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hidden" name="TI_Banco" sheetId="2" r:id="rId5"/>
    <sheet state="hidden" name="Banistmo" sheetId="3" r:id="rId6"/>
    <sheet state="hidden" name="Consolidado_TI_Banistmo" sheetId="4" r:id="rId7"/>
    <sheet state="hidden" name="Consolidado_con_NAs" sheetId="5" r:id="rId8"/>
    <sheet state="visible" name="Consolidado" sheetId="6" r:id="rId9"/>
  </sheets>
  <definedNames>
    <definedName hidden="1" localSheetId="1" name="_xlnm._FilterDatabase">TI_Banco!$A$1:$M$63</definedName>
    <definedName hidden="1" localSheetId="3" name="_xlnm._FilterDatabase">Consolidado_TI_Banistmo!$A$1:$K$63</definedName>
  </definedNames>
  <calcPr/>
  <extLst>
    <ext uri="GoogleSheetsCustomDataVersion1">
      <go:sheetsCustomData xmlns:go="http://customooxmlschemas.google.com/" r:id="rId10" roundtripDataSignature="AMtx7miisG3RKxxjiJi6E7fbEJj+pdwz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9">
      <text>
        <t xml:space="preserve">======
ID#AAAAY6Ix0Cc
Adrian Felipe Pinzon Hurtado    (2022-05-15 16:37:42)
desde donde se toma muestra</t>
      </text>
    </comment>
  </commentList>
  <extLst>
    <ext uri="GoogleSheetsCustomDataVersion1">
      <go:sheetsCustomData xmlns:go="http://customooxmlschemas.google.com/" r:id="rId1" roundtripDataSignature="AMtx7mgLrUj+qMXhiTz6ik1k2muR9GxzC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2">
      <text>
        <t xml:space="preserve">======
ID#AAAAY6Ix0Cg
Adrian Felipe Pinzon Hurtado    (2022-05-15 16:37:42)
A partir de aquí Banistmo</t>
      </text>
    </comment>
  </commentList>
  <extLst>
    <ext uri="GoogleSheetsCustomDataVersion1">
      <go:sheetsCustomData xmlns:go="http://customooxmlschemas.google.com/" r:id="rId1" roundtripDataSignature="AMtx7mgRM8ED7Vo0+FHHGyHo7UC4bxLRUA=="/>
    </ext>
  </extLst>
</comments>
</file>

<file path=xl/sharedStrings.xml><?xml version="1.0" encoding="utf-8"?>
<sst xmlns="http://schemas.openxmlformats.org/spreadsheetml/2006/main" count="227" uniqueCount="36">
  <si>
    <t>Contactos_ofrecidos</t>
  </si>
  <si>
    <t>Contactos_Atendidos</t>
  </si>
  <si>
    <t>Contactos_LB</t>
  </si>
  <si>
    <t>Contactos_No_LB</t>
  </si>
  <si>
    <t>LB</t>
  </si>
  <si>
    <t>AHT</t>
  </si>
  <si>
    <t>AHT_Decimal</t>
  </si>
  <si>
    <t>Fecha</t>
  </si>
  <si>
    <t>Contactos_Atendidos_TI_telefono</t>
  </si>
  <si>
    <t>Contactos_Atendidos_TI_Chat</t>
  </si>
  <si>
    <t>Contactos_Atendidos_TI_mail</t>
  </si>
  <si>
    <t>Contactos_TI_autoreporte_gestion_indirecta</t>
  </si>
  <si>
    <t>Contactos_ofrecidos_TI</t>
  </si>
  <si>
    <t>Contestados_Chat_men_Umbral</t>
  </si>
  <si>
    <t xml:space="preserve">Contestado_Tel_men_Umbral </t>
  </si>
  <si>
    <t>AHT_Tel_min</t>
  </si>
  <si>
    <t>AHT_Chat_min</t>
  </si>
  <si>
    <t>SD06_ASA_Correo</t>
  </si>
  <si>
    <t>gestion_autoreporte</t>
  </si>
  <si>
    <t>SD05_Disponibilidad_de_la_mesa_de_servicio</t>
  </si>
  <si>
    <t>No_masivos</t>
  </si>
  <si>
    <t>Linea_Base</t>
  </si>
  <si>
    <t>AHT_chat_min</t>
  </si>
  <si>
    <t>Costo</t>
  </si>
  <si>
    <t>N/A</t>
  </si>
  <si>
    <t>AHT_Tel_seg</t>
  </si>
  <si>
    <t>AHT_chat_seg</t>
  </si>
  <si>
    <t>Mesa</t>
  </si>
  <si>
    <t>Contactos_Atendidos_telefono</t>
  </si>
  <si>
    <t>Contactos_Atendidos_Chat</t>
  </si>
  <si>
    <t>Contactos_Atendidos_Chatbot</t>
  </si>
  <si>
    <t>Contactos_autoreporte_gestion_indirecta</t>
  </si>
  <si>
    <t>Costo_adiccion_bot</t>
  </si>
  <si>
    <t>AHT_Web_min</t>
  </si>
  <si>
    <t>Tecnologia</t>
  </si>
  <si>
    <t>Operaciones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</si>
</sst>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[mm]"/>
    <numFmt numFmtId="166" formatCode="_-* #,##0.00_-;\-* #,##0.00_-;_-* &quot;-&quot;_-;_-@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theme="1"/>
      <name val="Arial"/>
    </font>
    <font>
      <sz val="11.0"/>
      <color rgb="FFFF0000"/>
      <name val="Calibri"/>
    </font>
    <font>
      <sz val="11.0"/>
      <color rgb="FFFFFF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92D050"/>
        <bgColor rgb="FF92D050"/>
      </patternFill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2" numFmtId="20" xfId="0" applyFont="1" applyNumberFormat="1"/>
    <xf borderId="0" fillId="0" fontId="2" numFmtId="164" xfId="0" applyFont="1" applyNumberFormat="1"/>
    <xf borderId="1" fillId="0" fontId="2" numFmtId="0" xfId="0" applyBorder="1" applyFont="1"/>
    <xf borderId="1" fillId="0" fontId="3" numFmtId="0" xfId="0" applyAlignment="1" applyBorder="1" applyFont="1">
      <alignment horizontal="left"/>
    </xf>
    <xf borderId="1" fillId="2" fontId="2" numFmtId="0" xfId="0" applyBorder="1" applyFill="1" applyFont="1"/>
    <xf borderId="1" fillId="3" fontId="2" numFmtId="0" xfId="0" applyBorder="1" applyFill="1" applyFont="1"/>
    <xf borderId="2" fillId="4" fontId="2" numFmtId="165" xfId="0" applyBorder="1" applyFill="1" applyFont="1" applyNumberFormat="1"/>
    <xf borderId="2" fillId="5" fontId="2" numFmtId="165" xfId="0" applyBorder="1" applyFill="1" applyFont="1" applyNumberFormat="1"/>
    <xf borderId="1" fillId="0" fontId="2" numFmtId="17" xfId="0" applyBorder="1" applyFont="1" applyNumberFormat="1"/>
    <xf borderId="1" fillId="0" fontId="2" numFmtId="1" xfId="0" applyBorder="1" applyFont="1" applyNumberFormat="1"/>
    <xf borderId="3" fillId="4" fontId="2" numFmtId="165" xfId="0" applyBorder="1" applyFont="1" applyNumberFormat="1"/>
    <xf borderId="3" fillId="5" fontId="2" numFmtId="0" xfId="0" applyBorder="1" applyFont="1"/>
    <xf borderId="1" fillId="0" fontId="3" numFmtId="3" xfId="0" applyBorder="1" applyFont="1" applyNumberFormat="1"/>
    <xf borderId="1" fillId="3" fontId="2" numFmtId="9" xfId="0" applyBorder="1" applyFont="1" applyNumberFormat="1"/>
    <xf borderId="1" fillId="3" fontId="2" numFmtId="10" xfId="0" applyBorder="1" applyFont="1" applyNumberFormat="1"/>
    <xf borderId="1" fillId="0" fontId="2" numFmtId="3" xfId="0" applyBorder="1" applyFont="1" applyNumberFormat="1"/>
    <xf borderId="1" fillId="2" fontId="2" numFmtId="20" xfId="0" applyBorder="1" applyFont="1" applyNumberFormat="1"/>
    <xf borderId="1" fillId="6" fontId="2" numFmtId="0" xfId="0" applyBorder="1" applyFill="1" applyFont="1"/>
    <xf borderId="1" fillId="7" fontId="2" numFmtId="9" xfId="0" applyBorder="1" applyFill="1" applyFont="1" applyNumberFormat="1"/>
    <xf borderId="1" fillId="8" fontId="2" numFmtId="17" xfId="0" applyBorder="1" applyFill="1" applyFont="1" applyNumberFormat="1"/>
    <xf borderId="1" fillId="4" fontId="2" numFmtId="0" xfId="0" applyBorder="1" applyFont="1"/>
    <xf borderId="1" fillId="4" fontId="4" numFmtId="0" xfId="0" applyBorder="1" applyFont="1"/>
    <xf borderId="1" fillId="7" fontId="2" numFmtId="10" xfId="0" applyBorder="1" applyFont="1" applyNumberFormat="1"/>
    <xf borderId="1" fillId="2" fontId="2" numFmtId="2" xfId="0" applyBorder="1" applyFont="1" applyNumberFormat="1"/>
    <xf borderId="0" fillId="0" fontId="2" numFmtId="17" xfId="0" applyFont="1" applyNumberFormat="1"/>
    <xf borderId="0" fillId="0" fontId="2" numFmtId="165" xfId="0" applyFont="1" applyNumberFormat="1"/>
    <xf borderId="1" fillId="6" fontId="4" numFmtId="0" xfId="0" applyBorder="1" applyFont="1"/>
    <xf borderId="1" fillId="6" fontId="4" numFmtId="20" xfId="0" applyBorder="1" applyFont="1" applyNumberFormat="1"/>
    <xf borderId="1" fillId="0" fontId="2" numFmtId="20" xfId="0" applyBorder="1" applyFont="1" applyNumberFormat="1"/>
    <xf borderId="1" fillId="4" fontId="2" numFmtId="165" xfId="0" applyBorder="1" applyFont="1" applyNumberFormat="1"/>
    <xf borderId="1" fillId="7" fontId="2" numFmtId="0" xfId="0" applyBorder="1" applyFont="1"/>
    <xf borderId="1" fillId="9" fontId="2" numFmtId="17" xfId="0" applyBorder="1" applyFill="1" applyFont="1" applyNumberFormat="1"/>
    <xf borderId="1" fillId="9" fontId="2" numFmtId="0" xfId="0" applyBorder="1" applyFont="1"/>
    <xf borderId="1" fillId="9" fontId="4" numFmtId="0" xfId="0" applyBorder="1" applyFont="1"/>
    <xf borderId="1" fillId="9" fontId="4" numFmtId="20" xfId="0" applyBorder="1" applyFont="1" applyNumberFormat="1"/>
    <xf borderId="1" fillId="9" fontId="2" numFmtId="165" xfId="0" applyBorder="1" applyFont="1" applyNumberFormat="1"/>
    <xf borderId="0" fillId="0" fontId="2" numFmtId="1" xfId="0" applyFont="1" applyNumberFormat="1"/>
    <xf borderId="1" fillId="10" fontId="2" numFmtId="17" xfId="0" applyBorder="1" applyFill="1" applyFont="1" applyNumberFormat="1"/>
    <xf borderId="1" fillId="10" fontId="2" numFmtId="3" xfId="0" applyBorder="1" applyFont="1" applyNumberFormat="1"/>
    <xf borderId="1" fillId="10" fontId="2" numFmtId="0" xfId="0" applyBorder="1" applyFont="1"/>
    <xf borderId="1" fillId="10" fontId="2" numFmtId="20" xfId="0" applyBorder="1" applyFont="1" applyNumberFormat="1"/>
    <xf borderId="1" fillId="10" fontId="2" numFmtId="10" xfId="0" applyBorder="1" applyFont="1" applyNumberFormat="1"/>
    <xf borderId="3" fillId="10" fontId="2" numFmtId="165" xfId="0" applyBorder="1" applyFont="1" applyNumberFormat="1"/>
    <xf borderId="1" fillId="9" fontId="2" numFmtId="9" xfId="0" applyBorder="1" applyFont="1" applyNumberFormat="1"/>
    <xf borderId="1" fillId="10" fontId="2" numFmtId="165" xfId="0" applyBorder="1" applyFont="1" applyNumberFormat="1"/>
    <xf borderId="1" fillId="2" fontId="5" numFmtId="0" xfId="0" applyBorder="1" applyFont="1"/>
    <xf borderId="1" fillId="2" fontId="2" numFmtId="1" xfId="0" applyBorder="1" applyFont="1" applyNumberFormat="1"/>
    <xf borderId="1" fillId="0" fontId="2" numFmtId="0" xfId="0" applyBorder="1" applyFont="1"/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2" fontId="2" numFmtId="0" xfId="0" applyBorder="1" applyFont="1"/>
    <xf borderId="1" fillId="3" fontId="2" numFmtId="166" xfId="0" applyBorder="1" applyFont="1" applyNumberFormat="1"/>
    <xf borderId="4" fillId="4" fontId="2" numFmtId="1" xfId="0" applyBorder="1" applyFont="1" applyNumberFormat="1"/>
    <xf borderId="5" fillId="4" fontId="2" numFmtId="1" xfId="0" applyBorder="1" applyFont="1" applyNumberFormat="1"/>
    <xf borderId="2" fillId="4" fontId="2" numFmtId="165" xfId="0" applyBorder="1" applyFont="1" applyNumberFormat="1"/>
    <xf borderId="2" fillId="4" fontId="2" numFmtId="0" xfId="0" applyAlignment="1" applyBorder="1" applyFont="1">
      <alignment readingOrder="0"/>
    </xf>
    <xf borderId="2" fillId="11" fontId="2" numFmtId="165" xfId="0" applyBorder="1" applyFill="1" applyFont="1" applyNumberFormat="1"/>
    <xf borderId="1" fillId="0" fontId="2" numFmtId="1" xfId="0" applyAlignment="1" applyBorder="1" applyFont="1" applyNumberFormat="1">
      <alignment readingOrder="0"/>
    </xf>
    <xf borderId="1" fillId="10" fontId="2" numFmtId="17" xfId="0" applyBorder="1" applyFont="1" applyNumberFormat="1"/>
    <xf borderId="1" fillId="10" fontId="2" numFmtId="3" xfId="0" applyBorder="1" applyFont="1" applyNumberFormat="1"/>
    <xf borderId="1" fillId="10" fontId="2" numFmtId="0" xfId="0" applyBorder="1" applyFont="1"/>
    <xf borderId="1" fillId="10" fontId="2" numFmtId="20" xfId="0" applyBorder="1" applyFont="1" applyNumberFormat="1"/>
    <xf borderId="1" fillId="10" fontId="2" numFmtId="166" xfId="0" applyBorder="1" applyFont="1" applyNumberFormat="1"/>
    <xf borderId="0" fillId="0" fontId="2" numFmtId="1" xfId="0" applyFont="1" applyNumberFormat="1"/>
    <xf borderId="6" fillId="5" fontId="2" numFmtId="4" xfId="0" applyBorder="1" applyFont="1" applyNumberFormat="1"/>
    <xf borderId="1" fillId="0" fontId="2" numFmtId="17" xfId="0" applyBorder="1" applyFont="1" applyNumberFormat="1"/>
    <xf borderId="1" fillId="0" fontId="2" numFmtId="3" xfId="0" applyBorder="1" applyFont="1" applyNumberFormat="1"/>
    <xf borderId="1" fillId="2" fontId="2" numFmtId="20" xfId="0" applyBorder="1" applyFont="1" applyNumberFormat="1"/>
    <xf borderId="1" fillId="7" fontId="2" numFmtId="166" xfId="0" applyBorder="1" applyFont="1" applyNumberFormat="1"/>
    <xf borderId="1" fillId="4" fontId="2" numFmtId="0" xfId="0" applyBorder="1" applyFont="1"/>
    <xf borderId="1" fillId="6" fontId="2" numFmtId="0" xfId="0" applyBorder="1" applyFont="1"/>
    <xf borderId="1" fillId="4" fontId="4" numFmtId="0" xfId="0" applyBorder="1" applyFont="1"/>
    <xf borderId="1" fillId="9" fontId="2" numFmtId="166" xfId="0" applyBorder="1" applyFont="1" applyNumberFormat="1"/>
    <xf borderId="1" fillId="2" fontId="5" numFmtId="0" xfId="0" applyBorder="1" applyFont="1"/>
    <xf borderId="1" fillId="2" fontId="2" numFmtId="1" xfId="0" applyBorder="1" applyFont="1" applyNumberFormat="1"/>
    <xf borderId="0" fillId="0" fontId="2" numFmtId="166" xfId="0" applyFont="1" applyNumberFormat="1"/>
    <xf borderId="0" fillId="0" fontId="2" numFmtId="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onsolidado-style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101" displayName="Table_1" id="1">
  <tableColumns count="21">
    <tableColumn name="Mesa" id="1"/>
    <tableColumn name="Fecha" id="2"/>
    <tableColumn name="Contactos_Atendidos_telefono" id="3"/>
    <tableColumn name="Contactos_Atendidos_Chat" id="4"/>
    <tableColumn name="Contactos_Atendidos_Chatbot" id="5"/>
    <tableColumn name="Contactos_autoreporte_gestion_indirecta" id="6"/>
    <tableColumn name="Contactos_ofrecidos" id="7"/>
    <tableColumn name="Contestados_Chat_men_Umbral" id="8"/>
    <tableColumn name="Contestado_Tel_men_Umbral " id="9"/>
    <tableColumn name="AHT_Tel_min" id="10"/>
    <tableColumn name="AHT_Chat_min" id="11"/>
    <tableColumn name="SD06_ASA_Correo" id="12"/>
    <tableColumn name="gestion_autoreporte" id="13"/>
    <tableColumn name="SD05_Disponibilidad_de_la_mesa_de_servicio" id="14"/>
    <tableColumn name="No_masivos" id="15"/>
    <tableColumn name="Linea_Base" id="16"/>
    <tableColumn name="AHT_Tel_seg" id="17"/>
    <tableColumn name="AHT_chat_seg" id="18"/>
    <tableColumn name="Costo" id="19"/>
    <tableColumn name="Costo_adiccion_bot" id="20"/>
    <tableColumn name="AHT_Web_min" id="21"/>
  </tableColumns>
  <tableStyleInfo name="Consolidad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70027.0</v>
      </c>
      <c r="B2" s="2">
        <v>68740.0</v>
      </c>
      <c r="C2" s="2">
        <v>62647.0</v>
      </c>
      <c r="D2" s="2">
        <v>6093.0</v>
      </c>
      <c r="E2" s="2">
        <v>63673.2</v>
      </c>
      <c r="F2" s="3">
        <v>0.4861111111111111</v>
      </c>
      <c r="G2" s="4">
        <f t="shared" ref="G2:G5" si="1">F2*24</f>
        <v>11.66666667</v>
      </c>
    </row>
    <row r="3">
      <c r="A3" s="2">
        <v>82845.0</v>
      </c>
      <c r="B3" s="2">
        <v>67623.0</v>
      </c>
      <c r="C3" s="2">
        <v>54312.0</v>
      </c>
      <c r="D3" s="2">
        <v>13311.0</v>
      </c>
      <c r="E3" s="2">
        <v>61020.15</v>
      </c>
      <c r="F3" s="3">
        <v>0.5187499999999999</v>
      </c>
      <c r="G3" s="4">
        <f t="shared" si="1"/>
        <v>12.45</v>
      </c>
    </row>
    <row r="4">
      <c r="A4" s="2">
        <v>95432.0</v>
      </c>
      <c r="B4" s="2">
        <v>66329.0</v>
      </c>
      <c r="C4" s="2">
        <v>53750.0</v>
      </c>
      <c r="D4" s="2">
        <v>12579.0</v>
      </c>
      <c r="E4" s="2">
        <v>61020.15</v>
      </c>
      <c r="F4" s="3">
        <v>0.6013888888888889</v>
      </c>
      <c r="G4" s="4">
        <f t="shared" si="1"/>
        <v>14.43333333</v>
      </c>
    </row>
    <row r="5">
      <c r="A5" s="2">
        <v>62671.0</v>
      </c>
      <c r="B5" s="2">
        <v>54401.0</v>
      </c>
      <c r="C5" s="2">
        <v>46421.0</v>
      </c>
      <c r="D5" s="2">
        <v>7980.0</v>
      </c>
      <c r="E5" s="2">
        <v>61020.15</v>
      </c>
      <c r="F5" s="3">
        <v>0.6833333333333332</v>
      </c>
      <c r="G5" s="4">
        <f t="shared" si="1"/>
        <v>16.4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Header>&amp;L000000Grupo Bancolombia Clasificación – Interna#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0.71"/>
    <col customWidth="1" min="2" max="5" width="11.43"/>
    <col customWidth="1" min="6" max="8" width="10.71"/>
    <col customWidth="1" min="9" max="14" width="11.43"/>
    <col customWidth="1" min="15" max="15" width="19.86"/>
    <col customWidth="1" min="16" max="17" width="10.71"/>
    <col customWidth="1" min="18" max="19" width="11.43"/>
    <col customWidth="1" min="20" max="26" width="10.71"/>
  </cols>
  <sheetData>
    <row r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8" t="s">
        <v>19</v>
      </c>
      <c r="N1" s="7" t="s">
        <v>20</v>
      </c>
      <c r="O1" s="7" t="s">
        <v>21</v>
      </c>
      <c r="P1" s="9" t="s">
        <v>15</v>
      </c>
      <c r="Q1" s="7" t="s">
        <v>21</v>
      </c>
      <c r="R1" s="9" t="s">
        <v>15</v>
      </c>
      <c r="S1" s="9" t="s">
        <v>22</v>
      </c>
      <c r="T1" s="10" t="s">
        <v>23</v>
      </c>
    </row>
    <row r="2">
      <c r="A2" s="11">
        <v>41275.0</v>
      </c>
      <c r="B2" s="5">
        <v>44737.0</v>
      </c>
      <c r="C2" s="5">
        <v>9508.0</v>
      </c>
      <c r="D2" s="5">
        <v>7793.0</v>
      </c>
      <c r="E2" s="5">
        <v>2423.0</v>
      </c>
      <c r="F2" s="5">
        <v>70762.0</v>
      </c>
      <c r="G2" s="5"/>
      <c r="H2" s="5"/>
      <c r="I2" s="7"/>
      <c r="J2" s="7">
        <f t="shared" ref="J2:J88" si="1">+MOD(I2,1)</f>
        <v>0</v>
      </c>
      <c r="K2" s="7"/>
      <c r="L2" s="7">
        <f t="shared" ref="L2:L88" si="2">+MOD(K2,1)</f>
        <v>0</v>
      </c>
      <c r="M2" s="7"/>
      <c r="N2" s="7"/>
      <c r="O2" s="8"/>
      <c r="P2" s="5">
        <v>0.0</v>
      </c>
      <c r="Q2" s="12">
        <v>65922.066</v>
      </c>
      <c r="R2" s="13" t="str">
        <f t="shared" ref="R2:R88" si="3">I2</f>
        <v/>
      </c>
      <c r="S2" s="13" t="str">
        <f t="shared" ref="S2:S88" si="4">K2</f>
        <v/>
      </c>
      <c r="T2" s="14"/>
    </row>
    <row r="3">
      <c r="A3" s="11">
        <v>41306.0</v>
      </c>
      <c r="B3" s="5">
        <v>45602.0</v>
      </c>
      <c r="C3" s="5">
        <v>9205.0</v>
      </c>
      <c r="D3" s="5">
        <v>6979.0</v>
      </c>
      <c r="E3" s="5">
        <v>2423.0</v>
      </c>
      <c r="F3" s="5">
        <v>69948.0</v>
      </c>
      <c r="G3" s="5"/>
      <c r="H3" s="5"/>
      <c r="I3" s="7"/>
      <c r="J3" s="7">
        <f t="shared" si="1"/>
        <v>0</v>
      </c>
      <c r="K3" s="7"/>
      <c r="L3" s="7">
        <f t="shared" si="2"/>
        <v>0</v>
      </c>
      <c r="M3" s="7"/>
      <c r="N3" s="7"/>
      <c r="O3" s="8"/>
      <c r="P3" s="5">
        <v>0.0</v>
      </c>
      <c r="Q3" s="12">
        <v>65983.386</v>
      </c>
      <c r="R3" s="13" t="str">
        <f t="shared" si="3"/>
        <v/>
      </c>
      <c r="S3" s="13" t="str">
        <f t="shared" si="4"/>
        <v/>
      </c>
      <c r="T3" s="14"/>
    </row>
    <row r="4">
      <c r="A4" s="11">
        <v>41334.0</v>
      </c>
      <c r="B4" s="5">
        <v>42936.0</v>
      </c>
      <c r="C4" s="5">
        <v>7951.0</v>
      </c>
      <c r="D4" s="5">
        <v>5806.0</v>
      </c>
      <c r="E4" s="5">
        <v>1854.0</v>
      </c>
      <c r="F4" s="5">
        <v>69981.0</v>
      </c>
      <c r="G4" s="5"/>
      <c r="H4" s="5"/>
      <c r="I4" s="7"/>
      <c r="J4" s="7">
        <f t="shared" si="1"/>
        <v>0</v>
      </c>
      <c r="K4" s="7"/>
      <c r="L4" s="7">
        <f t="shared" si="2"/>
        <v>0</v>
      </c>
      <c r="M4" s="7"/>
      <c r="N4" s="7"/>
      <c r="O4" s="8"/>
      <c r="P4" s="5">
        <v>0.0</v>
      </c>
      <c r="Q4" s="12">
        <v>65606.268</v>
      </c>
      <c r="R4" s="13" t="str">
        <f t="shared" si="3"/>
        <v/>
      </c>
      <c r="S4" s="13" t="str">
        <f t="shared" si="4"/>
        <v/>
      </c>
      <c r="T4" s="14"/>
    </row>
    <row r="5">
      <c r="A5" s="11">
        <v>41365.0</v>
      </c>
      <c r="B5" s="5">
        <v>50312.0</v>
      </c>
      <c r="C5" s="5">
        <v>10269.0</v>
      </c>
      <c r="D5" s="5">
        <v>6576.0</v>
      </c>
      <c r="E5" s="5">
        <v>2270.0</v>
      </c>
      <c r="F5" s="5">
        <v>88116.0</v>
      </c>
      <c r="G5" s="5"/>
      <c r="H5" s="5"/>
      <c r="I5" s="7"/>
      <c r="J5" s="7">
        <f t="shared" si="1"/>
        <v>0</v>
      </c>
      <c r="K5" s="7"/>
      <c r="L5" s="7">
        <f t="shared" si="2"/>
        <v>0</v>
      </c>
      <c r="M5" s="7"/>
      <c r="N5" s="7"/>
      <c r="O5" s="8"/>
      <c r="P5" s="5">
        <v>0.0</v>
      </c>
      <c r="Q5" s="12">
        <v>65023.728</v>
      </c>
      <c r="R5" s="13" t="str">
        <f t="shared" si="3"/>
        <v/>
      </c>
      <c r="S5" s="13" t="str">
        <f t="shared" si="4"/>
        <v/>
      </c>
      <c r="T5" s="14"/>
    </row>
    <row r="6">
      <c r="A6" s="11">
        <v>41395.0</v>
      </c>
      <c r="B6" s="5">
        <v>48922.0</v>
      </c>
      <c r="C6" s="5">
        <v>10503.0</v>
      </c>
      <c r="D6" s="5">
        <v>8435.0</v>
      </c>
      <c r="E6" s="5">
        <v>2162.0</v>
      </c>
      <c r="F6" s="5">
        <v>89867.0</v>
      </c>
      <c r="G6" s="5"/>
      <c r="H6" s="5"/>
      <c r="I6" s="7"/>
      <c r="J6" s="7">
        <f t="shared" si="1"/>
        <v>0</v>
      </c>
      <c r="K6" s="7"/>
      <c r="L6" s="7">
        <f t="shared" si="2"/>
        <v>0</v>
      </c>
      <c r="M6" s="7"/>
      <c r="N6" s="7"/>
      <c r="O6" s="8"/>
      <c r="P6" s="5">
        <v>0.0</v>
      </c>
      <c r="Q6" s="12">
        <v>65023.728</v>
      </c>
      <c r="R6" s="13" t="str">
        <f t="shared" si="3"/>
        <v/>
      </c>
      <c r="S6" s="13" t="str">
        <f t="shared" si="4"/>
        <v/>
      </c>
      <c r="T6" s="14"/>
    </row>
    <row r="7">
      <c r="A7" s="11">
        <v>41426.0</v>
      </c>
      <c r="B7" s="5">
        <v>42544.0</v>
      </c>
      <c r="C7" s="5">
        <v>8713.0</v>
      </c>
      <c r="D7" s="5">
        <v>6884.0</v>
      </c>
      <c r="E7" s="5">
        <v>1942.0</v>
      </c>
      <c r="F7" s="5">
        <v>71057.0</v>
      </c>
      <c r="G7" s="5"/>
      <c r="H7" s="5"/>
      <c r="I7" s="7"/>
      <c r="J7" s="7">
        <f t="shared" si="1"/>
        <v>0</v>
      </c>
      <c r="K7" s="7"/>
      <c r="L7" s="7">
        <f t="shared" si="2"/>
        <v>0</v>
      </c>
      <c r="M7" s="7"/>
      <c r="N7" s="7"/>
      <c r="O7" s="8"/>
      <c r="P7" s="5">
        <v>0.0</v>
      </c>
      <c r="Q7" s="12">
        <v>64980.804</v>
      </c>
      <c r="R7" s="13" t="str">
        <f t="shared" si="3"/>
        <v/>
      </c>
      <c r="S7" s="13" t="str">
        <f t="shared" si="4"/>
        <v/>
      </c>
      <c r="T7" s="14"/>
    </row>
    <row r="8">
      <c r="A8" s="11">
        <v>41456.0</v>
      </c>
      <c r="B8" s="5">
        <v>51590.0</v>
      </c>
      <c r="C8" s="5">
        <v>12041.0</v>
      </c>
      <c r="D8" s="5">
        <v>6894.0</v>
      </c>
      <c r="E8" s="5">
        <v>1963.0</v>
      </c>
      <c r="F8" s="5">
        <v>73379.0</v>
      </c>
      <c r="G8" s="5"/>
      <c r="H8" s="5"/>
      <c r="I8" s="7"/>
      <c r="J8" s="7">
        <f t="shared" si="1"/>
        <v>0</v>
      </c>
      <c r="K8" s="7"/>
      <c r="L8" s="7">
        <f t="shared" si="2"/>
        <v>0</v>
      </c>
      <c r="M8" s="7"/>
      <c r="N8" s="7"/>
      <c r="O8" s="8"/>
      <c r="P8" s="5">
        <v>0.0</v>
      </c>
      <c r="Q8" s="12">
        <v>65275.14</v>
      </c>
      <c r="R8" s="13" t="str">
        <f t="shared" si="3"/>
        <v/>
      </c>
      <c r="S8" s="13" t="str">
        <f t="shared" si="4"/>
        <v/>
      </c>
      <c r="T8" s="14"/>
    </row>
    <row r="9">
      <c r="A9" s="11">
        <v>41487.0</v>
      </c>
      <c r="B9" s="5">
        <v>43445.0</v>
      </c>
      <c r="C9" s="5">
        <v>9444.0</v>
      </c>
      <c r="D9" s="5">
        <v>5400.0</v>
      </c>
      <c r="E9" s="5">
        <v>1921.0</v>
      </c>
      <c r="F9" s="5">
        <v>62676.0</v>
      </c>
      <c r="G9" s="5"/>
      <c r="H9" s="5"/>
      <c r="I9" s="7"/>
      <c r="J9" s="7">
        <f t="shared" si="1"/>
        <v>0</v>
      </c>
      <c r="K9" s="7"/>
      <c r="L9" s="7">
        <f t="shared" si="2"/>
        <v>0</v>
      </c>
      <c r="M9" s="7"/>
      <c r="N9" s="7"/>
      <c r="O9" s="8"/>
      <c r="P9" s="5">
        <v>0.0</v>
      </c>
      <c r="Q9" s="12">
        <v>65284.338</v>
      </c>
      <c r="R9" s="13" t="str">
        <f t="shared" si="3"/>
        <v/>
      </c>
      <c r="S9" s="13" t="str">
        <f t="shared" si="4"/>
        <v/>
      </c>
      <c r="T9" s="14"/>
    </row>
    <row r="10">
      <c r="A10" s="11">
        <v>41518.0</v>
      </c>
      <c r="B10" s="5">
        <v>43651.0</v>
      </c>
      <c r="C10" s="5">
        <v>9684.0</v>
      </c>
      <c r="D10" s="5">
        <v>5634.0</v>
      </c>
      <c r="E10" s="5">
        <v>1804.0</v>
      </c>
      <c r="F10" s="5">
        <v>62419.0</v>
      </c>
      <c r="G10" s="5"/>
      <c r="H10" s="5"/>
      <c r="I10" s="7"/>
      <c r="J10" s="7">
        <f t="shared" si="1"/>
        <v>0</v>
      </c>
      <c r="K10" s="7"/>
      <c r="L10" s="7">
        <f t="shared" si="2"/>
        <v>0</v>
      </c>
      <c r="M10" s="7"/>
      <c r="N10" s="7"/>
      <c r="O10" s="8"/>
      <c r="P10" s="5">
        <v>0.0</v>
      </c>
      <c r="Q10" s="12">
        <v>65115.708</v>
      </c>
      <c r="R10" s="13" t="str">
        <f t="shared" si="3"/>
        <v/>
      </c>
      <c r="S10" s="13" t="str">
        <f t="shared" si="4"/>
        <v/>
      </c>
      <c r="T10" s="14"/>
    </row>
    <row r="11">
      <c r="A11" s="11">
        <v>41548.0</v>
      </c>
      <c r="B11" s="5">
        <v>44653.0</v>
      </c>
      <c r="C11" s="5">
        <v>10659.0</v>
      </c>
      <c r="D11" s="5">
        <v>7763.0</v>
      </c>
      <c r="E11" s="5">
        <v>1951.0</v>
      </c>
      <c r="F11" s="5">
        <v>66695.0</v>
      </c>
      <c r="G11" s="5"/>
      <c r="H11" s="5"/>
      <c r="I11" s="7"/>
      <c r="J11" s="7">
        <f t="shared" si="1"/>
        <v>0</v>
      </c>
      <c r="K11" s="7"/>
      <c r="L11" s="7">
        <f t="shared" si="2"/>
        <v>0</v>
      </c>
      <c r="M11" s="7"/>
      <c r="N11" s="7"/>
      <c r="O11" s="8"/>
      <c r="P11" s="5">
        <v>0.0</v>
      </c>
      <c r="Q11" s="12">
        <v>65342.592000000004</v>
      </c>
      <c r="R11" s="13" t="str">
        <f t="shared" si="3"/>
        <v/>
      </c>
      <c r="S11" s="13" t="str">
        <f t="shared" si="4"/>
        <v/>
      </c>
      <c r="T11" s="14"/>
    </row>
    <row r="12">
      <c r="A12" s="11">
        <v>41579.0</v>
      </c>
      <c r="B12" s="5">
        <v>41587.0</v>
      </c>
      <c r="C12" s="5">
        <v>9813.0</v>
      </c>
      <c r="D12" s="5">
        <v>6889.0</v>
      </c>
      <c r="E12" s="5">
        <v>1472.0</v>
      </c>
      <c r="F12" s="5">
        <v>65140.0</v>
      </c>
      <c r="G12" s="5"/>
      <c r="H12" s="5"/>
      <c r="I12" s="7"/>
      <c r="J12" s="7">
        <f t="shared" si="1"/>
        <v>0</v>
      </c>
      <c r="K12" s="7"/>
      <c r="L12" s="7">
        <f t="shared" si="2"/>
        <v>0</v>
      </c>
      <c r="M12" s="7"/>
      <c r="N12" s="7"/>
      <c r="O12" s="8"/>
      <c r="P12" s="5">
        <v>0.0</v>
      </c>
      <c r="Q12" s="12">
        <v>65039.058000000005</v>
      </c>
      <c r="R12" s="13" t="str">
        <f t="shared" si="3"/>
        <v/>
      </c>
      <c r="S12" s="13" t="str">
        <f t="shared" si="4"/>
        <v/>
      </c>
      <c r="T12" s="14"/>
    </row>
    <row r="13">
      <c r="A13" s="11">
        <v>41609.0</v>
      </c>
      <c r="B13" s="5">
        <v>39899.0</v>
      </c>
      <c r="C13" s="5">
        <v>8602.0</v>
      </c>
      <c r="D13" s="5">
        <v>5095.0</v>
      </c>
      <c r="E13" s="5">
        <v>1681.0</v>
      </c>
      <c r="F13" s="5">
        <v>57277.0</v>
      </c>
      <c r="G13" s="5"/>
      <c r="H13" s="5"/>
      <c r="I13" s="7"/>
      <c r="J13" s="7">
        <f t="shared" si="1"/>
        <v>0</v>
      </c>
      <c r="K13" s="7"/>
      <c r="L13" s="7">
        <f t="shared" si="2"/>
        <v>0</v>
      </c>
      <c r="M13" s="7"/>
      <c r="N13" s="7"/>
      <c r="O13" s="8"/>
      <c r="P13" s="5">
        <v>0.0</v>
      </c>
      <c r="Q13" s="12">
        <v>65689.05</v>
      </c>
      <c r="R13" s="13" t="str">
        <f t="shared" si="3"/>
        <v/>
      </c>
      <c r="S13" s="13" t="str">
        <f t="shared" si="4"/>
        <v/>
      </c>
      <c r="T13" s="14"/>
    </row>
    <row r="14">
      <c r="A14" s="11">
        <v>41640.0</v>
      </c>
      <c r="B14" s="5">
        <v>44930.0</v>
      </c>
      <c r="C14" s="5">
        <v>10167.0</v>
      </c>
      <c r="D14" s="5">
        <v>6562.0</v>
      </c>
      <c r="E14" s="5">
        <v>1580.0</v>
      </c>
      <c r="F14" s="5">
        <v>66692.0</v>
      </c>
      <c r="G14" s="5"/>
      <c r="H14" s="5"/>
      <c r="I14" s="7"/>
      <c r="J14" s="7">
        <f t="shared" si="1"/>
        <v>0</v>
      </c>
      <c r="K14" s="7"/>
      <c r="L14" s="7">
        <f t="shared" si="2"/>
        <v>0</v>
      </c>
      <c r="M14" s="7"/>
      <c r="N14" s="7"/>
      <c r="O14" s="8"/>
      <c r="P14" s="5">
        <v>0.0</v>
      </c>
      <c r="Q14" s="12">
        <v>66004.848</v>
      </c>
      <c r="R14" s="13" t="str">
        <f t="shared" si="3"/>
        <v/>
      </c>
      <c r="S14" s="13" t="str">
        <f t="shared" si="4"/>
        <v/>
      </c>
      <c r="T14" s="14"/>
    </row>
    <row r="15">
      <c r="A15" s="11">
        <v>41671.0</v>
      </c>
      <c r="B15" s="5">
        <v>38261.0</v>
      </c>
      <c r="C15" s="5">
        <v>9516.0</v>
      </c>
      <c r="D15" s="5">
        <v>5399.0</v>
      </c>
      <c r="E15" s="5">
        <v>1773.0</v>
      </c>
      <c r="F15" s="5">
        <v>59129.0</v>
      </c>
      <c r="G15" s="5"/>
      <c r="H15" s="5"/>
      <c r="I15" s="7"/>
      <c r="J15" s="7">
        <f t="shared" si="1"/>
        <v>0</v>
      </c>
      <c r="K15" s="7"/>
      <c r="L15" s="7">
        <f t="shared" si="2"/>
        <v>0</v>
      </c>
      <c r="M15" s="7"/>
      <c r="N15" s="7"/>
      <c r="O15" s="8"/>
      <c r="P15" s="5">
        <v>0.0</v>
      </c>
      <c r="Q15" s="12">
        <v>64312.416</v>
      </c>
      <c r="R15" s="13" t="str">
        <f t="shared" si="3"/>
        <v/>
      </c>
      <c r="S15" s="13" t="str">
        <f t="shared" si="4"/>
        <v/>
      </c>
      <c r="T15" s="14"/>
    </row>
    <row r="16">
      <c r="A16" s="11">
        <v>41699.0</v>
      </c>
      <c r="B16" s="5">
        <v>39284.0</v>
      </c>
      <c r="C16" s="5">
        <v>9308.0</v>
      </c>
      <c r="D16" s="5">
        <v>6062.0</v>
      </c>
      <c r="E16" s="5">
        <v>1423.0</v>
      </c>
      <c r="F16" s="5">
        <v>63303.0</v>
      </c>
      <c r="G16" s="5"/>
      <c r="H16" s="5"/>
      <c r="I16" s="7"/>
      <c r="J16" s="7">
        <f t="shared" si="1"/>
        <v>0</v>
      </c>
      <c r="K16" s="7"/>
      <c r="L16" s="7">
        <f t="shared" si="2"/>
        <v>0</v>
      </c>
      <c r="M16" s="7"/>
      <c r="N16" s="7"/>
      <c r="O16" s="8"/>
      <c r="P16" s="5">
        <v>0.0</v>
      </c>
      <c r="Q16" s="12">
        <v>64048.74</v>
      </c>
      <c r="R16" s="13" t="str">
        <f t="shared" si="3"/>
        <v/>
      </c>
      <c r="S16" s="13" t="str">
        <f t="shared" si="4"/>
        <v/>
      </c>
      <c r="T16" s="14"/>
    </row>
    <row r="17">
      <c r="A17" s="11">
        <v>41730.0</v>
      </c>
      <c r="B17" s="5">
        <v>39156.0</v>
      </c>
      <c r="C17" s="5">
        <v>8420.0</v>
      </c>
      <c r="D17" s="5">
        <v>6982.0</v>
      </c>
      <c r="E17" s="5">
        <v>1603.0</v>
      </c>
      <c r="F17" s="5">
        <v>61098.0</v>
      </c>
      <c r="G17" s="5"/>
      <c r="H17" s="5"/>
      <c r="I17" s="7"/>
      <c r="J17" s="7">
        <f t="shared" si="1"/>
        <v>0</v>
      </c>
      <c r="K17" s="7"/>
      <c r="L17" s="7">
        <f t="shared" si="2"/>
        <v>0</v>
      </c>
      <c r="M17" s="7"/>
      <c r="N17" s="7"/>
      <c r="O17" s="8"/>
      <c r="P17" s="5">
        <v>0.0</v>
      </c>
      <c r="Q17" s="12">
        <v>64045.674</v>
      </c>
      <c r="R17" s="13" t="str">
        <f t="shared" si="3"/>
        <v/>
      </c>
      <c r="S17" s="13" t="str">
        <f t="shared" si="4"/>
        <v/>
      </c>
      <c r="T17" s="14"/>
    </row>
    <row r="18">
      <c r="A18" s="11">
        <v>41760.0</v>
      </c>
      <c r="B18" s="5">
        <v>42967.0</v>
      </c>
      <c r="C18" s="5">
        <v>9619.0</v>
      </c>
      <c r="D18" s="5">
        <v>6816.0</v>
      </c>
      <c r="E18" s="5">
        <v>2943.0</v>
      </c>
      <c r="F18" s="5">
        <v>65767.0</v>
      </c>
      <c r="G18" s="5"/>
      <c r="H18" s="5"/>
      <c r="I18" s="7"/>
      <c r="J18" s="7">
        <f t="shared" si="1"/>
        <v>0</v>
      </c>
      <c r="K18" s="7"/>
      <c r="L18" s="7">
        <f t="shared" si="2"/>
        <v>0</v>
      </c>
      <c r="M18" s="7"/>
      <c r="N18" s="7"/>
      <c r="O18" s="8"/>
      <c r="P18" s="5">
        <v>0.0</v>
      </c>
      <c r="Q18" s="12">
        <v>63953.694</v>
      </c>
      <c r="R18" s="13" t="str">
        <f t="shared" si="3"/>
        <v/>
      </c>
      <c r="S18" s="13" t="str">
        <f t="shared" si="4"/>
        <v/>
      </c>
      <c r="T18" s="14"/>
    </row>
    <row r="19">
      <c r="A19" s="11">
        <v>41791.0</v>
      </c>
      <c r="B19" s="5">
        <v>36527.0</v>
      </c>
      <c r="C19" s="5">
        <v>7250.0</v>
      </c>
      <c r="D19" s="5">
        <v>5217.0</v>
      </c>
      <c r="E19" s="5">
        <v>2104.0</v>
      </c>
      <c r="F19" s="5">
        <v>54371.0</v>
      </c>
      <c r="G19" s="5"/>
      <c r="H19" s="5"/>
      <c r="I19" s="7"/>
      <c r="J19" s="7">
        <f t="shared" si="1"/>
        <v>0</v>
      </c>
      <c r="K19" s="7"/>
      <c r="L19" s="7">
        <f t="shared" si="2"/>
        <v>0</v>
      </c>
      <c r="M19" s="7"/>
      <c r="N19" s="7"/>
      <c r="O19" s="8"/>
      <c r="P19" s="5">
        <v>0.0</v>
      </c>
      <c r="Q19" s="12">
        <v>64061.004</v>
      </c>
      <c r="R19" s="13" t="str">
        <f t="shared" si="3"/>
        <v/>
      </c>
      <c r="S19" s="13" t="str">
        <f t="shared" si="4"/>
        <v/>
      </c>
      <c r="T19" s="14"/>
    </row>
    <row r="20">
      <c r="A20" s="11">
        <v>41821.0</v>
      </c>
      <c r="B20" s="5">
        <v>48554.0</v>
      </c>
      <c r="C20" s="5">
        <v>9347.0</v>
      </c>
      <c r="D20" s="5">
        <v>6765.0</v>
      </c>
      <c r="E20" s="5">
        <v>2853.0</v>
      </c>
      <c r="F20" s="5">
        <v>73503.0</v>
      </c>
      <c r="G20" s="5"/>
      <c r="H20" s="5"/>
      <c r="I20" s="7"/>
      <c r="J20" s="7">
        <f t="shared" si="1"/>
        <v>0</v>
      </c>
      <c r="K20" s="7"/>
      <c r="L20" s="7">
        <f t="shared" si="2"/>
        <v>0</v>
      </c>
      <c r="M20" s="7"/>
      <c r="N20" s="7"/>
      <c r="O20" s="8"/>
      <c r="P20" s="5">
        <v>0.0</v>
      </c>
      <c r="Q20" s="12">
        <v>64119.258</v>
      </c>
      <c r="R20" s="13" t="str">
        <f t="shared" si="3"/>
        <v/>
      </c>
      <c r="S20" s="13" t="str">
        <f t="shared" si="4"/>
        <v/>
      </c>
      <c r="T20" s="14"/>
    </row>
    <row r="21" ht="15.75" customHeight="1">
      <c r="A21" s="11">
        <v>41852.0</v>
      </c>
      <c r="B21" s="5">
        <v>39235.0</v>
      </c>
      <c r="C21" s="5">
        <v>7243.0</v>
      </c>
      <c r="D21" s="5">
        <v>3896.0</v>
      </c>
      <c r="E21" s="5">
        <v>1895.0</v>
      </c>
      <c r="F21" s="5">
        <v>53308.0</v>
      </c>
      <c r="G21" s="5"/>
      <c r="H21" s="5"/>
      <c r="I21" s="7"/>
      <c r="J21" s="7">
        <f t="shared" si="1"/>
        <v>0</v>
      </c>
      <c r="K21" s="7"/>
      <c r="L21" s="7">
        <f t="shared" si="2"/>
        <v>0</v>
      </c>
      <c r="M21" s="7"/>
      <c r="N21" s="7"/>
      <c r="O21" s="8"/>
      <c r="P21" s="5">
        <v>0.0</v>
      </c>
      <c r="Q21" s="12">
        <v>63975.156</v>
      </c>
      <c r="R21" s="13" t="str">
        <f t="shared" si="3"/>
        <v/>
      </c>
      <c r="S21" s="13" t="str">
        <f t="shared" si="4"/>
        <v/>
      </c>
      <c r="T21" s="14"/>
    </row>
    <row r="22" ht="15.75" customHeight="1">
      <c r="A22" s="11">
        <v>41883.0</v>
      </c>
      <c r="B22" s="5">
        <v>46360.0</v>
      </c>
      <c r="C22" s="5">
        <v>9331.0</v>
      </c>
      <c r="D22" s="5">
        <v>4629.0</v>
      </c>
      <c r="E22" s="5">
        <v>1932.0</v>
      </c>
      <c r="F22" s="5">
        <v>67822.0</v>
      </c>
      <c r="G22" s="5"/>
      <c r="H22" s="5"/>
      <c r="I22" s="7"/>
      <c r="J22" s="7">
        <f t="shared" si="1"/>
        <v>0</v>
      </c>
      <c r="K22" s="7"/>
      <c r="L22" s="7">
        <f t="shared" si="2"/>
        <v>0</v>
      </c>
      <c r="M22" s="7"/>
      <c r="N22" s="7"/>
      <c r="O22" s="8"/>
      <c r="P22" s="5">
        <v>0.0</v>
      </c>
      <c r="Q22" s="12">
        <v>64260.294</v>
      </c>
      <c r="R22" s="13" t="str">
        <f t="shared" si="3"/>
        <v/>
      </c>
      <c r="S22" s="13" t="str">
        <f t="shared" si="4"/>
        <v/>
      </c>
      <c r="T22" s="14"/>
    </row>
    <row r="23" ht="15.75" customHeight="1">
      <c r="A23" s="11">
        <v>41913.0</v>
      </c>
      <c r="B23" s="5">
        <v>44584.0</v>
      </c>
      <c r="C23" s="5">
        <v>9517.0</v>
      </c>
      <c r="D23" s="5">
        <v>4436.0</v>
      </c>
      <c r="E23" s="5">
        <v>1974.0</v>
      </c>
      <c r="F23" s="5">
        <v>68560.0</v>
      </c>
      <c r="G23" s="5"/>
      <c r="H23" s="5"/>
      <c r="I23" s="7"/>
      <c r="J23" s="7">
        <f t="shared" si="1"/>
        <v>0</v>
      </c>
      <c r="K23" s="7"/>
      <c r="L23" s="7">
        <f t="shared" si="2"/>
        <v>0</v>
      </c>
      <c r="M23" s="7"/>
      <c r="N23" s="7"/>
      <c r="O23" s="8"/>
      <c r="P23" s="5">
        <v>0.0</v>
      </c>
      <c r="Q23" s="12">
        <v>63880.11</v>
      </c>
      <c r="R23" s="13" t="str">
        <f t="shared" si="3"/>
        <v/>
      </c>
      <c r="S23" s="13" t="str">
        <f t="shared" si="4"/>
        <v/>
      </c>
      <c r="T23" s="14"/>
    </row>
    <row r="24" ht="15.75" customHeight="1">
      <c r="A24" s="11">
        <v>41944.0</v>
      </c>
      <c r="B24" s="5">
        <v>39933.0</v>
      </c>
      <c r="C24" s="5">
        <v>8360.0</v>
      </c>
      <c r="D24" s="5">
        <v>4279.0</v>
      </c>
      <c r="E24" s="5">
        <v>1632.0</v>
      </c>
      <c r="F24" s="5">
        <v>70147.0</v>
      </c>
      <c r="G24" s="5"/>
      <c r="H24" s="5"/>
      <c r="I24" s="7"/>
      <c r="J24" s="7">
        <f t="shared" si="1"/>
        <v>0</v>
      </c>
      <c r="K24" s="7"/>
      <c r="L24" s="7">
        <f t="shared" si="2"/>
        <v>0</v>
      </c>
      <c r="M24" s="7"/>
      <c r="N24" s="7"/>
      <c r="O24" s="8"/>
      <c r="P24" s="5">
        <v>0.0</v>
      </c>
      <c r="Q24" s="12">
        <v>64211.238</v>
      </c>
      <c r="R24" s="13" t="str">
        <f t="shared" si="3"/>
        <v/>
      </c>
      <c r="S24" s="13" t="str">
        <f t="shared" si="4"/>
        <v/>
      </c>
      <c r="T24" s="14"/>
    </row>
    <row r="25" ht="15.75" customHeight="1">
      <c r="A25" s="11">
        <v>42156.0</v>
      </c>
      <c r="B25" s="15">
        <v>41778.0</v>
      </c>
      <c r="C25" s="15">
        <v>10366.0</v>
      </c>
      <c r="D25" s="15">
        <v>4968.0</v>
      </c>
      <c r="E25" s="15">
        <v>3692.0</v>
      </c>
      <c r="F25" s="5">
        <v>85031.0</v>
      </c>
      <c r="G25" s="5"/>
      <c r="H25" s="5"/>
      <c r="I25" s="7"/>
      <c r="J25" s="7">
        <f t="shared" si="1"/>
        <v>0</v>
      </c>
      <c r="K25" s="7"/>
      <c r="L25" s="7">
        <f t="shared" si="2"/>
        <v>0</v>
      </c>
      <c r="M25" s="7"/>
      <c r="N25" s="7"/>
      <c r="O25" s="8"/>
      <c r="P25" s="5">
        <v>0.0</v>
      </c>
      <c r="Q25" s="5">
        <v>55767.0</v>
      </c>
      <c r="R25" s="13" t="str">
        <f t="shared" si="3"/>
        <v/>
      </c>
      <c r="S25" s="13" t="str">
        <f t="shared" si="4"/>
        <v/>
      </c>
      <c r="T25" s="14">
        <v>5.966079447477921E8</v>
      </c>
    </row>
    <row r="26" ht="15.75" customHeight="1">
      <c r="A26" s="11">
        <v>42186.0</v>
      </c>
      <c r="B26" s="15">
        <v>50129.0</v>
      </c>
      <c r="C26" s="15">
        <v>12947.0</v>
      </c>
      <c r="D26" s="15">
        <v>5939.0</v>
      </c>
      <c r="E26" s="15">
        <v>4101.0</v>
      </c>
      <c r="F26" s="5">
        <v>88780.0</v>
      </c>
      <c r="G26" s="5"/>
      <c r="H26" s="5"/>
      <c r="I26" s="7"/>
      <c r="J26" s="7">
        <f t="shared" si="1"/>
        <v>0</v>
      </c>
      <c r="K26" s="7"/>
      <c r="L26" s="7">
        <f t="shared" si="2"/>
        <v>0</v>
      </c>
      <c r="M26" s="7" t="s">
        <v>24</v>
      </c>
      <c r="N26" s="7">
        <v>12.43</v>
      </c>
      <c r="O26" s="16">
        <v>1.0</v>
      </c>
      <c r="P26" s="5">
        <v>0.0</v>
      </c>
      <c r="Q26" s="5">
        <v>64495.0</v>
      </c>
      <c r="R26" s="13" t="str">
        <f t="shared" si="3"/>
        <v/>
      </c>
      <c r="S26" s="13" t="str">
        <f t="shared" si="4"/>
        <v/>
      </c>
      <c r="T26" s="14">
        <v>5.893044503199999E8</v>
      </c>
    </row>
    <row r="27" ht="15.75" customHeight="1">
      <c r="A27" s="11">
        <v>42217.0</v>
      </c>
      <c r="B27" s="15">
        <v>43325.0</v>
      </c>
      <c r="C27" s="15">
        <v>10649.0</v>
      </c>
      <c r="D27" s="15">
        <v>4910.0</v>
      </c>
      <c r="E27" s="15">
        <v>2398.0</v>
      </c>
      <c r="F27" s="5">
        <v>78286.0</v>
      </c>
      <c r="G27" s="5"/>
      <c r="H27" s="5"/>
      <c r="I27" s="7"/>
      <c r="J27" s="7">
        <f t="shared" si="1"/>
        <v>0</v>
      </c>
      <c r="K27" s="7"/>
      <c r="L27" s="7">
        <f t="shared" si="2"/>
        <v>0</v>
      </c>
      <c r="M27" s="7" t="s">
        <v>24</v>
      </c>
      <c r="N27" s="7">
        <v>11.8</v>
      </c>
      <c r="O27" s="16">
        <v>1.0</v>
      </c>
      <c r="P27" s="5">
        <v>0.0</v>
      </c>
      <c r="Q27" s="5">
        <v>48236.0</v>
      </c>
      <c r="R27" s="13" t="str">
        <f t="shared" si="3"/>
        <v/>
      </c>
      <c r="S27" s="13" t="str">
        <f t="shared" si="4"/>
        <v/>
      </c>
      <c r="T27" s="14">
        <v>5.1892381762999994E8</v>
      </c>
    </row>
    <row r="28" ht="15.75" customHeight="1">
      <c r="A28" s="11">
        <v>42248.0</v>
      </c>
      <c r="B28" s="15">
        <v>48197.0</v>
      </c>
      <c r="C28" s="15">
        <v>13346.0</v>
      </c>
      <c r="D28" s="15">
        <v>6966.0</v>
      </c>
      <c r="E28" s="15">
        <v>2867.0</v>
      </c>
      <c r="F28" s="5">
        <v>88177.0</v>
      </c>
      <c r="G28" s="5"/>
      <c r="H28" s="5"/>
      <c r="I28" s="7"/>
      <c r="J28" s="7">
        <f t="shared" si="1"/>
        <v>0</v>
      </c>
      <c r="K28" s="7"/>
      <c r="L28" s="7">
        <f t="shared" si="2"/>
        <v>0</v>
      </c>
      <c r="M28" s="7" t="s">
        <v>24</v>
      </c>
      <c r="N28" s="7">
        <v>7.03</v>
      </c>
      <c r="O28" s="16">
        <v>1.0</v>
      </c>
      <c r="P28" s="5">
        <v>0.0</v>
      </c>
      <c r="Q28" s="5">
        <v>54246.0</v>
      </c>
      <c r="R28" s="13" t="str">
        <f t="shared" si="3"/>
        <v/>
      </c>
      <c r="S28" s="13" t="str">
        <f t="shared" si="4"/>
        <v/>
      </c>
      <c r="T28" s="14">
        <v>5.0775294825000006E8</v>
      </c>
    </row>
    <row r="29" ht="15.75" customHeight="1">
      <c r="A29" s="11">
        <v>42278.0</v>
      </c>
      <c r="B29" s="15">
        <v>47822.0</v>
      </c>
      <c r="C29" s="15">
        <v>11318.0</v>
      </c>
      <c r="D29" s="15">
        <v>6966.0</v>
      </c>
      <c r="E29" s="15">
        <v>2157.0</v>
      </c>
      <c r="F29" s="5">
        <v>83612.0</v>
      </c>
      <c r="G29" s="5"/>
      <c r="H29" s="5"/>
      <c r="I29" s="7"/>
      <c r="J29" s="7">
        <f t="shared" si="1"/>
        <v>0</v>
      </c>
      <c r="K29" s="7"/>
      <c r="L29" s="7">
        <f t="shared" si="2"/>
        <v>0</v>
      </c>
      <c r="M29" s="7" t="s">
        <v>24</v>
      </c>
      <c r="N29" s="7">
        <v>8.31</v>
      </c>
      <c r="O29" s="17">
        <v>0.9983</v>
      </c>
      <c r="P29" s="5">
        <v>0.0</v>
      </c>
      <c r="Q29" s="5">
        <v>51913.0</v>
      </c>
      <c r="R29" s="13" t="str">
        <f t="shared" si="3"/>
        <v/>
      </c>
      <c r="S29" s="13" t="str">
        <f t="shared" si="4"/>
        <v/>
      </c>
      <c r="T29" s="14">
        <v>5.275367291900001E8</v>
      </c>
    </row>
    <row r="30" ht="15.75" customHeight="1">
      <c r="A30" s="11">
        <v>42309.0</v>
      </c>
      <c r="B30" s="15">
        <v>44452.0</v>
      </c>
      <c r="C30" s="15">
        <v>10342.0</v>
      </c>
      <c r="D30" s="15">
        <v>5459.0</v>
      </c>
      <c r="E30" s="15">
        <v>2590.0</v>
      </c>
      <c r="F30" s="5">
        <v>75867.0</v>
      </c>
      <c r="G30" s="5"/>
      <c r="H30" s="5"/>
      <c r="I30" s="7"/>
      <c r="J30" s="7">
        <f t="shared" si="1"/>
        <v>0</v>
      </c>
      <c r="K30" s="7"/>
      <c r="L30" s="7">
        <f t="shared" si="2"/>
        <v>0</v>
      </c>
      <c r="M30" s="7" t="s">
        <v>24</v>
      </c>
      <c r="N30" s="7">
        <v>6.42</v>
      </c>
      <c r="O30" s="16">
        <v>1.0</v>
      </c>
      <c r="P30" s="5">
        <v>0.0</v>
      </c>
      <c r="Q30" s="5">
        <v>51515.0</v>
      </c>
      <c r="R30" s="13" t="str">
        <f t="shared" si="3"/>
        <v/>
      </c>
      <c r="S30" s="13" t="str">
        <f t="shared" si="4"/>
        <v/>
      </c>
      <c r="T30" s="14">
        <v>5.283620425E8</v>
      </c>
    </row>
    <row r="31" ht="15.75" customHeight="1">
      <c r="A31" s="11">
        <v>42339.0</v>
      </c>
      <c r="B31" s="18">
        <v>45846.0</v>
      </c>
      <c r="C31" s="18">
        <v>9910.0</v>
      </c>
      <c r="D31" s="18">
        <v>5244.0</v>
      </c>
      <c r="E31" s="18">
        <v>3006.0</v>
      </c>
      <c r="F31" s="5">
        <v>69495.0</v>
      </c>
      <c r="G31" s="5">
        <v>7076.0</v>
      </c>
      <c r="H31" s="5">
        <v>36437.0</v>
      </c>
      <c r="I31" s="19">
        <v>0.46875</v>
      </c>
      <c r="J31" s="19">
        <f t="shared" si="1"/>
        <v>0.46875</v>
      </c>
      <c r="K31" s="20"/>
      <c r="L31" s="7">
        <f t="shared" si="2"/>
        <v>0</v>
      </c>
      <c r="M31" s="7" t="s">
        <v>24</v>
      </c>
      <c r="N31" s="7">
        <v>6.2</v>
      </c>
      <c r="O31" s="21">
        <v>1.0</v>
      </c>
      <c r="P31" s="5">
        <v>0.0</v>
      </c>
      <c r="Q31" s="5">
        <v>52715.0</v>
      </c>
      <c r="R31" s="13">
        <f t="shared" si="3"/>
        <v>0.46875</v>
      </c>
      <c r="S31" s="13" t="str">
        <f t="shared" si="4"/>
        <v/>
      </c>
      <c r="T31" s="14">
        <v>6.052397488899999E8</v>
      </c>
    </row>
    <row r="32" ht="15.75" customHeight="1">
      <c r="A32" s="11">
        <v>42370.0</v>
      </c>
      <c r="B32" s="18">
        <v>46001.0</v>
      </c>
      <c r="C32" s="18">
        <v>10994.0</v>
      </c>
      <c r="D32" s="18">
        <v>5262.0</v>
      </c>
      <c r="E32" s="18">
        <v>3026.0</v>
      </c>
      <c r="F32" s="5">
        <v>73115.0</v>
      </c>
      <c r="G32" s="5">
        <v>5254.0</v>
      </c>
      <c r="H32" s="5">
        <v>34305.0</v>
      </c>
      <c r="I32" s="19">
        <v>0.4708333333333334</v>
      </c>
      <c r="J32" s="19">
        <f t="shared" si="1"/>
        <v>0.4708333333</v>
      </c>
      <c r="K32" s="20"/>
      <c r="L32" s="7">
        <f t="shared" si="2"/>
        <v>0</v>
      </c>
      <c r="M32" s="7" t="s">
        <v>24</v>
      </c>
      <c r="N32" s="7">
        <v>6.87</v>
      </c>
      <c r="O32" s="16">
        <v>1.0</v>
      </c>
      <c r="P32" s="7">
        <v>886.0</v>
      </c>
      <c r="Q32" s="5">
        <v>53333.0</v>
      </c>
      <c r="R32" s="13">
        <f t="shared" si="3"/>
        <v>0.4708333333</v>
      </c>
      <c r="S32" s="13" t="str">
        <f t="shared" si="4"/>
        <v/>
      </c>
      <c r="T32" s="14">
        <v>6.096613052399998E8</v>
      </c>
    </row>
    <row r="33" ht="15.75" customHeight="1">
      <c r="A33" s="11">
        <v>42401.0</v>
      </c>
      <c r="B33" s="18">
        <v>52339.0</v>
      </c>
      <c r="C33" s="18">
        <v>11849.0</v>
      </c>
      <c r="D33" s="18">
        <v>5720.0</v>
      </c>
      <c r="E33" s="18">
        <v>3495.0</v>
      </c>
      <c r="F33" s="5">
        <v>81440.0</v>
      </c>
      <c r="G33" s="5">
        <v>8862.0</v>
      </c>
      <c r="H33" s="5">
        <v>40623.0</v>
      </c>
      <c r="I33" s="19">
        <v>0.4381944444444445</v>
      </c>
      <c r="J33" s="19">
        <f t="shared" si="1"/>
        <v>0.4381944444</v>
      </c>
      <c r="K33" s="20"/>
      <c r="L33" s="7">
        <f t="shared" si="2"/>
        <v>0</v>
      </c>
      <c r="M33" s="7" t="s">
        <v>24</v>
      </c>
      <c r="N33" s="7">
        <v>13.43</v>
      </c>
      <c r="O33" s="16">
        <v>1.0</v>
      </c>
      <c r="P33" s="7">
        <v>2436.0</v>
      </c>
      <c r="Q33" s="5">
        <v>60684.0</v>
      </c>
      <c r="R33" s="13">
        <f t="shared" si="3"/>
        <v>0.4381944444</v>
      </c>
      <c r="S33" s="13" t="str">
        <f t="shared" si="4"/>
        <v/>
      </c>
      <c r="T33" s="14">
        <v>6.070066087500001E8</v>
      </c>
    </row>
    <row r="34" ht="15.75" customHeight="1">
      <c r="A34" s="11">
        <v>42430.0</v>
      </c>
      <c r="B34" s="18">
        <v>52928.0</v>
      </c>
      <c r="C34" s="18">
        <v>12997.0</v>
      </c>
      <c r="D34" s="18">
        <v>5357.0</v>
      </c>
      <c r="E34" s="18">
        <v>3466.0</v>
      </c>
      <c r="F34" s="5">
        <v>94019.0</v>
      </c>
      <c r="G34" s="5">
        <v>7439.0</v>
      </c>
      <c r="H34" s="5">
        <v>32101.0</v>
      </c>
      <c r="I34" s="19">
        <v>0.4680555555555555</v>
      </c>
      <c r="J34" s="19">
        <f t="shared" si="1"/>
        <v>0.4680555556</v>
      </c>
      <c r="K34" s="20"/>
      <c r="L34" s="7">
        <f t="shared" si="2"/>
        <v>0</v>
      </c>
      <c r="M34" s="7" t="s">
        <v>24</v>
      </c>
      <c r="N34" s="7">
        <v>9.78</v>
      </c>
      <c r="O34" s="17">
        <v>0.9999</v>
      </c>
      <c r="P34" s="7">
        <v>1443.0</v>
      </c>
      <c r="Q34" s="5">
        <v>56259.0</v>
      </c>
      <c r="R34" s="13">
        <f t="shared" si="3"/>
        <v>0.4680555556</v>
      </c>
      <c r="S34" s="13" t="str">
        <f t="shared" si="4"/>
        <v/>
      </c>
      <c r="T34" s="14">
        <v>6.0506859187E8</v>
      </c>
    </row>
    <row r="35" ht="15.75" customHeight="1">
      <c r="A35" s="11">
        <v>42461.0</v>
      </c>
      <c r="B35" s="18">
        <v>53891.0</v>
      </c>
      <c r="C35" s="18">
        <v>14684.0</v>
      </c>
      <c r="D35" s="18">
        <v>4820.0</v>
      </c>
      <c r="E35" s="18">
        <v>3309.0</v>
      </c>
      <c r="F35" s="5">
        <v>101251.0</v>
      </c>
      <c r="G35" s="5">
        <v>3933.0</v>
      </c>
      <c r="H35" s="5">
        <v>18504.0</v>
      </c>
      <c r="I35" s="19">
        <v>0.5159722222222222</v>
      </c>
      <c r="J35" s="19">
        <f t="shared" si="1"/>
        <v>0.5159722222</v>
      </c>
      <c r="K35" s="20"/>
      <c r="L35" s="7">
        <f t="shared" si="2"/>
        <v>0</v>
      </c>
      <c r="M35" s="7" t="s">
        <v>24</v>
      </c>
      <c r="N35" s="7">
        <v>14.25</v>
      </c>
      <c r="O35" s="21">
        <v>1.0</v>
      </c>
      <c r="P35" s="7">
        <f>1313+54</f>
        <v>1367</v>
      </c>
      <c r="Q35" s="5">
        <v>60118.0</v>
      </c>
      <c r="R35" s="13">
        <f t="shared" si="3"/>
        <v>0.5159722222</v>
      </c>
      <c r="S35" s="13" t="str">
        <f t="shared" si="4"/>
        <v/>
      </c>
      <c r="T35" s="14">
        <v>6.10361232E8</v>
      </c>
    </row>
    <row r="36" ht="15.75" customHeight="1">
      <c r="A36" s="11">
        <v>42491.0</v>
      </c>
      <c r="B36" s="18">
        <v>51790.0</v>
      </c>
      <c r="C36" s="18">
        <v>12996.0</v>
      </c>
      <c r="D36" s="18">
        <v>4708.0</v>
      </c>
      <c r="E36" s="18">
        <v>2555.0</v>
      </c>
      <c r="F36" s="5">
        <v>77953.0</v>
      </c>
      <c r="G36" s="5">
        <v>6086.0</v>
      </c>
      <c r="H36" s="5">
        <v>30039.0</v>
      </c>
      <c r="I36" s="19">
        <v>0.50625</v>
      </c>
      <c r="J36" s="19">
        <f t="shared" si="1"/>
        <v>0.50625</v>
      </c>
      <c r="K36" s="20"/>
      <c r="L36" s="7">
        <f t="shared" si="2"/>
        <v>0</v>
      </c>
      <c r="M36" s="7" t="s">
        <v>24</v>
      </c>
      <c r="N36" s="7">
        <v>26.79</v>
      </c>
      <c r="O36" s="21">
        <v>1.0</v>
      </c>
      <c r="P36" s="7">
        <f>19+1568+9</f>
        <v>1596</v>
      </c>
      <c r="Q36" s="5">
        <v>57792.0</v>
      </c>
      <c r="R36" s="13">
        <f t="shared" si="3"/>
        <v>0.50625</v>
      </c>
      <c r="S36" s="13" t="str">
        <f t="shared" si="4"/>
        <v/>
      </c>
      <c r="T36" s="14">
        <v>6.3774795822E8</v>
      </c>
    </row>
    <row r="37" ht="15.75" customHeight="1">
      <c r="A37" s="11">
        <v>42522.0</v>
      </c>
      <c r="B37" s="18">
        <v>51359.0</v>
      </c>
      <c r="C37" s="18">
        <v>17253.0</v>
      </c>
      <c r="D37" s="18">
        <v>3093.0</v>
      </c>
      <c r="E37" s="18">
        <v>4009.0</v>
      </c>
      <c r="F37" s="5">
        <v>96610.0</v>
      </c>
      <c r="G37" s="5">
        <v>14829.0</v>
      </c>
      <c r="H37" s="5">
        <v>18126.0</v>
      </c>
      <c r="I37" s="19">
        <v>0.49722222222222223</v>
      </c>
      <c r="J37" s="19">
        <f t="shared" si="1"/>
        <v>0.4972222222</v>
      </c>
      <c r="K37" s="19">
        <v>0.6819444444444445</v>
      </c>
      <c r="L37" s="19">
        <f t="shared" si="2"/>
        <v>0.6819444444</v>
      </c>
      <c r="M37" s="7" t="s">
        <v>24</v>
      </c>
      <c r="N37" s="7">
        <v>16.26</v>
      </c>
      <c r="O37" s="17">
        <v>0.9966</v>
      </c>
      <c r="P37" s="7">
        <f>2829+7+7</f>
        <v>2843</v>
      </c>
      <c r="Q37" s="5">
        <v>59173.0</v>
      </c>
      <c r="R37" s="13">
        <f t="shared" si="3"/>
        <v>0.4972222222</v>
      </c>
      <c r="S37" s="13">
        <f t="shared" si="4"/>
        <v>0.6819444444</v>
      </c>
      <c r="T37" s="14">
        <v>6.843603846E8</v>
      </c>
    </row>
    <row r="38" ht="15.75" customHeight="1">
      <c r="A38" s="11">
        <v>42552.0</v>
      </c>
      <c r="B38" s="18">
        <v>44934.0</v>
      </c>
      <c r="C38" s="18">
        <v>14570.0</v>
      </c>
      <c r="D38" s="18">
        <v>2269.0</v>
      </c>
      <c r="E38" s="18">
        <v>3396.0</v>
      </c>
      <c r="F38" s="5">
        <v>80425.0</v>
      </c>
      <c r="G38" s="5">
        <v>12063.0</v>
      </c>
      <c r="H38" s="5">
        <v>22014.0</v>
      </c>
      <c r="I38" s="19">
        <v>0.5270833333333333</v>
      </c>
      <c r="J38" s="19">
        <f t="shared" si="1"/>
        <v>0.5270833333</v>
      </c>
      <c r="K38" s="19">
        <v>0.6743055555555556</v>
      </c>
      <c r="L38" s="19">
        <f t="shared" si="2"/>
        <v>0.6743055556</v>
      </c>
      <c r="M38" s="7" t="s">
        <v>24</v>
      </c>
      <c r="N38" s="7">
        <v>14.37</v>
      </c>
      <c r="O38" s="17">
        <v>0.9998</v>
      </c>
      <c r="P38" s="7">
        <f>24+1723</f>
        <v>1747</v>
      </c>
      <c r="Q38" s="5">
        <v>54373.0</v>
      </c>
      <c r="R38" s="13">
        <f t="shared" si="3"/>
        <v>0.5270833333</v>
      </c>
      <c r="S38" s="13">
        <f t="shared" si="4"/>
        <v>0.6743055556</v>
      </c>
      <c r="T38" s="14">
        <v>6.863168544399998E8</v>
      </c>
    </row>
    <row r="39" ht="15.75" customHeight="1">
      <c r="A39" s="22">
        <v>42583.0</v>
      </c>
      <c r="B39" s="18">
        <v>45739.0</v>
      </c>
      <c r="C39" s="18">
        <v>15013.0</v>
      </c>
      <c r="D39" s="18">
        <v>2618.0</v>
      </c>
      <c r="E39" s="18">
        <v>4295.0</v>
      </c>
      <c r="F39" s="5">
        <v>79066.0</v>
      </c>
      <c r="G39" s="5">
        <v>9667.0</v>
      </c>
      <c r="H39" s="5">
        <v>34158.0</v>
      </c>
      <c r="I39" s="19">
        <v>0.5034722222222222</v>
      </c>
      <c r="J39" s="19">
        <f t="shared" si="1"/>
        <v>0.5034722222</v>
      </c>
      <c r="K39" s="19">
        <v>0.6770833333333334</v>
      </c>
      <c r="L39" s="19">
        <f t="shared" si="2"/>
        <v>0.6770833333</v>
      </c>
      <c r="M39" s="7">
        <v>11.79</v>
      </c>
      <c r="N39" s="7">
        <v>13.0</v>
      </c>
      <c r="O39" s="17">
        <v>0.9998</v>
      </c>
      <c r="P39" s="7">
        <v>1740.0</v>
      </c>
      <c r="Q39" s="5">
        <v>64308.0</v>
      </c>
      <c r="R39" s="13">
        <f t="shared" si="3"/>
        <v>0.5034722222</v>
      </c>
      <c r="S39" s="13">
        <f t="shared" si="4"/>
        <v>0.6770833333</v>
      </c>
      <c r="T39" s="14">
        <v>6.879602233000002E8</v>
      </c>
    </row>
    <row r="40" ht="15.75" customHeight="1">
      <c r="A40" s="11">
        <v>42614.0</v>
      </c>
      <c r="B40" s="18">
        <v>49778.0</v>
      </c>
      <c r="C40" s="18">
        <v>13613.0</v>
      </c>
      <c r="D40" s="18">
        <v>2429.0</v>
      </c>
      <c r="E40" s="18">
        <v>3066.0</v>
      </c>
      <c r="F40" s="5">
        <v>77648.0</v>
      </c>
      <c r="G40" s="5">
        <v>10941.0</v>
      </c>
      <c r="H40" s="5">
        <v>43036.0</v>
      </c>
      <c r="I40" s="19">
        <v>0.46527777777777773</v>
      </c>
      <c r="J40" s="19">
        <f t="shared" si="1"/>
        <v>0.4652777778</v>
      </c>
      <c r="K40" s="19">
        <v>0.6430555555555556</v>
      </c>
      <c r="L40" s="19">
        <f t="shared" si="2"/>
        <v>0.6430555556</v>
      </c>
      <c r="M40" s="7">
        <v>14.0</v>
      </c>
      <c r="N40" s="7">
        <v>9.49</v>
      </c>
      <c r="O40" s="17">
        <v>0.9998</v>
      </c>
      <c r="P40" s="7">
        <f>1638+9</f>
        <v>1647</v>
      </c>
      <c r="Q40" s="5">
        <v>64801.0</v>
      </c>
      <c r="R40" s="13">
        <f t="shared" si="3"/>
        <v>0.4652777778</v>
      </c>
      <c r="S40" s="13">
        <f t="shared" si="4"/>
        <v>0.6430555556</v>
      </c>
      <c r="T40" s="14">
        <v>6.9030618205E8</v>
      </c>
    </row>
    <row r="41" ht="15.75" customHeight="1">
      <c r="A41" s="11">
        <v>42644.0</v>
      </c>
      <c r="B41" s="18">
        <v>45791.0</v>
      </c>
      <c r="C41" s="18">
        <v>12776.0</v>
      </c>
      <c r="D41" s="18">
        <v>1760.0</v>
      </c>
      <c r="E41" s="18">
        <v>2624.0</v>
      </c>
      <c r="F41" s="5">
        <v>66346.0</v>
      </c>
      <c r="G41" s="5">
        <v>10161.0</v>
      </c>
      <c r="H41" s="5">
        <v>37465.0</v>
      </c>
      <c r="I41" s="19">
        <v>0.4583333333333333</v>
      </c>
      <c r="J41" s="19">
        <f t="shared" si="1"/>
        <v>0.4583333333</v>
      </c>
      <c r="K41" s="19">
        <v>0.6458333333333334</v>
      </c>
      <c r="L41" s="19">
        <f t="shared" si="2"/>
        <v>0.6458333333</v>
      </c>
      <c r="M41" s="7">
        <v>27.13</v>
      </c>
      <c r="N41" s="7">
        <v>11.09</v>
      </c>
      <c r="O41" s="17">
        <v>0.9991</v>
      </c>
      <c r="P41" s="7">
        <v>1127.0</v>
      </c>
      <c r="Q41" s="5">
        <v>61110.0</v>
      </c>
      <c r="R41" s="13">
        <f t="shared" si="3"/>
        <v>0.4583333333</v>
      </c>
      <c r="S41" s="13">
        <f t="shared" si="4"/>
        <v>0.6458333333</v>
      </c>
      <c r="T41" s="14">
        <v>6.878634513599999E8</v>
      </c>
    </row>
    <row r="42" ht="15.75" customHeight="1">
      <c r="A42" s="11">
        <v>42675.0</v>
      </c>
      <c r="B42" s="18">
        <v>48796.0</v>
      </c>
      <c r="C42" s="18">
        <v>15540.0</v>
      </c>
      <c r="D42" s="18">
        <v>2208.0</v>
      </c>
      <c r="E42" s="18">
        <v>2366.0</v>
      </c>
      <c r="F42" s="5">
        <v>86326.0</v>
      </c>
      <c r="G42" s="5">
        <v>7601.0</v>
      </c>
      <c r="H42" s="5">
        <v>23921.0</v>
      </c>
      <c r="I42" s="19">
        <v>0.4777777777777778</v>
      </c>
      <c r="J42" s="19">
        <f t="shared" si="1"/>
        <v>0.4777777778</v>
      </c>
      <c r="K42" s="19">
        <v>0.6673611111111111</v>
      </c>
      <c r="L42" s="19">
        <f t="shared" si="2"/>
        <v>0.6673611111</v>
      </c>
      <c r="M42" s="7">
        <v>10.32</v>
      </c>
      <c r="N42" s="7">
        <v>12.58</v>
      </c>
      <c r="O42" s="17">
        <v>0.9996</v>
      </c>
      <c r="P42" s="7">
        <v>4768.0</v>
      </c>
      <c r="Q42" s="5">
        <v>62755.0</v>
      </c>
      <c r="R42" s="13">
        <f t="shared" si="3"/>
        <v>0.4777777778</v>
      </c>
      <c r="S42" s="13">
        <f t="shared" si="4"/>
        <v>0.6673611111</v>
      </c>
      <c r="T42" s="14">
        <v>6.8701135404E8</v>
      </c>
    </row>
    <row r="43" ht="15.75" customHeight="1">
      <c r="A43" s="11">
        <v>42705.0</v>
      </c>
      <c r="B43" s="18">
        <v>44182.0</v>
      </c>
      <c r="C43" s="18">
        <v>12541.0</v>
      </c>
      <c r="D43" s="18">
        <v>1874.0</v>
      </c>
      <c r="E43" s="18">
        <v>2394.0</v>
      </c>
      <c r="F43" s="5">
        <v>63829.0</v>
      </c>
      <c r="G43" s="5">
        <v>10175.0</v>
      </c>
      <c r="H43" s="5">
        <v>37350.0</v>
      </c>
      <c r="I43" s="19">
        <v>0.4465277777777778</v>
      </c>
      <c r="J43" s="19">
        <f t="shared" si="1"/>
        <v>0.4465277778</v>
      </c>
      <c r="K43" s="19">
        <v>0.6590277777777778</v>
      </c>
      <c r="L43" s="19">
        <f t="shared" si="2"/>
        <v>0.6590277778</v>
      </c>
      <c r="M43" s="7">
        <v>9.59</v>
      </c>
      <c r="N43" s="7">
        <v>12.21</v>
      </c>
      <c r="O43" s="17">
        <v>0.9904</v>
      </c>
      <c r="P43" s="7">
        <v>1150.0</v>
      </c>
      <c r="Q43" s="5">
        <v>56338.0</v>
      </c>
      <c r="R43" s="13">
        <f t="shared" si="3"/>
        <v>0.4465277778</v>
      </c>
      <c r="S43" s="13">
        <f t="shared" si="4"/>
        <v>0.6590277778</v>
      </c>
      <c r="T43" s="14">
        <v>6.937151991E8</v>
      </c>
    </row>
    <row r="44" ht="15.75" customHeight="1">
      <c r="A44" s="11">
        <v>42736.0</v>
      </c>
      <c r="B44" s="18">
        <v>50021.0</v>
      </c>
      <c r="C44" s="18">
        <v>15315.0</v>
      </c>
      <c r="D44" s="18">
        <v>1873.0</v>
      </c>
      <c r="E44" s="18">
        <v>2618.0</v>
      </c>
      <c r="F44" s="5">
        <v>77217.0</v>
      </c>
      <c r="G44" s="5">
        <v>10411.0</v>
      </c>
      <c r="H44" s="5">
        <v>35900.0</v>
      </c>
      <c r="I44" s="19">
        <v>0.47222222222222227</v>
      </c>
      <c r="J44" s="19">
        <f t="shared" si="1"/>
        <v>0.4722222222</v>
      </c>
      <c r="K44" s="19">
        <v>0.6583333333333333</v>
      </c>
      <c r="L44" s="19">
        <f t="shared" si="2"/>
        <v>0.6583333333</v>
      </c>
      <c r="M44" s="7">
        <v>12.9</v>
      </c>
      <c r="N44" s="7">
        <v>7.81</v>
      </c>
      <c r="O44" s="16">
        <v>1.0</v>
      </c>
      <c r="P44" s="7">
        <v>3340.0</v>
      </c>
      <c r="Q44" s="5">
        <v>63017.0</v>
      </c>
      <c r="R44" s="13">
        <f t="shared" si="3"/>
        <v>0.4722222222</v>
      </c>
      <c r="S44" s="13">
        <f t="shared" si="4"/>
        <v>0.6583333333</v>
      </c>
      <c r="T44" s="14">
        <v>6.852189156999999E8</v>
      </c>
    </row>
    <row r="45" ht="15.75" customHeight="1">
      <c r="A45" s="11">
        <v>42767.0</v>
      </c>
      <c r="B45" s="18">
        <v>47534.0</v>
      </c>
      <c r="C45" s="18">
        <v>13635.0</v>
      </c>
      <c r="D45" s="18">
        <v>1295.0</v>
      </c>
      <c r="E45" s="18">
        <v>2946.0</v>
      </c>
      <c r="F45" s="5">
        <v>72188.0</v>
      </c>
      <c r="G45" s="5">
        <v>9147.0</v>
      </c>
      <c r="H45" s="5">
        <v>31894.0</v>
      </c>
      <c r="I45" s="19">
        <v>0.47222222222222227</v>
      </c>
      <c r="J45" s="19">
        <f t="shared" si="1"/>
        <v>0.4722222222</v>
      </c>
      <c r="K45" s="19">
        <v>0.6611111111111111</v>
      </c>
      <c r="L45" s="19">
        <f t="shared" si="2"/>
        <v>0.6611111111</v>
      </c>
      <c r="M45" s="7">
        <v>10.85</v>
      </c>
      <c r="N45" s="7">
        <v>13.42</v>
      </c>
      <c r="O45" s="17">
        <v>0.9999</v>
      </c>
      <c r="P45" s="7">
        <v>2457.0</v>
      </c>
      <c r="Q45" s="5">
        <v>59123.0</v>
      </c>
      <c r="R45" s="13">
        <f t="shared" si="3"/>
        <v>0.4722222222</v>
      </c>
      <c r="S45" s="13">
        <f t="shared" si="4"/>
        <v>0.6611111111</v>
      </c>
      <c r="T45" s="14">
        <v>6.8684159152E8</v>
      </c>
    </row>
    <row r="46" ht="15.75" customHeight="1">
      <c r="A46" s="11">
        <v>42795.0</v>
      </c>
      <c r="B46" s="18">
        <v>50579.0</v>
      </c>
      <c r="C46" s="18">
        <v>15403.0</v>
      </c>
      <c r="D46" s="18">
        <v>1751.0</v>
      </c>
      <c r="E46" s="18">
        <v>3325.0</v>
      </c>
      <c r="F46" s="5">
        <v>75397.0</v>
      </c>
      <c r="G46" s="5">
        <v>12349.0</v>
      </c>
      <c r="H46" s="5">
        <v>42037.0</v>
      </c>
      <c r="I46" s="19">
        <v>0.43472222222222223</v>
      </c>
      <c r="J46" s="19">
        <f t="shared" si="1"/>
        <v>0.4347222222</v>
      </c>
      <c r="K46" s="19">
        <v>0.5736111111111112</v>
      </c>
      <c r="L46" s="19">
        <f t="shared" si="2"/>
        <v>0.5736111111</v>
      </c>
      <c r="M46" s="7">
        <v>9.62</v>
      </c>
      <c r="N46" s="7">
        <v>11.32</v>
      </c>
      <c r="O46" s="16">
        <v>1.0</v>
      </c>
      <c r="P46" s="7">
        <v>2307.0</v>
      </c>
      <c r="Q46" s="5">
        <v>63653.0</v>
      </c>
      <c r="R46" s="13">
        <f t="shared" si="3"/>
        <v>0.4347222222</v>
      </c>
      <c r="S46" s="13">
        <f t="shared" si="4"/>
        <v>0.5736111111</v>
      </c>
      <c r="T46" s="14">
        <v>6.837507431999999E8</v>
      </c>
    </row>
    <row r="47" ht="15.75" customHeight="1">
      <c r="A47" s="11">
        <v>42826.0</v>
      </c>
      <c r="B47" s="18">
        <v>46743.0</v>
      </c>
      <c r="C47" s="18">
        <v>13670.0</v>
      </c>
      <c r="D47" s="18">
        <v>1304.0</v>
      </c>
      <c r="E47" s="18">
        <v>2835.0</v>
      </c>
      <c r="F47" s="5">
        <v>74187.0</v>
      </c>
      <c r="G47" s="5">
        <v>8456.0</v>
      </c>
      <c r="H47" s="5">
        <v>29248.0</v>
      </c>
      <c r="I47" s="19">
        <v>0.4284722222222222</v>
      </c>
      <c r="J47" s="19">
        <f t="shared" si="1"/>
        <v>0.4284722222</v>
      </c>
      <c r="K47" s="19">
        <v>0.6020833333333333</v>
      </c>
      <c r="L47" s="19">
        <f t="shared" si="2"/>
        <v>0.6020833333</v>
      </c>
      <c r="M47" s="7">
        <v>13.73</v>
      </c>
      <c r="N47" s="7">
        <v>14.73</v>
      </c>
      <c r="O47" s="17">
        <v>0.9996</v>
      </c>
      <c r="P47" s="7">
        <v>1477.0</v>
      </c>
      <c r="Q47" s="5">
        <v>56530.0</v>
      </c>
      <c r="R47" s="13">
        <f t="shared" si="3"/>
        <v>0.4284722222</v>
      </c>
      <c r="S47" s="13">
        <f t="shared" si="4"/>
        <v>0.6020833333</v>
      </c>
      <c r="T47" s="14">
        <v>6.7647142952E8</v>
      </c>
    </row>
    <row r="48" ht="15.75" customHeight="1">
      <c r="A48" s="11">
        <v>42856.0</v>
      </c>
      <c r="B48" s="18">
        <v>56268.0</v>
      </c>
      <c r="C48" s="18">
        <v>17046.0</v>
      </c>
      <c r="D48" s="18">
        <v>1608.0</v>
      </c>
      <c r="E48" s="18">
        <v>3570.0</v>
      </c>
      <c r="F48" s="5">
        <v>91969.0</v>
      </c>
      <c r="G48" s="5">
        <v>8822.0</v>
      </c>
      <c r="H48" s="5">
        <v>27980.0</v>
      </c>
      <c r="I48" s="19">
        <v>0.4166666666666667</v>
      </c>
      <c r="J48" s="19">
        <f t="shared" si="1"/>
        <v>0.4166666667</v>
      </c>
      <c r="K48" s="19">
        <v>0.6180555555555556</v>
      </c>
      <c r="L48" s="19">
        <f t="shared" si="2"/>
        <v>0.6180555556</v>
      </c>
      <c r="M48" s="7">
        <v>11.01</v>
      </c>
      <c r="N48" s="7">
        <v>13.23</v>
      </c>
      <c r="O48" s="16">
        <v>1.0</v>
      </c>
      <c r="P48" s="7">
        <v>4380.0</v>
      </c>
      <c r="Q48" s="5">
        <v>71498.0</v>
      </c>
      <c r="R48" s="13">
        <f t="shared" si="3"/>
        <v>0.4166666667</v>
      </c>
      <c r="S48" s="13">
        <f t="shared" si="4"/>
        <v>0.6180555556</v>
      </c>
      <c r="T48" s="14">
        <v>6.811577466E8</v>
      </c>
    </row>
    <row r="49" ht="15.75" customHeight="1">
      <c r="A49" s="11">
        <v>42887.0</v>
      </c>
      <c r="B49" s="18">
        <v>51019.0</v>
      </c>
      <c r="C49" s="18">
        <v>18022.0</v>
      </c>
      <c r="D49" s="18">
        <v>1440.0</v>
      </c>
      <c r="E49" s="18">
        <v>3947.0</v>
      </c>
      <c r="F49" s="5">
        <v>92192.0</v>
      </c>
      <c r="G49" s="5">
        <v>5668.0</v>
      </c>
      <c r="H49" s="5">
        <v>20661.0</v>
      </c>
      <c r="I49" s="19">
        <v>0.44375000000000003</v>
      </c>
      <c r="J49" s="19">
        <f t="shared" si="1"/>
        <v>0.44375</v>
      </c>
      <c r="K49" s="19">
        <v>0.6284722222222222</v>
      </c>
      <c r="L49" s="19">
        <f t="shared" si="2"/>
        <v>0.6284722222</v>
      </c>
      <c r="M49" s="7">
        <v>8.36</v>
      </c>
      <c r="N49" s="7">
        <v>9.75</v>
      </c>
      <c r="O49" s="21">
        <v>1.0</v>
      </c>
      <c r="P49" s="7">
        <v>1592.0</v>
      </c>
      <c r="Q49" s="5">
        <v>66436.0</v>
      </c>
      <c r="R49" s="13">
        <f t="shared" si="3"/>
        <v>0.44375</v>
      </c>
      <c r="S49" s="13">
        <f t="shared" si="4"/>
        <v>0.6284722222</v>
      </c>
      <c r="T49" s="14">
        <v>7.0059357555E8</v>
      </c>
    </row>
    <row r="50" ht="15.75" customHeight="1">
      <c r="A50" s="11">
        <v>42917.0</v>
      </c>
      <c r="B50" s="18">
        <v>49069.0</v>
      </c>
      <c r="C50" s="18">
        <v>16802.0</v>
      </c>
      <c r="D50" s="18">
        <v>1552.0</v>
      </c>
      <c r="E50" s="18">
        <v>4042.0</v>
      </c>
      <c r="F50" s="5">
        <v>88108.0</v>
      </c>
      <c r="G50" s="5">
        <v>3765.0</v>
      </c>
      <c r="H50" s="5">
        <v>19672.0</v>
      </c>
      <c r="I50" s="19">
        <v>0.43472222222222223</v>
      </c>
      <c r="J50" s="19">
        <f t="shared" si="1"/>
        <v>0.4347222222</v>
      </c>
      <c r="K50" s="19">
        <v>0.6215277777777778</v>
      </c>
      <c r="L50" s="19">
        <f t="shared" si="2"/>
        <v>0.6215277778</v>
      </c>
      <c r="M50" s="7">
        <v>4.68</v>
      </c>
      <c r="N50" s="7">
        <v>14.27</v>
      </c>
      <c r="O50" s="16">
        <v>1.0</v>
      </c>
      <c r="P50" s="7">
        <v>2765.0</v>
      </c>
      <c r="Q50" s="5">
        <v>63077.0</v>
      </c>
      <c r="R50" s="13">
        <f t="shared" si="3"/>
        <v>0.4347222222</v>
      </c>
      <c r="S50" s="13">
        <f t="shared" si="4"/>
        <v>0.6215277778</v>
      </c>
      <c r="T50" s="14">
        <v>7.0170009393E8</v>
      </c>
    </row>
    <row r="51" ht="15.75" customHeight="1">
      <c r="A51" s="11">
        <v>42948.0</v>
      </c>
      <c r="B51" s="18">
        <v>50745.0</v>
      </c>
      <c r="C51" s="18">
        <v>15135.0</v>
      </c>
      <c r="D51" s="18">
        <v>1903.0</v>
      </c>
      <c r="E51" s="18">
        <v>4540.0</v>
      </c>
      <c r="F51" s="5">
        <v>78548.0</v>
      </c>
      <c r="G51" s="5">
        <v>6365.0</v>
      </c>
      <c r="H51" s="5">
        <v>32857.0</v>
      </c>
      <c r="I51" s="19">
        <v>0.4083333333333334</v>
      </c>
      <c r="J51" s="19">
        <f t="shared" si="1"/>
        <v>0.4083333333</v>
      </c>
      <c r="K51" s="19">
        <v>0.6402777777777778</v>
      </c>
      <c r="L51" s="19">
        <f t="shared" si="2"/>
        <v>0.6402777778</v>
      </c>
      <c r="M51" s="7">
        <v>12.1</v>
      </c>
      <c r="N51" s="7">
        <v>13.12</v>
      </c>
      <c r="O51" s="17">
        <v>0.9987</v>
      </c>
      <c r="P51" s="7">
        <v>1910.0</v>
      </c>
      <c r="Q51" s="5">
        <v>67356.0</v>
      </c>
      <c r="R51" s="13">
        <f t="shared" si="3"/>
        <v>0.4083333333</v>
      </c>
      <c r="S51" s="13">
        <f t="shared" si="4"/>
        <v>0.6402777778</v>
      </c>
      <c r="T51" s="14">
        <v>7.0129437685E8</v>
      </c>
    </row>
    <row r="52" ht="15.75" customHeight="1">
      <c r="A52" s="11">
        <v>42979.0</v>
      </c>
      <c r="B52" s="18">
        <v>51962.0</v>
      </c>
      <c r="C52" s="18">
        <v>15556.0</v>
      </c>
      <c r="D52" s="18">
        <v>1940.0</v>
      </c>
      <c r="E52" s="18">
        <v>4749.0</v>
      </c>
      <c r="F52" s="5">
        <v>81854.0</v>
      </c>
      <c r="G52" s="5">
        <v>4548.0</v>
      </c>
      <c r="H52" s="5">
        <v>31030.0</v>
      </c>
      <c r="I52" s="19">
        <v>0.41180555555555554</v>
      </c>
      <c r="J52" s="19">
        <f t="shared" si="1"/>
        <v>0.4118055556</v>
      </c>
      <c r="K52" s="19">
        <v>0.6333333333333333</v>
      </c>
      <c r="L52" s="19">
        <f t="shared" si="2"/>
        <v>0.6333333333</v>
      </c>
      <c r="M52" s="7">
        <v>13.2</v>
      </c>
      <c r="N52" s="7">
        <v>20.66</v>
      </c>
      <c r="O52" s="17">
        <v>0.9989</v>
      </c>
      <c r="P52" s="7">
        <v>1673.0</v>
      </c>
      <c r="Q52" s="5">
        <v>68351.0</v>
      </c>
      <c r="R52" s="13">
        <f t="shared" si="3"/>
        <v>0.4118055556</v>
      </c>
      <c r="S52" s="13">
        <f t="shared" si="4"/>
        <v>0.6333333333</v>
      </c>
      <c r="T52" s="14">
        <v>7.1698261893E8</v>
      </c>
    </row>
    <row r="53" ht="15.75" customHeight="1">
      <c r="A53" s="11">
        <v>43009.0</v>
      </c>
      <c r="B53" s="18">
        <v>51831.0</v>
      </c>
      <c r="C53" s="18">
        <v>15261.0</v>
      </c>
      <c r="D53" s="18">
        <v>2101.0</v>
      </c>
      <c r="E53" s="18">
        <v>5157.0</v>
      </c>
      <c r="F53" s="5">
        <v>81010.0</v>
      </c>
      <c r="G53" s="5">
        <v>7854.0</v>
      </c>
      <c r="H53" s="5">
        <v>32289.0</v>
      </c>
      <c r="I53" s="19">
        <v>0.4145833333333333</v>
      </c>
      <c r="J53" s="19">
        <f t="shared" si="1"/>
        <v>0.4145833333</v>
      </c>
      <c r="K53" s="19">
        <v>0.6486111111111111</v>
      </c>
      <c r="L53" s="19">
        <f t="shared" si="2"/>
        <v>0.6486111111</v>
      </c>
      <c r="M53" s="7">
        <v>9.95</v>
      </c>
      <c r="N53" s="7">
        <v>11.01</v>
      </c>
      <c r="O53" s="17">
        <v>0.9996</v>
      </c>
      <c r="P53" s="7">
        <v>2579.0</v>
      </c>
      <c r="Q53" s="5">
        <v>66180.0</v>
      </c>
      <c r="R53" s="13">
        <f t="shared" si="3"/>
        <v>0.4145833333</v>
      </c>
      <c r="S53" s="13">
        <f t="shared" si="4"/>
        <v>0.6486111111</v>
      </c>
      <c r="T53" s="14">
        <v>7.200192595699999E8</v>
      </c>
    </row>
    <row r="54" ht="15.75" customHeight="1">
      <c r="A54" s="11">
        <v>43040.0</v>
      </c>
      <c r="B54" s="18">
        <v>45474.0</v>
      </c>
      <c r="C54" s="18">
        <v>15474.0</v>
      </c>
      <c r="D54" s="18">
        <v>1968.0</v>
      </c>
      <c r="E54" s="18">
        <v>6031.0</v>
      </c>
      <c r="F54" s="5">
        <v>72975.0</v>
      </c>
      <c r="G54" s="5">
        <v>9901.0</v>
      </c>
      <c r="H54" s="5">
        <v>33140.0</v>
      </c>
      <c r="I54" s="19">
        <v>0.42569444444444443</v>
      </c>
      <c r="J54" s="19">
        <f t="shared" si="1"/>
        <v>0.4256944444</v>
      </c>
      <c r="K54" s="19">
        <v>0.6437499999999999</v>
      </c>
      <c r="L54" s="19">
        <f t="shared" si="2"/>
        <v>0.64375</v>
      </c>
      <c r="M54" s="7">
        <v>10.55</v>
      </c>
      <c r="N54" s="7">
        <v>11.67</v>
      </c>
      <c r="O54" s="17">
        <v>0.9988</v>
      </c>
      <c r="P54" s="7">
        <v>2177.0</v>
      </c>
      <c r="Q54" s="5">
        <v>61525.0</v>
      </c>
      <c r="R54" s="13">
        <f t="shared" si="3"/>
        <v>0.4256944444</v>
      </c>
      <c r="S54" s="13">
        <f t="shared" si="4"/>
        <v>0.64375</v>
      </c>
      <c r="T54" s="14">
        <v>7.2389510977E8</v>
      </c>
    </row>
    <row r="55" ht="15.75" customHeight="1">
      <c r="A55" s="11">
        <v>43070.0</v>
      </c>
      <c r="B55" s="18">
        <v>43208.0</v>
      </c>
      <c r="C55" s="18">
        <v>15202.0</v>
      </c>
      <c r="D55" s="18">
        <v>1535.0</v>
      </c>
      <c r="E55" s="18">
        <v>5896.0</v>
      </c>
      <c r="F55" s="5">
        <v>73434.0</v>
      </c>
      <c r="G55" s="5">
        <v>8388.0</v>
      </c>
      <c r="H55" s="5">
        <v>25974.0</v>
      </c>
      <c r="I55" s="19">
        <v>0.4354166666666666</v>
      </c>
      <c r="J55" s="19">
        <f t="shared" si="1"/>
        <v>0.4354166667</v>
      </c>
      <c r="K55" s="19">
        <v>0.642361111111111</v>
      </c>
      <c r="L55" s="19">
        <f t="shared" si="2"/>
        <v>0.6423611111</v>
      </c>
      <c r="M55" s="7">
        <v>12.03</v>
      </c>
      <c r="N55" s="7">
        <v>9.32</v>
      </c>
      <c r="O55" s="17">
        <v>0.9994</v>
      </c>
      <c r="P55" s="7">
        <v>5353.0</v>
      </c>
      <c r="Q55" s="5">
        <v>53378.0</v>
      </c>
      <c r="R55" s="13">
        <f t="shared" si="3"/>
        <v>0.4354166667</v>
      </c>
      <c r="S55" s="13">
        <f t="shared" si="4"/>
        <v>0.6423611111</v>
      </c>
      <c r="T55" s="14">
        <v>7.061261674499999E8</v>
      </c>
    </row>
    <row r="56" ht="15.75" customHeight="1">
      <c r="A56" s="11">
        <v>43101.0</v>
      </c>
      <c r="B56" s="18">
        <v>47701.0</v>
      </c>
      <c r="C56" s="18">
        <v>18453.0</v>
      </c>
      <c r="D56" s="18">
        <v>2393.0</v>
      </c>
      <c r="E56" s="18">
        <v>6128.0</v>
      </c>
      <c r="F56" s="5">
        <v>82141.0</v>
      </c>
      <c r="G56" s="5">
        <v>8358.0</v>
      </c>
      <c r="H56" s="5">
        <v>29007.0</v>
      </c>
      <c r="I56" s="19">
        <v>0.43333333333333335</v>
      </c>
      <c r="J56" s="19">
        <f t="shared" si="1"/>
        <v>0.4333333333</v>
      </c>
      <c r="K56" s="19">
        <v>0.6965277777777777</v>
      </c>
      <c r="L56" s="19">
        <f t="shared" si="2"/>
        <v>0.6965277778</v>
      </c>
      <c r="M56" s="7">
        <v>14.52</v>
      </c>
      <c r="N56" s="7">
        <v>10.51</v>
      </c>
      <c r="O56" s="17">
        <v>0.9953</v>
      </c>
      <c r="P56" s="7">
        <f>203+1560</f>
        <v>1763</v>
      </c>
      <c r="Q56" s="5">
        <v>64030.0</v>
      </c>
      <c r="R56" s="13">
        <f t="shared" si="3"/>
        <v>0.4333333333</v>
      </c>
      <c r="S56" s="13">
        <f t="shared" si="4"/>
        <v>0.6965277778</v>
      </c>
      <c r="T56" s="14">
        <v>7.227717794499999E8</v>
      </c>
    </row>
    <row r="57" ht="15.75" customHeight="1">
      <c r="A57" s="11">
        <v>43132.0</v>
      </c>
      <c r="B57" s="18">
        <v>42781.0</v>
      </c>
      <c r="C57" s="18">
        <v>16118.0</v>
      </c>
      <c r="D57" s="18">
        <v>690.0</v>
      </c>
      <c r="E57" s="18">
        <v>5821.0</v>
      </c>
      <c r="F57" s="5">
        <v>69803.0</v>
      </c>
      <c r="G57" s="5">
        <v>8577.0</v>
      </c>
      <c r="H57" s="5">
        <v>29123.0</v>
      </c>
      <c r="I57" s="19">
        <v>0.4388888888888889</v>
      </c>
      <c r="J57" s="19">
        <f t="shared" si="1"/>
        <v>0.4388888889</v>
      </c>
      <c r="K57" s="19">
        <v>0.6833333333333332</v>
      </c>
      <c r="L57" s="19">
        <f t="shared" si="2"/>
        <v>0.6833333333</v>
      </c>
      <c r="M57" s="7">
        <v>10.51</v>
      </c>
      <c r="N57" s="7">
        <v>10.13</v>
      </c>
      <c r="O57" s="17">
        <v>0.9992</v>
      </c>
      <c r="P57" s="7">
        <f>176+1814</f>
        <v>1990</v>
      </c>
      <c r="Q57" s="5">
        <v>56299.0</v>
      </c>
      <c r="R57" s="13">
        <f t="shared" si="3"/>
        <v>0.4388888889</v>
      </c>
      <c r="S57" s="13">
        <f t="shared" si="4"/>
        <v>0.6833333333</v>
      </c>
      <c r="T57" s="14">
        <v>7.2619570351E8</v>
      </c>
    </row>
    <row r="58" ht="15.75" customHeight="1">
      <c r="A58" s="11">
        <v>43160.0</v>
      </c>
      <c r="B58" s="18">
        <v>41269.0</v>
      </c>
      <c r="C58" s="18">
        <v>14943.0</v>
      </c>
      <c r="D58" s="18">
        <v>520.0</v>
      </c>
      <c r="E58" s="18">
        <v>5732.0</v>
      </c>
      <c r="F58" s="5">
        <v>66715.0</v>
      </c>
      <c r="G58" s="5">
        <v>9328.0</v>
      </c>
      <c r="H58" s="5">
        <v>29261.0</v>
      </c>
      <c r="I58" s="19">
        <v>0.42083333333333334</v>
      </c>
      <c r="J58" s="19">
        <f t="shared" si="1"/>
        <v>0.4208333333</v>
      </c>
      <c r="K58" s="19">
        <v>0.65</v>
      </c>
      <c r="L58" s="19">
        <f t="shared" si="2"/>
        <v>0.65</v>
      </c>
      <c r="M58" s="7">
        <v>8.88</v>
      </c>
      <c r="N58" s="7">
        <v>12.98</v>
      </c>
      <c r="O58" s="21">
        <v>1.0</v>
      </c>
      <c r="P58" s="7">
        <f>66+4079</f>
        <v>4145</v>
      </c>
      <c r="Q58" s="5">
        <v>52676.0</v>
      </c>
      <c r="R58" s="13">
        <f t="shared" si="3"/>
        <v>0.4208333333</v>
      </c>
      <c r="S58" s="13">
        <f t="shared" si="4"/>
        <v>0.65</v>
      </c>
      <c r="T58" s="14">
        <v>7.1165875935E8</v>
      </c>
    </row>
    <row r="59" ht="15.75" customHeight="1">
      <c r="A59" s="11">
        <v>43191.0</v>
      </c>
      <c r="B59" s="18">
        <v>46645.0</v>
      </c>
      <c r="C59" s="18">
        <v>17349.0</v>
      </c>
      <c r="D59" s="18">
        <v>495.0</v>
      </c>
      <c r="E59" s="18">
        <v>6959.0</v>
      </c>
      <c r="F59" s="5">
        <v>76494.0</v>
      </c>
      <c r="G59" s="5">
        <v>9686.0</v>
      </c>
      <c r="H59" s="5">
        <v>30890.0</v>
      </c>
      <c r="I59" s="19">
        <v>0.4236111111111111</v>
      </c>
      <c r="J59" s="19">
        <f t="shared" si="1"/>
        <v>0.4236111111</v>
      </c>
      <c r="K59" s="19">
        <v>0.6645833333333333</v>
      </c>
      <c r="L59" s="19">
        <f t="shared" si="2"/>
        <v>0.6645833333</v>
      </c>
      <c r="M59" s="7">
        <v>9.85</v>
      </c>
      <c r="N59" s="7">
        <v>13.62</v>
      </c>
      <c r="O59" s="21">
        <v>0.99</v>
      </c>
      <c r="P59" s="7">
        <v>2073.0</v>
      </c>
      <c r="Q59" s="5">
        <v>62969.0</v>
      </c>
      <c r="R59" s="13">
        <f t="shared" si="3"/>
        <v>0.4236111111</v>
      </c>
      <c r="S59" s="13">
        <f t="shared" si="4"/>
        <v>0.6645833333</v>
      </c>
      <c r="T59" s="14">
        <v>7.2403267012E8</v>
      </c>
    </row>
    <row r="60" ht="15.75" customHeight="1">
      <c r="A60" s="11">
        <v>43221.0</v>
      </c>
      <c r="B60" s="18">
        <v>46554.0</v>
      </c>
      <c r="C60" s="18">
        <v>17947.0</v>
      </c>
      <c r="D60" s="18">
        <v>657.0</v>
      </c>
      <c r="E60" s="18">
        <v>8510.0</v>
      </c>
      <c r="F60" s="5">
        <v>80947.0</v>
      </c>
      <c r="G60" s="5">
        <v>8298.0</v>
      </c>
      <c r="H60" s="5">
        <v>28179.0</v>
      </c>
      <c r="I60" s="19">
        <v>0.4381944444444445</v>
      </c>
      <c r="J60" s="19">
        <f t="shared" si="1"/>
        <v>0.4381944444</v>
      </c>
      <c r="K60" s="19">
        <v>0.6479166666666667</v>
      </c>
      <c r="L60" s="19">
        <f t="shared" si="2"/>
        <v>0.6479166667</v>
      </c>
      <c r="M60" s="7">
        <v>10.18</v>
      </c>
      <c r="N60" s="7">
        <v>14.58</v>
      </c>
      <c r="O60" s="17">
        <v>0.9943</v>
      </c>
      <c r="P60" s="7">
        <v>2053.0</v>
      </c>
      <c r="Q60" s="5">
        <v>63250.0</v>
      </c>
      <c r="R60" s="13">
        <f t="shared" si="3"/>
        <v>0.4381944444</v>
      </c>
      <c r="S60" s="13">
        <f t="shared" si="4"/>
        <v>0.6479166667</v>
      </c>
      <c r="T60" s="14">
        <v>7.2206032618E8</v>
      </c>
    </row>
    <row r="61" ht="15.75" customHeight="1">
      <c r="A61" s="11">
        <v>43252.0</v>
      </c>
      <c r="B61" s="18">
        <v>41829.0</v>
      </c>
      <c r="C61" s="18">
        <v>17653.0</v>
      </c>
      <c r="D61" s="18">
        <v>312.0</v>
      </c>
      <c r="E61" s="18">
        <v>7393.0</v>
      </c>
      <c r="F61" s="5">
        <v>78513.0</v>
      </c>
      <c r="G61" s="5">
        <v>4816.0</v>
      </c>
      <c r="H61" s="5">
        <v>19123.0</v>
      </c>
      <c r="I61" s="19">
        <v>0.4479166666666667</v>
      </c>
      <c r="J61" s="19">
        <f t="shared" si="1"/>
        <v>0.4479166667</v>
      </c>
      <c r="K61" s="19">
        <v>0.6763888888888889</v>
      </c>
      <c r="L61" s="19">
        <f t="shared" si="2"/>
        <v>0.6763888889</v>
      </c>
      <c r="M61" s="7">
        <v>10.33</v>
      </c>
      <c r="N61" s="7">
        <v>11.54</v>
      </c>
      <c r="O61" s="16">
        <v>1.0</v>
      </c>
      <c r="P61" s="7">
        <v>1077.0</v>
      </c>
      <c r="Q61" s="5">
        <v>56555.0</v>
      </c>
      <c r="R61" s="13">
        <f t="shared" si="3"/>
        <v>0.4479166667</v>
      </c>
      <c r="S61" s="13">
        <f t="shared" si="4"/>
        <v>0.6763888889</v>
      </c>
      <c r="T61" s="14">
        <v>7.408901777099999E8</v>
      </c>
    </row>
    <row r="62" ht="15.75" customHeight="1">
      <c r="A62" s="11">
        <v>43282.0</v>
      </c>
      <c r="B62" s="18">
        <v>44119.0</v>
      </c>
      <c r="C62" s="18">
        <v>19775.0</v>
      </c>
      <c r="D62" s="18">
        <v>410.0</v>
      </c>
      <c r="E62" s="18">
        <v>8540.0</v>
      </c>
      <c r="F62" s="5">
        <v>93350.0</v>
      </c>
      <c r="G62" s="5">
        <v>3910.0</v>
      </c>
      <c r="H62" s="5">
        <v>14639.0</v>
      </c>
      <c r="I62" s="19">
        <v>0.4472222222222222</v>
      </c>
      <c r="J62" s="19">
        <f t="shared" si="1"/>
        <v>0.4472222222</v>
      </c>
      <c r="K62" s="19">
        <v>0.6923611111111111</v>
      </c>
      <c r="L62" s="19">
        <f t="shared" si="2"/>
        <v>0.6923611111</v>
      </c>
      <c r="M62" s="7">
        <v>13.03</v>
      </c>
      <c r="N62" s="7">
        <v>24.5</v>
      </c>
      <c r="O62" s="17">
        <v>0.9973</v>
      </c>
      <c r="P62" s="7">
        <v>2371.0</v>
      </c>
      <c r="Q62" s="5">
        <v>58721.0</v>
      </c>
      <c r="R62" s="13">
        <f t="shared" si="3"/>
        <v>0.4472222222</v>
      </c>
      <c r="S62" s="13">
        <f t="shared" si="4"/>
        <v>0.6923611111</v>
      </c>
      <c r="T62" s="14">
        <v>7.4739007203E8</v>
      </c>
    </row>
    <row r="63" ht="15.75" customHeight="1">
      <c r="A63" s="11">
        <v>43313.0</v>
      </c>
      <c r="B63" s="18">
        <v>44832.0</v>
      </c>
      <c r="C63" s="18">
        <v>18926.0</v>
      </c>
      <c r="D63" s="18">
        <v>394.0</v>
      </c>
      <c r="E63" s="18">
        <v>8261.0</v>
      </c>
      <c r="F63" s="5">
        <v>81834.0</v>
      </c>
      <c r="G63" s="5">
        <v>10138.0</v>
      </c>
      <c r="H63" s="5">
        <v>25013.0</v>
      </c>
      <c r="I63" s="19">
        <v>0.4291666666666667</v>
      </c>
      <c r="J63" s="19">
        <f t="shared" si="1"/>
        <v>0.4291666667</v>
      </c>
      <c r="K63" s="19">
        <v>0.6020833333333333</v>
      </c>
      <c r="L63" s="19">
        <f t="shared" si="2"/>
        <v>0.6020833333</v>
      </c>
      <c r="M63" s="7">
        <v>8.19</v>
      </c>
      <c r="N63" s="7">
        <v>10.31</v>
      </c>
      <c r="O63" s="16">
        <v>1.0</v>
      </c>
      <c r="P63" s="7">
        <v>2410.0</v>
      </c>
      <c r="Q63" s="5">
        <v>59071.0</v>
      </c>
      <c r="R63" s="13">
        <f t="shared" si="3"/>
        <v>0.4291666667</v>
      </c>
      <c r="S63" s="13">
        <f t="shared" si="4"/>
        <v>0.6020833333</v>
      </c>
      <c r="T63" s="14">
        <v>7.465631974E8</v>
      </c>
    </row>
    <row r="64" ht="15.75" customHeight="1">
      <c r="A64" s="11">
        <v>43344.0</v>
      </c>
      <c r="B64" s="23">
        <v>44848.0</v>
      </c>
      <c r="C64" s="23">
        <v>16828.0</v>
      </c>
      <c r="D64" s="23">
        <v>316.0</v>
      </c>
      <c r="E64" s="23">
        <v>6077.0</v>
      </c>
      <c r="F64" s="23">
        <v>74206.0</v>
      </c>
      <c r="G64" s="23">
        <v>11153.0</v>
      </c>
      <c r="H64" s="23">
        <v>30460.0</v>
      </c>
      <c r="I64" s="19">
        <v>0.4298611111111111</v>
      </c>
      <c r="J64" s="19">
        <f t="shared" si="1"/>
        <v>0.4298611111</v>
      </c>
      <c r="K64" s="19">
        <v>0.6118055555555556</v>
      </c>
      <c r="L64" s="19">
        <f t="shared" si="2"/>
        <v>0.6118055556</v>
      </c>
      <c r="M64" s="7">
        <v>9.15</v>
      </c>
      <c r="N64" s="7">
        <v>8.57</v>
      </c>
      <c r="O64" s="17">
        <v>0.9892</v>
      </c>
      <c r="P64" s="5">
        <v>1908.0</v>
      </c>
      <c r="Q64" s="5">
        <v>59508.0</v>
      </c>
      <c r="R64" s="13">
        <f t="shared" si="3"/>
        <v>0.4298611111</v>
      </c>
      <c r="S64" s="13">
        <f t="shared" si="4"/>
        <v>0.6118055556</v>
      </c>
      <c r="T64" s="14">
        <v>7.4821994317E8</v>
      </c>
    </row>
    <row r="65" ht="15.75" customHeight="1">
      <c r="A65" s="11">
        <v>43374.0</v>
      </c>
      <c r="B65" s="23">
        <v>51569.0</v>
      </c>
      <c r="C65" s="23">
        <v>18296.0</v>
      </c>
      <c r="D65" s="23">
        <v>379.0</v>
      </c>
      <c r="E65" s="23">
        <v>7838.0</v>
      </c>
      <c r="F65" s="23">
        <v>86911.0</v>
      </c>
      <c r="G65" s="23">
        <v>10392.0</v>
      </c>
      <c r="H65" s="23">
        <v>31196.0</v>
      </c>
      <c r="I65" s="19">
        <v>0.42291666666666666</v>
      </c>
      <c r="J65" s="19">
        <f t="shared" si="1"/>
        <v>0.4229166667</v>
      </c>
      <c r="K65" s="19">
        <v>0.61875</v>
      </c>
      <c r="L65" s="19">
        <f t="shared" si="2"/>
        <v>0.61875</v>
      </c>
      <c r="M65" s="7">
        <v>11.49</v>
      </c>
      <c r="N65" s="7">
        <v>8.57</v>
      </c>
      <c r="O65" s="17">
        <v>0.9984</v>
      </c>
      <c r="P65" s="5">
        <v>3066.0</v>
      </c>
      <c r="Q65" s="5">
        <v>66799.0</v>
      </c>
      <c r="R65" s="13">
        <f t="shared" si="3"/>
        <v>0.4229166667</v>
      </c>
      <c r="S65" s="13">
        <f t="shared" si="4"/>
        <v>0.61875</v>
      </c>
      <c r="T65" s="14">
        <v>7.4864294155E8</v>
      </c>
    </row>
    <row r="66" ht="15.75" customHeight="1">
      <c r="A66" s="11">
        <v>43405.0</v>
      </c>
      <c r="B66" s="23">
        <v>46653.0</v>
      </c>
      <c r="C66" s="23">
        <v>17134.0</v>
      </c>
      <c r="D66" s="23">
        <v>405.0</v>
      </c>
      <c r="E66" s="23">
        <v>7055.0</v>
      </c>
      <c r="F66" s="23">
        <v>76606.0</v>
      </c>
      <c r="G66" s="23">
        <v>12091.0</v>
      </c>
      <c r="H66" s="23">
        <v>31621.0</v>
      </c>
      <c r="I66" s="19">
        <v>0.4236111111111111</v>
      </c>
      <c r="J66" s="19">
        <f t="shared" si="1"/>
        <v>0.4236111111</v>
      </c>
      <c r="K66" s="19">
        <v>0.6020833333333333</v>
      </c>
      <c r="L66" s="19">
        <f t="shared" si="2"/>
        <v>0.6020833333</v>
      </c>
      <c r="M66" s="7">
        <v>13.55</v>
      </c>
      <c r="N66" s="7">
        <v>20.83</v>
      </c>
      <c r="O66" s="16">
        <v>1.0</v>
      </c>
      <c r="P66" s="5">
        <v>1827.0</v>
      </c>
      <c r="Q66" s="5">
        <v>61738.0</v>
      </c>
      <c r="R66" s="13">
        <f t="shared" si="3"/>
        <v>0.4236111111</v>
      </c>
      <c r="S66" s="13">
        <f t="shared" si="4"/>
        <v>0.6020833333</v>
      </c>
      <c r="T66" s="14">
        <v>7.4431619951E8</v>
      </c>
    </row>
    <row r="67" ht="15.75" customHeight="1">
      <c r="A67" s="11">
        <v>43435.0</v>
      </c>
      <c r="B67" s="23">
        <v>42025.0</v>
      </c>
      <c r="C67" s="23">
        <v>14492.0</v>
      </c>
      <c r="D67" s="23">
        <v>374.0</v>
      </c>
      <c r="E67" s="23">
        <v>5863.0</v>
      </c>
      <c r="F67" s="23">
        <v>65638.0</v>
      </c>
      <c r="G67" s="23">
        <v>11678.0</v>
      </c>
      <c r="H67" s="23">
        <v>33800.0</v>
      </c>
      <c r="I67" s="19">
        <v>0.4131944444444444</v>
      </c>
      <c r="J67" s="19">
        <f t="shared" si="1"/>
        <v>0.4131944444</v>
      </c>
      <c r="K67" s="19">
        <v>0.5673611111111111</v>
      </c>
      <c r="L67" s="19">
        <f t="shared" si="2"/>
        <v>0.5673611111</v>
      </c>
      <c r="M67" s="7">
        <v>8.68</v>
      </c>
      <c r="N67" s="7">
        <v>8.78</v>
      </c>
      <c r="O67" s="16">
        <v>1.0</v>
      </c>
      <c r="P67" s="5">
        <v>2470.0</v>
      </c>
      <c r="Q67" s="5">
        <v>52047.0</v>
      </c>
      <c r="R67" s="13">
        <f t="shared" si="3"/>
        <v>0.4131944444</v>
      </c>
      <c r="S67" s="13">
        <f t="shared" si="4"/>
        <v>0.5673611111</v>
      </c>
      <c r="T67" s="14">
        <v>7.325782320999999E8</v>
      </c>
    </row>
    <row r="68" ht="15.75" customHeight="1">
      <c r="A68" s="11">
        <v>43466.0</v>
      </c>
      <c r="B68" s="23">
        <v>49814.0</v>
      </c>
      <c r="C68" s="23">
        <v>17533.0</v>
      </c>
      <c r="D68" s="23">
        <v>370.0</v>
      </c>
      <c r="E68" s="23">
        <v>7253.0</v>
      </c>
      <c r="F68" s="23">
        <v>83740.0</v>
      </c>
      <c r="G68" s="23">
        <v>12978.0</v>
      </c>
      <c r="H68" s="23">
        <v>25223.0</v>
      </c>
      <c r="I68" s="19">
        <v>0.4291666666666667</v>
      </c>
      <c r="J68" s="19">
        <f t="shared" si="1"/>
        <v>0.4291666667</v>
      </c>
      <c r="K68" s="19">
        <v>0.5729166666666666</v>
      </c>
      <c r="L68" s="19">
        <f t="shared" si="2"/>
        <v>0.5729166667</v>
      </c>
      <c r="M68" s="7">
        <v>8.31</v>
      </c>
      <c r="N68" s="7">
        <v>7.76</v>
      </c>
      <c r="O68" s="16">
        <v>1.0</v>
      </c>
      <c r="P68" s="5">
        <v>2715.0</v>
      </c>
      <c r="Q68" s="5">
        <v>64563.0</v>
      </c>
      <c r="R68" s="13">
        <f t="shared" si="3"/>
        <v>0.4291666667</v>
      </c>
      <c r="S68" s="13">
        <f t="shared" si="4"/>
        <v>0.5729166667</v>
      </c>
      <c r="T68" s="14">
        <v>7.4955474251E8</v>
      </c>
    </row>
    <row r="69" ht="15.75" customHeight="1">
      <c r="A69" s="11">
        <v>43497.0</v>
      </c>
      <c r="B69" s="23">
        <v>43520.0</v>
      </c>
      <c r="C69" s="23">
        <v>15696.0</v>
      </c>
      <c r="D69" s="23">
        <v>511.0</v>
      </c>
      <c r="E69" s="23">
        <v>5961.0</v>
      </c>
      <c r="F69" s="23">
        <v>71139.0</v>
      </c>
      <c r="G69" s="23">
        <v>12818.0</v>
      </c>
      <c r="H69" s="23">
        <v>25850.0</v>
      </c>
      <c r="I69" s="19">
        <v>0.44305555555555554</v>
      </c>
      <c r="J69" s="19">
        <f t="shared" si="1"/>
        <v>0.4430555556</v>
      </c>
      <c r="K69" s="19">
        <v>0.5826388888888888</v>
      </c>
      <c r="L69" s="19">
        <f t="shared" si="2"/>
        <v>0.5826388889</v>
      </c>
      <c r="M69" s="7">
        <v>12.2</v>
      </c>
      <c r="N69" s="7">
        <v>8.59</v>
      </c>
      <c r="O69" s="16">
        <v>1.0</v>
      </c>
      <c r="P69" s="5">
        <v>2262.0</v>
      </c>
      <c r="Q69" s="5">
        <v>59279.0</v>
      </c>
      <c r="R69" s="13">
        <f t="shared" si="3"/>
        <v>0.4430555556</v>
      </c>
      <c r="S69" s="13">
        <f t="shared" si="4"/>
        <v>0.5826388889</v>
      </c>
      <c r="T69" s="14">
        <v>7.492774404699999E8</v>
      </c>
    </row>
    <row r="70" ht="15.75" customHeight="1">
      <c r="A70" s="11">
        <v>43525.0</v>
      </c>
      <c r="B70" s="23">
        <v>41870.0</v>
      </c>
      <c r="C70" s="23">
        <v>15830.0</v>
      </c>
      <c r="D70" s="23">
        <v>476.0</v>
      </c>
      <c r="E70" s="23">
        <v>6226.0</v>
      </c>
      <c r="F70" s="23">
        <v>69048.0</v>
      </c>
      <c r="G70" s="23">
        <v>10901.0</v>
      </c>
      <c r="H70" s="23">
        <v>27929.0</v>
      </c>
      <c r="I70" s="19">
        <v>0.4395833333333334</v>
      </c>
      <c r="J70" s="19">
        <f t="shared" si="1"/>
        <v>0.4395833333</v>
      </c>
      <c r="K70" s="19">
        <v>0.6041666666666666</v>
      </c>
      <c r="L70" s="19">
        <f t="shared" si="2"/>
        <v>0.6041666667</v>
      </c>
      <c r="M70" s="7">
        <v>9.39</v>
      </c>
      <c r="N70" s="7">
        <v>8.06</v>
      </c>
      <c r="O70" s="16">
        <v>1.0</v>
      </c>
      <c r="P70" s="5">
        <v>2233.0</v>
      </c>
      <c r="Q70" s="5">
        <v>55044.0</v>
      </c>
      <c r="R70" s="13">
        <f t="shared" si="3"/>
        <v>0.4395833333</v>
      </c>
      <c r="S70" s="13">
        <f t="shared" si="4"/>
        <v>0.6041666667</v>
      </c>
      <c r="T70" s="14">
        <v>7.4678421628E8</v>
      </c>
    </row>
    <row r="71" ht="15.75" customHeight="1">
      <c r="A71" s="11">
        <v>43556.0</v>
      </c>
      <c r="B71" s="23">
        <v>41491.0</v>
      </c>
      <c r="C71" s="23">
        <v>16414.0</v>
      </c>
      <c r="D71" s="23">
        <v>516.0</v>
      </c>
      <c r="E71" s="23">
        <v>6521.0</v>
      </c>
      <c r="F71" s="23">
        <v>75943.0</v>
      </c>
      <c r="G71" s="23">
        <v>7249.0</v>
      </c>
      <c r="H71" s="23">
        <v>20595.0</v>
      </c>
      <c r="I71" s="19">
        <v>0.45555555555555555</v>
      </c>
      <c r="J71" s="19">
        <f t="shared" si="1"/>
        <v>0.4555555556</v>
      </c>
      <c r="K71" s="19">
        <v>0.6222222222222222</v>
      </c>
      <c r="L71" s="19">
        <f t="shared" si="2"/>
        <v>0.6222222222</v>
      </c>
      <c r="M71" s="7">
        <v>11.86</v>
      </c>
      <c r="N71" s="7">
        <v>6.92</v>
      </c>
      <c r="O71" s="16">
        <v>1.0</v>
      </c>
      <c r="P71" s="5">
        <v>1896.0</v>
      </c>
      <c r="Q71" s="5">
        <v>55613.0</v>
      </c>
      <c r="R71" s="13">
        <f t="shared" si="3"/>
        <v>0.4555555556</v>
      </c>
      <c r="S71" s="13">
        <f t="shared" si="4"/>
        <v>0.6222222222</v>
      </c>
      <c r="T71" s="14">
        <v>7.347318304E8</v>
      </c>
    </row>
    <row r="72" ht="15.75" customHeight="1">
      <c r="A72" s="11">
        <v>43586.0</v>
      </c>
      <c r="B72" s="23">
        <v>44009.0</v>
      </c>
      <c r="C72" s="23">
        <v>17358.0</v>
      </c>
      <c r="D72" s="23">
        <v>544.0</v>
      </c>
      <c r="E72" s="23">
        <v>7426.0</v>
      </c>
      <c r="F72" s="23">
        <v>74829.0</v>
      </c>
      <c r="G72" s="23">
        <v>13396.0</v>
      </c>
      <c r="H72" s="23">
        <v>27505.0</v>
      </c>
      <c r="I72" s="19">
        <v>0.4534722222222222</v>
      </c>
      <c r="J72" s="19">
        <f t="shared" si="1"/>
        <v>0.4534722222</v>
      </c>
      <c r="K72" s="19">
        <v>0.5972222222222222</v>
      </c>
      <c r="L72" s="19">
        <f t="shared" si="2"/>
        <v>0.5972222222</v>
      </c>
      <c r="M72" s="7">
        <v>8.55</v>
      </c>
      <c r="N72" s="7">
        <v>12.84</v>
      </c>
      <c r="O72" s="17">
        <v>0.9981</v>
      </c>
      <c r="P72" s="5">
        <v>1075.0</v>
      </c>
      <c r="Q72" s="5">
        <v>61278.0</v>
      </c>
      <c r="R72" s="13">
        <f t="shared" si="3"/>
        <v>0.4534722222</v>
      </c>
      <c r="S72" s="13">
        <f t="shared" si="4"/>
        <v>0.5972222222</v>
      </c>
      <c r="T72" s="14">
        <v>7.4872514472E8</v>
      </c>
    </row>
    <row r="73" ht="15.75" customHeight="1">
      <c r="A73" s="11">
        <v>43617.0</v>
      </c>
      <c r="B73" s="23">
        <v>38401.0</v>
      </c>
      <c r="C73" s="23">
        <v>15330.0</v>
      </c>
      <c r="D73" s="23">
        <v>458.0</v>
      </c>
      <c r="E73" s="23">
        <v>6280.0</v>
      </c>
      <c r="F73" s="23">
        <v>69260.0</v>
      </c>
      <c r="G73" s="23">
        <v>10523.0</v>
      </c>
      <c r="H73" s="23">
        <v>19512.0</v>
      </c>
      <c r="I73" s="19">
        <v>0.45416666666666666</v>
      </c>
      <c r="J73" s="19">
        <f t="shared" si="1"/>
        <v>0.4541666667</v>
      </c>
      <c r="K73" s="19">
        <v>0.5930555555555556</v>
      </c>
      <c r="L73" s="19">
        <f t="shared" si="2"/>
        <v>0.5930555556</v>
      </c>
      <c r="M73" s="7">
        <v>13.33</v>
      </c>
      <c r="N73" s="7">
        <v>10.92</v>
      </c>
      <c r="O73" s="17">
        <v>0.9999</v>
      </c>
      <c r="P73" s="5">
        <v>4046.0</v>
      </c>
      <c r="Q73" s="5">
        <v>50621.0</v>
      </c>
      <c r="R73" s="13">
        <f t="shared" si="3"/>
        <v>0.4541666667</v>
      </c>
      <c r="S73" s="13">
        <f t="shared" si="4"/>
        <v>0.5930555556</v>
      </c>
      <c r="T73" s="14">
        <v>7.1323832224E8</v>
      </c>
    </row>
    <row r="74" ht="15.75" customHeight="1">
      <c r="A74" s="11">
        <v>43647.0</v>
      </c>
      <c r="B74" s="23">
        <v>47546.0</v>
      </c>
      <c r="C74" s="23">
        <v>18220.0</v>
      </c>
      <c r="D74" s="23">
        <v>540.0</v>
      </c>
      <c r="E74" s="23">
        <v>6881.0</v>
      </c>
      <c r="F74" s="23">
        <v>79778.0</v>
      </c>
      <c r="G74" s="23">
        <v>13638.0</v>
      </c>
      <c r="H74" s="23">
        <v>29427.0</v>
      </c>
      <c r="I74" s="19">
        <v>0.4673611111111111</v>
      </c>
      <c r="J74" s="19">
        <f t="shared" si="1"/>
        <v>0.4673611111</v>
      </c>
      <c r="K74" s="19">
        <v>0.5888888888888889</v>
      </c>
      <c r="L74" s="19">
        <f t="shared" si="2"/>
        <v>0.5888888889</v>
      </c>
      <c r="M74" s="20">
        <v>0.95</v>
      </c>
      <c r="N74" s="7">
        <v>9.03</v>
      </c>
      <c r="O74" s="16">
        <v>1.0</v>
      </c>
      <c r="P74" s="5">
        <v>2381.0</v>
      </c>
      <c r="Q74" s="5">
        <v>63174.0</v>
      </c>
      <c r="R74" s="13">
        <f t="shared" si="3"/>
        <v>0.4673611111</v>
      </c>
      <c r="S74" s="13">
        <f t="shared" si="4"/>
        <v>0.5888888889</v>
      </c>
      <c r="T74" s="14">
        <v>7.487487254E8</v>
      </c>
    </row>
    <row r="75" ht="15.75" customHeight="1">
      <c r="A75" s="11">
        <v>43678.0</v>
      </c>
      <c r="B75" s="23">
        <v>43084.0</v>
      </c>
      <c r="C75" s="23">
        <v>15937.0</v>
      </c>
      <c r="D75" s="23">
        <v>209.0</v>
      </c>
      <c r="E75" s="23">
        <v>5942.0</v>
      </c>
      <c r="F75" s="23">
        <v>71258.0</v>
      </c>
      <c r="G75" s="23">
        <v>12844.0</v>
      </c>
      <c r="H75" s="23">
        <v>34820.0</v>
      </c>
      <c r="I75" s="19">
        <v>0.45555555555555555</v>
      </c>
      <c r="J75" s="19">
        <f t="shared" si="1"/>
        <v>0.4555555556</v>
      </c>
      <c r="K75" s="19">
        <v>0.5958333333333333</v>
      </c>
      <c r="L75" s="19">
        <f t="shared" si="2"/>
        <v>0.5958333333</v>
      </c>
      <c r="M75" s="7">
        <v>16.45</v>
      </c>
      <c r="N75" s="7">
        <v>11.24</v>
      </c>
      <c r="O75" s="17">
        <v>0.9902</v>
      </c>
      <c r="P75" s="5">
        <v>3077.0</v>
      </c>
      <c r="Q75" s="5">
        <v>54421.0</v>
      </c>
      <c r="R75" s="13">
        <f t="shared" si="3"/>
        <v>0.4555555556</v>
      </c>
      <c r="S75" s="13">
        <f t="shared" si="4"/>
        <v>0.5958333333</v>
      </c>
      <c r="T75" s="14">
        <v>6.588070345858638E8</v>
      </c>
    </row>
    <row r="76" ht="15.75" customHeight="1">
      <c r="A76" s="11">
        <v>43709.0</v>
      </c>
      <c r="B76" s="23">
        <v>42652.0</v>
      </c>
      <c r="C76" s="24">
        <v>16961.0</v>
      </c>
      <c r="D76" s="23">
        <v>516.0</v>
      </c>
      <c r="E76" s="23">
        <v>6663.0</v>
      </c>
      <c r="F76" s="23">
        <v>70977.0</v>
      </c>
      <c r="G76" s="23">
        <v>14244.0</v>
      </c>
      <c r="H76" s="23">
        <v>35680.0</v>
      </c>
      <c r="I76" s="19">
        <v>0.4604166666666667</v>
      </c>
      <c r="J76" s="19">
        <f t="shared" si="1"/>
        <v>0.4604166667</v>
      </c>
      <c r="K76" s="19">
        <v>0.5826388888888888</v>
      </c>
      <c r="L76" s="19">
        <f t="shared" si="2"/>
        <v>0.5826388889</v>
      </c>
      <c r="M76" s="7">
        <v>8.01</v>
      </c>
      <c r="N76" s="7">
        <v>8.06</v>
      </c>
      <c r="O76" s="17">
        <v>0.9962</v>
      </c>
      <c r="P76" s="5">
        <v>2079.0</v>
      </c>
      <c r="Q76" s="5">
        <v>57253.0</v>
      </c>
      <c r="R76" s="13">
        <f t="shared" si="3"/>
        <v>0.4604166667</v>
      </c>
      <c r="S76" s="13">
        <f t="shared" si="4"/>
        <v>0.5826388889</v>
      </c>
      <c r="T76" s="14">
        <v>6.6002987686E8</v>
      </c>
    </row>
    <row r="77" ht="15.75" customHeight="1">
      <c r="A77" s="11">
        <v>43739.0</v>
      </c>
      <c r="B77" s="23">
        <v>49812.0</v>
      </c>
      <c r="C77" s="23">
        <v>18065.0</v>
      </c>
      <c r="D77" s="23">
        <v>492.0</v>
      </c>
      <c r="E77" s="23">
        <v>8573.0</v>
      </c>
      <c r="F77" s="23">
        <v>99648.0</v>
      </c>
      <c r="G77" s="23">
        <v>7931.0</v>
      </c>
      <c r="H77" s="23">
        <v>22911.0</v>
      </c>
      <c r="I77" s="19">
        <v>0.45416666666666666</v>
      </c>
      <c r="J77" s="19">
        <f t="shared" si="1"/>
        <v>0.4541666667</v>
      </c>
      <c r="K77" s="19">
        <v>0.6493055555555556</v>
      </c>
      <c r="L77" s="19">
        <f t="shared" si="2"/>
        <v>0.6493055556</v>
      </c>
      <c r="M77" s="7">
        <v>7.19</v>
      </c>
      <c r="N77" s="7">
        <v>9.28</v>
      </c>
      <c r="O77" s="16">
        <v>1.0</v>
      </c>
      <c r="P77" s="5">
        <v>2538.0</v>
      </c>
      <c r="Q77" s="5">
        <v>63479.0</v>
      </c>
      <c r="R77" s="13">
        <f t="shared" si="3"/>
        <v>0.4541666667</v>
      </c>
      <c r="S77" s="13">
        <f t="shared" si="4"/>
        <v>0.6493055556</v>
      </c>
      <c r="T77" s="14">
        <v>6.5585043867E8</v>
      </c>
    </row>
    <row r="78" ht="15.75" customHeight="1">
      <c r="A78" s="11">
        <v>43770.0</v>
      </c>
      <c r="B78" s="23">
        <v>39983.0</v>
      </c>
      <c r="C78" s="23">
        <v>14663.0</v>
      </c>
      <c r="D78" s="23">
        <v>431.0</v>
      </c>
      <c r="E78" s="23">
        <v>6407.0</v>
      </c>
      <c r="F78" s="23">
        <v>85425.0</v>
      </c>
      <c r="G78" s="23">
        <v>4415.0</v>
      </c>
      <c r="H78" s="23">
        <v>13394.0</v>
      </c>
      <c r="I78" s="19">
        <v>0.47500000000000003</v>
      </c>
      <c r="J78" s="19">
        <f t="shared" si="1"/>
        <v>0.475</v>
      </c>
      <c r="K78" s="19">
        <v>0.6409722222222222</v>
      </c>
      <c r="L78" s="19">
        <f t="shared" si="2"/>
        <v>0.6409722222</v>
      </c>
      <c r="M78" s="7">
        <v>7.93</v>
      </c>
      <c r="N78" s="7">
        <v>9.94</v>
      </c>
      <c r="O78" s="17">
        <v>0.9966</v>
      </c>
      <c r="P78" s="5">
        <v>1931.0</v>
      </c>
      <c r="Q78" s="5">
        <v>50267.0</v>
      </c>
      <c r="R78" s="13">
        <f t="shared" si="3"/>
        <v>0.475</v>
      </c>
      <c r="S78" s="13">
        <f t="shared" si="4"/>
        <v>0.6409722222</v>
      </c>
      <c r="T78" s="14">
        <v>6.427509694144E8</v>
      </c>
    </row>
    <row r="79" ht="15.75" customHeight="1">
      <c r="A79" s="11">
        <v>43800.0</v>
      </c>
      <c r="B79" s="23">
        <v>37942.0</v>
      </c>
      <c r="C79" s="23">
        <v>12777.0</v>
      </c>
      <c r="D79" s="23">
        <v>432.0</v>
      </c>
      <c r="E79" s="23">
        <v>6304.0</v>
      </c>
      <c r="F79" s="23">
        <v>65587.0</v>
      </c>
      <c r="G79" s="23">
        <v>6980.0</v>
      </c>
      <c r="H79" s="23">
        <v>20664.0</v>
      </c>
      <c r="I79" s="19">
        <v>0.48125</v>
      </c>
      <c r="J79" s="19">
        <f t="shared" si="1"/>
        <v>0.48125</v>
      </c>
      <c r="K79" s="19">
        <v>0.6513888888888889</v>
      </c>
      <c r="L79" s="19">
        <f t="shared" si="2"/>
        <v>0.6513888889</v>
      </c>
      <c r="M79" s="7">
        <v>7.08</v>
      </c>
      <c r="N79" s="7">
        <v>10.47</v>
      </c>
      <c r="O79" s="25">
        <v>0.9996</v>
      </c>
      <c r="P79" s="5">
        <v>1082.0</v>
      </c>
      <c r="Q79" s="5">
        <v>47953.0</v>
      </c>
      <c r="R79" s="13">
        <f t="shared" si="3"/>
        <v>0.48125</v>
      </c>
      <c r="S79" s="13">
        <f t="shared" si="4"/>
        <v>0.6513888889</v>
      </c>
      <c r="T79" s="14">
        <v>6.427509694144E8</v>
      </c>
    </row>
    <row r="80" ht="15.75" customHeight="1">
      <c r="A80" s="11">
        <v>43831.0</v>
      </c>
      <c r="B80" s="23">
        <v>43096.0</v>
      </c>
      <c r="C80" s="23">
        <v>14260.0</v>
      </c>
      <c r="D80" s="23">
        <v>476.0</v>
      </c>
      <c r="E80" s="23">
        <v>6850.0</v>
      </c>
      <c r="F80" s="23">
        <v>66177.0</v>
      </c>
      <c r="G80" s="23">
        <v>7153.0</v>
      </c>
      <c r="H80" s="23">
        <v>20975.0</v>
      </c>
      <c r="I80" s="19">
        <v>0.49374999999999997</v>
      </c>
      <c r="J80" s="19">
        <f t="shared" si="1"/>
        <v>0.49375</v>
      </c>
      <c r="K80" s="19">
        <v>0.7062499999999999</v>
      </c>
      <c r="L80" s="19">
        <f t="shared" si="2"/>
        <v>0.70625</v>
      </c>
      <c r="M80" s="7">
        <v>1.52</v>
      </c>
      <c r="N80" s="7">
        <v>6.63</v>
      </c>
      <c r="O80" s="16">
        <v>1.0</v>
      </c>
      <c r="P80" s="5">
        <v>2252.0</v>
      </c>
      <c r="Q80" s="5">
        <v>58939.0</v>
      </c>
      <c r="R80" s="13">
        <f t="shared" si="3"/>
        <v>0.49375</v>
      </c>
      <c r="S80" s="13">
        <f t="shared" si="4"/>
        <v>0.70625</v>
      </c>
      <c r="T80" s="14">
        <v>6.632413134164999E8</v>
      </c>
    </row>
    <row r="81" ht="15.75" customHeight="1">
      <c r="A81" s="11">
        <v>43862.0</v>
      </c>
      <c r="B81" s="23">
        <v>40298.0</v>
      </c>
      <c r="C81" s="23">
        <v>15836.0</v>
      </c>
      <c r="D81" s="23">
        <v>437.0</v>
      </c>
      <c r="E81" s="23">
        <v>7381.0</v>
      </c>
      <c r="F81" s="23">
        <v>78514.0</v>
      </c>
      <c r="G81" s="23">
        <v>2952.0</v>
      </c>
      <c r="H81" s="23">
        <v>14629.0</v>
      </c>
      <c r="I81" s="19">
        <v>0.5291666666666667</v>
      </c>
      <c r="J81" s="19">
        <f t="shared" si="1"/>
        <v>0.5291666667</v>
      </c>
      <c r="K81" s="19">
        <v>0.6652777777777777</v>
      </c>
      <c r="L81" s="19">
        <f t="shared" si="2"/>
        <v>0.6652777778</v>
      </c>
      <c r="M81" s="7">
        <v>11.46</v>
      </c>
      <c r="N81" s="7">
        <v>14.05</v>
      </c>
      <c r="O81" s="16">
        <v>1.0</v>
      </c>
      <c r="P81" s="5">
        <f>45+3472</f>
        <v>3517</v>
      </c>
      <c r="Q81" s="5">
        <v>51274.0</v>
      </c>
      <c r="R81" s="13">
        <f t="shared" si="3"/>
        <v>0.5291666667</v>
      </c>
      <c r="S81" s="13">
        <f t="shared" si="4"/>
        <v>0.6652777778</v>
      </c>
      <c r="T81" s="14">
        <v>6.428911244448E8</v>
      </c>
    </row>
    <row r="82" ht="15.75" customHeight="1">
      <c r="A82" s="11">
        <v>43891.0</v>
      </c>
      <c r="B82" s="23">
        <v>36191.0</v>
      </c>
      <c r="C82" s="23">
        <v>17110.0</v>
      </c>
      <c r="D82" s="23">
        <v>489.0</v>
      </c>
      <c r="E82" s="23">
        <v>7924.0</v>
      </c>
      <c r="F82" s="23">
        <v>89611.0</v>
      </c>
      <c r="G82" s="23">
        <v>1558.0</v>
      </c>
      <c r="H82" s="23">
        <v>4988.0</v>
      </c>
      <c r="I82" s="19">
        <v>0.6159722222222223</v>
      </c>
      <c r="J82" s="19">
        <f t="shared" si="1"/>
        <v>0.6159722222</v>
      </c>
      <c r="K82" s="19">
        <v>0.6930555555555555</v>
      </c>
      <c r="L82" s="19">
        <f t="shared" si="2"/>
        <v>0.6930555556</v>
      </c>
      <c r="M82" s="7">
        <v>24.29</v>
      </c>
      <c r="N82" s="7">
        <v>14.24</v>
      </c>
      <c r="O82" s="16">
        <v>1.0</v>
      </c>
      <c r="P82" s="5">
        <v>1627.0</v>
      </c>
      <c r="Q82" s="5">
        <v>50712.0</v>
      </c>
      <c r="R82" s="13">
        <f t="shared" si="3"/>
        <v>0.6159722222</v>
      </c>
      <c r="S82" s="13">
        <f t="shared" si="4"/>
        <v>0.6930555556</v>
      </c>
      <c r="T82" s="14">
        <v>6.407887989888E8</v>
      </c>
    </row>
    <row r="83" ht="15.75" customHeight="1">
      <c r="A83" s="11">
        <v>43922.0</v>
      </c>
      <c r="B83" s="23">
        <v>28693.0</v>
      </c>
      <c r="C83" s="23">
        <v>12400.0</v>
      </c>
      <c r="D83" s="23">
        <v>380.0</v>
      </c>
      <c r="E83" s="23">
        <v>9214.0</v>
      </c>
      <c r="F83" s="23">
        <v>58386.0</v>
      </c>
      <c r="G83" s="23">
        <v>4102.0</v>
      </c>
      <c r="H83" s="23">
        <v>12103.0</v>
      </c>
      <c r="I83" s="19">
        <v>0.7020833333333334</v>
      </c>
      <c r="J83" s="19">
        <f t="shared" si="1"/>
        <v>0.7020833333</v>
      </c>
      <c r="K83" s="19">
        <v>0.8208333333333333</v>
      </c>
      <c r="L83" s="19">
        <f t="shared" si="2"/>
        <v>0.8208333333</v>
      </c>
      <c r="M83" s="7">
        <v>12.69</v>
      </c>
      <c r="N83" s="7">
        <v>12.35</v>
      </c>
      <c r="O83" s="16">
        <v>1.0</v>
      </c>
      <c r="P83" s="5">
        <v>193.0</v>
      </c>
      <c r="Q83" s="5">
        <v>43304.0</v>
      </c>
      <c r="R83" s="13">
        <f t="shared" si="3"/>
        <v>0.7020833333</v>
      </c>
      <c r="S83" s="13">
        <f t="shared" si="4"/>
        <v>0.8208333333</v>
      </c>
      <c r="T83" s="14">
        <v>6.3770538832E8</v>
      </c>
    </row>
    <row r="84" ht="15.75" customHeight="1">
      <c r="A84" s="11">
        <v>43952.0</v>
      </c>
      <c r="B84" s="23">
        <v>30878.0</v>
      </c>
      <c r="C84" s="23">
        <v>12314.0</v>
      </c>
      <c r="D84" s="23">
        <v>372.0</v>
      </c>
      <c r="E84" s="23">
        <v>9187.0</v>
      </c>
      <c r="F84" s="23">
        <v>64104.0</v>
      </c>
      <c r="G84" s="23">
        <v>1808.0</v>
      </c>
      <c r="H84" s="23">
        <v>9044.0</v>
      </c>
      <c r="I84" s="19">
        <v>0.6784722222222223</v>
      </c>
      <c r="J84" s="19">
        <f t="shared" si="1"/>
        <v>0.6784722222</v>
      </c>
      <c r="K84" s="19">
        <v>0.7236111111111111</v>
      </c>
      <c r="L84" s="19">
        <f t="shared" si="2"/>
        <v>0.7236111111</v>
      </c>
      <c r="M84" s="7">
        <v>16.39</v>
      </c>
      <c r="N84" s="7">
        <v>38.21</v>
      </c>
      <c r="O84" s="16">
        <v>1.0</v>
      </c>
      <c r="P84" s="5">
        <v>412.0</v>
      </c>
      <c r="Q84" s="5">
        <v>45154.0</v>
      </c>
      <c r="R84" s="13">
        <f t="shared" si="3"/>
        <v>0.6784722222</v>
      </c>
      <c r="S84" s="13">
        <f t="shared" si="4"/>
        <v>0.7236111111</v>
      </c>
      <c r="T84" s="14">
        <v>7.127992611856E8</v>
      </c>
    </row>
    <row r="85" ht="15.75" customHeight="1">
      <c r="A85" s="11">
        <v>43983.0</v>
      </c>
      <c r="B85" s="23">
        <v>30753.0</v>
      </c>
      <c r="C85" s="23">
        <v>12654.0</v>
      </c>
      <c r="D85" s="23">
        <v>342.0</v>
      </c>
      <c r="E85" s="23">
        <v>8927.0</v>
      </c>
      <c r="F85" s="23">
        <v>63273.0</v>
      </c>
      <c r="G85" s="23">
        <v>2632.0</v>
      </c>
      <c r="H85" s="23">
        <v>11373.0</v>
      </c>
      <c r="I85" s="19">
        <v>0.6701388888888888</v>
      </c>
      <c r="J85" s="19">
        <f t="shared" si="1"/>
        <v>0.6701388889</v>
      </c>
      <c r="K85" s="19">
        <v>0.7770833333333332</v>
      </c>
      <c r="L85" s="19">
        <f t="shared" si="2"/>
        <v>0.7770833333</v>
      </c>
      <c r="M85" s="7">
        <v>16.05</v>
      </c>
      <c r="N85" s="7">
        <v>28.27</v>
      </c>
      <c r="O85" s="17">
        <v>0.9968</v>
      </c>
      <c r="P85" s="5">
        <v>1289.0</v>
      </c>
      <c r="Q85" s="5">
        <v>45110.0</v>
      </c>
      <c r="R85" s="13">
        <f t="shared" si="3"/>
        <v>0.6701388889</v>
      </c>
      <c r="S85" s="13">
        <f t="shared" si="4"/>
        <v>0.7770833333</v>
      </c>
      <c r="T85" s="14">
        <v>7.137803463984E8</v>
      </c>
    </row>
    <row r="86" ht="15.75" customHeight="1">
      <c r="A86" s="11">
        <v>44013.0</v>
      </c>
      <c r="B86" s="23">
        <v>36287.0</v>
      </c>
      <c r="C86" s="23">
        <v>13962.0</v>
      </c>
      <c r="D86" s="23">
        <v>453.0</v>
      </c>
      <c r="E86" s="23">
        <v>10807.0</v>
      </c>
      <c r="F86" s="23">
        <v>76149.0</v>
      </c>
      <c r="G86" s="23">
        <v>2820.0</v>
      </c>
      <c r="H86" s="23">
        <v>11276.0</v>
      </c>
      <c r="I86" s="19">
        <v>0.7145833333333332</v>
      </c>
      <c r="J86" s="19">
        <f t="shared" si="1"/>
        <v>0.7145833333</v>
      </c>
      <c r="K86" s="19">
        <v>0.7680555555555556</v>
      </c>
      <c r="L86" s="19">
        <f t="shared" si="2"/>
        <v>0.7680555556</v>
      </c>
      <c r="M86" s="7">
        <v>15.66</v>
      </c>
      <c r="N86" s="7">
        <v>26.21</v>
      </c>
      <c r="O86" s="16">
        <v>1.0</v>
      </c>
      <c r="P86" s="5">
        <v>934.0</v>
      </c>
      <c r="Q86" s="5">
        <v>53004.0</v>
      </c>
      <c r="R86" s="13">
        <f t="shared" si="3"/>
        <v>0.7145833333</v>
      </c>
      <c r="S86" s="13">
        <f t="shared" si="4"/>
        <v>0.7680555556</v>
      </c>
      <c r="T86" s="14">
        <v>6.973121303284E8</v>
      </c>
    </row>
    <row r="87" ht="15.75" customHeight="1">
      <c r="A87" s="11">
        <v>44044.0</v>
      </c>
      <c r="B87" s="23">
        <v>30903.0</v>
      </c>
      <c r="C87" s="23">
        <v>11888.0</v>
      </c>
      <c r="D87" s="23">
        <v>390.0</v>
      </c>
      <c r="E87" s="23">
        <v>9724.0</v>
      </c>
      <c r="F87" s="23">
        <v>63683.0</v>
      </c>
      <c r="G87" s="23">
        <v>2981.0</v>
      </c>
      <c r="H87" s="23">
        <v>10170.0</v>
      </c>
      <c r="I87" s="19">
        <v>0.6916666666666668</v>
      </c>
      <c r="J87" s="19">
        <f t="shared" si="1"/>
        <v>0.6916666667</v>
      </c>
      <c r="K87" s="19">
        <v>0.75</v>
      </c>
      <c r="L87" s="26">
        <f t="shared" si="2"/>
        <v>0.75</v>
      </c>
      <c r="M87" s="7">
        <v>12.71</v>
      </c>
      <c r="N87" s="7">
        <v>20.19</v>
      </c>
      <c r="O87" s="16">
        <v>1.0</v>
      </c>
      <c r="P87" s="5">
        <v>879.0</v>
      </c>
      <c r="Q87" s="5">
        <v>46146.0</v>
      </c>
      <c r="R87" s="13">
        <f t="shared" si="3"/>
        <v>0.6916666667</v>
      </c>
      <c r="S87" s="13">
        <f t="shared" si="4"/>
        <v>0.75</v>
      </c>
      <c r="T87" s="14">
        <v>7.074762771799581E8</v>
      </c>
    </row>
    <row r="88" ht="15.75" customHeight="1">
      <c r="A88" s="11">
        <v>44075.0</v>
      </c>
      <c r="B88" s="23">
        <v>33063.0</v>
      </c>
      <c r="C88" s="23">
        <v>13153.0</v>
      </c>
      <c r="D88" s="23">
        <v>384.0</v>
      </c>
      <c r="E88" s="23">
        <v>10403.0</v>
      </c>
      <c r="F88" s="23">
        <v>63593.0</v>
      </c>
      <c r="G88" s="23">
        <v>4485.0</v>
      </c>
      <c r="H88" s="23">
        <v>18198.0</v>
      </c>
      <c r="I88" s="19">
        <v>0.6659722222222222</v>
      </c>
      <c r="J88" s="19">
        <f t="shared" si="1"/>
        <v>0.6659722222</v>
      </c>
      <c r="K88" s="19">
        <v>0.7541666666666668</v>
      </c>
      <c r="L88" s="19">
        <f t="shared" si="2"/>
        <v>0.7541666667</v>
      </c>
      <c r="M88" s="7">
        <v>8.97</v>
      </c>
      <c r="N88" s="7">
        <v>20.37</v>
      </c>
      <c r="O88" s="17">
        <v>0.997</v>
      </c>
      <c r="P88" s="5">
        <f>165+794</f>
        <v>959</v>
      </c>
      <c r="Q88" s="5">
        <v>54578.0</v>
      </c>
      <c r="R88" s="13">
        <f t="shared" si="3"/>
        <v>0.6659722222</v>
      </c>
      <c r="S88" s="13">
        <f t="shared" si="4"/>
        <v>0.7541666667</v>
      </c>
      <c r="T88" s="14">
        <v>7.092627282361941E8</v>
      </c>
    </row>
    <row r="89" ht="15.75" customHeight="1">
      <c r="A89" s="27"/>
      <c r="R89" s="28"/>
      <c r="S89" s="28"/>
    </row>
    <row r="90" ht="15.75" customHeight="1">
      <c r="A90" s="27"/>
      <c r="R90" s="28"/>
      <c r="S90" s="28"/>
    </row>
    <row r="91" ht="15.75" customHeight="1">
      <c r="A91" s="27"/>
      <c r="R91" s="28"/>
      <c r="S91" s="28"/>
    </row>
    <row r="92" ht="15.75" customHeight="1">
      <c r="A92" s="27"/>
      <c r="R92" s="28"/>
      <c r="S92" s="28"/>
    </row>
    <row r="93" ht="15.75" customHeight="1">
      <c r="A93" s="27"/>
      <c r="R93" s="28"/>
      <c r="S93" s="28"/>
    </row>
    <row r="94" ht="15.75" customHeight="1">
      <c r="A94" s="27"/>
      <c r="R94" s="28"/>
      <c r="S94" s="28"/>
    </row>
    <row r="95" ht="15.75" customHeight="1">
      <c r="A95" s="27"/>
      <c r="R95" s="28"/>
      <c r="S95" s="28"/>
    </row>
    <row r="96" ht="15.75" customHeight="1">
      <c r="A96" s="27"/>
      <c r="R96" s="28"/>
      <c r="S96" s="28"/>
    </row>
    <row r="97" ht="15.75" customHeight="1">
      <c r="A97" s="27"/>
      <c r="R97" s="28"/>
      <c r="S97" s="28"/>
    </row>
    <row r="98" ht="15.75" customHeight="1">
      <c r="A98" s="27"/>
      <c r="R98" s="28"/>
      <c r="S98" s="28"/>
    </row>
    <row r="99" ht="15.75" customHeight="1">
      <c r="A99" s="27"/>
      <c r="R99" s="28"/>
      <c r="S99" s="28"/>
    </row>
    <row r="100" ht="15.75" customHeight="1">
      <c r="A100" s="27"/>
      <c r="R100" s="28"/>
      <c r="S100" s="28"/>
    </row>
    <row r="101" ht="15.75" customHeight="1">
      <c r="A101" s="27"/>
      <c r="R101" s="28"/>
      <c r="S101" s="28"/>
    </row>
    <row r="102" ht="15.75" customHeight="1">
      <c r="A102" s="27"/>
      <c r="R102" s="28"/>
      <c r="S102" s="28"/>
    </row>
    <row r="103" ht="15.75" customHeight="1">
      <c r="A103" s="27"/>
      <c r="R103" s="28"/>
      <c r="S103" s="28"/>
    </row>
    <row r="104" ht="15.75" customHeight="1">
      <c r="A104" s="27"/>
      <c r="R104" s="28"/>
      <c r="S104" s="28"/>
    </row>
    <row r="105" ht="15.75" customHeight="1">
      <c r="A105" s="27"/>
      <c r="R105" s="28"/>
      <c r="S105" s="28"/>
    </row>
    <row r="106" ht="15.75" customHeight="1">
      <c r="A106" s="27"/>
      <c r="R106" s="28"/>
      <c r="S106" s="28"/>
    </row>
    <row r="107" ht="15.75" customHeight="1">
      <c r="A107" s="27"/>
      <c r="R107" s="28"/>
      <c r="S107" s="28"/>
    </row>
    <row r="108" ht="15.75" customHeight="1">
      <c r="A108" s="27"/>
      <c r="R108" s="28"/>
      <c r="S108" s="28"/>
    </row>
    <row r="109" ht="15.75" customHeight="1">
      <c r="A109" s="27"/>
      <c r="R109" s="28"/>
      <c r="S109" s="28"/>
    </row>
    <row r="110" ht="15.75" customHeight="1">
      <c r="A110" s="27"/>
      <c r="R110" s="28"/>
      <c r="S110" s="28"/>
    </row>
    <row r="111" ht="15.75" customHeight="1">
      <c r="A111" s="27"/>
      <c r="R111" s="28"/>
      <c r="S111" s="28"/>
    </row>
    <row r="112" ht="15.75" customHeight="1">
      <c r="A112" s="27"/>
      <c r="R112" s="28"/>
      <c r="S112" s="28"/>
    </row>
    <row r="113" ht="15.75" customHeight="1">
      <c r="A113" s="27"/>
      <c r="R113" s="28"/>
      <c r="S113" s="28"/>
    </row>
    <row r="114" ht="15.75" customHeight="1">
      <c r="A114" s="27"/>
      <c r="R114" s="28"/>
      <c r="S114" s="28"/>
    </row>
    <row r="115" ht="15.75" customHeight="1">
      <c r="A115" s="27"/>
      <c r="R115" s="28"/>
      <c r="S115" s="28"/>
    </row>
    <row r="116" ht="15.75" customHeight="1">
      <c r="A116" s="27"/>
      <c r="R116" s="28"/>
      <c r="S116" s="28"/>
    </row>
    <row r="117" ht="15.75" customHeight="1">
      <c r="A117" s="27"/>
      <c r="R117" s="28"/>
      <c r="S117" s="28"/>
    </row>
    <row r="118" ht="15.75" customHeight="1">
      <c r="A118" s="27"/>
      <c r="R118" s="28"/>
      <c r="S118" s="28"/>
    </row>
    <row r="119" ht="15.75" customHeight="1">
      <c r="A119" s="27"/>
      <c r="R119" s="28"/>
      <c r="S119" s="28"/>
    </row>
    <row r="120" ht="15.75" customHeight="1">
      <c r="A120" s="27"/>
      <c r="R120" s="28"/>
      <c r="S120" s="28"/>
    </row>
    <row r="121" ht="15.75" customHeight="1">
      <c r="A121" s="27"/>
      <c r="R121" s="28"/>
      <c r="S121" s="28"/>
    </row>
    <row r="122" ht="15.75" customHeight="1">
      <c r="A122" s="27"/>
      <c r="R122" s="28"/>
      <c r="S122" s="28"/>
    </row>
    <row r="123" ht="15.75" customHeight="1">
      <c r="A123" s="27"/>
      <c r="R123" s="28"/>
      <c r="S123" s="28"/>
    </row>
    <row r="124" ht="15.75" customHeight="1">
      <c r="A124" s="27"/>
      <c r="R124" s="28"/>
      <c r="S124" s="28"/>
    </row>
    <row r="125" ht="15.75" customHeight="1">
      <c r="A125" s="27"/>
      <c r="R125" s="28"/>
      <c r="S125" s="28"/>
    </row>
    <row r="126" ht="15.75" customHeight="1">
      <c r="A126" s="27"/>
      <c r="R126" s="28"/>
      <c r="S126" s="28"/>
    </row>
    <row r="127" ht="15.75" customHeight="1">
      <c r="A127" s="27"/>
      <c r="R127" s="28"/>
      <c r="S127" s="28"/>
    </row>
    <row r="128" ht="15.75" customHeight="1">
      <c r="A128" s="27"/>
      <c r="R128" s="28"/>
      <c r="S128" s="28"/>
    </row>
    <row r="129" ht="15.75" customHeight="1">
      <c r="A129" s="27"/>
      <c r="R129" s="28"/>
      <c r="S129" s="28"/>
    </row>
    <row r="130" ht="15.75" customHeight="1">
      <c r="A130" s="27"/>
      <c r="R130" s="28"/>
      <c r="S130" s="28"/>
    </row>
    <row r="131" ht="15.75" customHeight="1">
      <c r="A131" s="27"/>
      <c r="R131" s="28"/>
      <c r="S131" s="28"/>
    </row>
    <row r="132" ht="15.75" customHeight="1">
      <c r="A132" s="27"/>
      <c r="R132" s="28"/>
      <c r="S132" s="28"/>
    </row>
    <row r="133" ht="15.75" customHeight="1">
      <c r="A133" s="27"/>
      <c r="R133" s="28"/>
      <c r="S133" s="28"/>
    </row>
    <row r="134" ht="15.75" customHeight="1">
      <c r="A134" s="27"/>
      <c r="R134" s="28"/>
      <c r="S134" s="28"/>
    </row>
    <row r="135" ht="15.75" customHeight="1">
      <c r="A135" s="27"/>
      <c r="R135" s="28"/>
      <c r="S135" s="28"/>
    </row>
    <row r="136" ht="15.75" customHeight="1">
      <c r="A136" s="27"/>
      <c r="R136" s="28"/>
      <c r="S136" s="28"/>
    </row>
    <row r="137" ht="15.75" customHeight="1">
      <c r="A137" s="27"/>
      <c r="R137" s="28"/>
      <c r="S137" s="28"/>
    </row>
    <row r="138" ht="15.75" customHeight="1">
      <c r="A138" s="27"/>
      <c r="R138" s="28"/>
      <c r="S138" s="28"/>
    </row>
    <row r="139" ht="15.75" customHeight="1">
      <c r="A139" s="27"/>
      <c r="R139" s="28"/>
      <c r="S139" s="28"/>
    </row>
    <row r="140" ht="15.75" customHeight="1">
      <c r="A140" s="27"/>
      <c r="R140" s="28"/>
      <c r="S140" s="28"/>
    </row>
    <row r="141" ht="15.75" customHeight="1">
      <c r="A141" s="27"/>
      <c r="R141" s="28"/>
      <c r="S141" s="28"/>
    </row>
    <row r="142" ht="15.75" customHeight="1">
      <c r="A142" s="27"/>
      <c r="R142" s="28"/>
      <c r="S142" s="28"/>
    </row>
    <row r="143" ht="15.75" customHeight="1">
      <c r="A143" s="27"/>
      <c r="R143" s="28"/>
      <c r="S143" s="28"/>
    </row>
    <row r="144" ht="15.75" customHeight="1">
      <c r="A144" s="27"/>
      <c r="R144" s="28"/>
      <c r="S144" s="28"/>
    </row>
    <row r="145" ht="15.75" customHeight="1">
      <c r="A145" s="27"/>
      <c r="R145" s="28"/>
      <c r="S145" s="28"/>
    </row>
    <row r="146" ht="15.75" customHeight="1">
      <c r="A146" s="27"/>
      <c r="R146" s="28"/>
      <c r="S146" s="28"/>
    </row>
    <row r="147" ht="15.75" customHeight="1">
      <c r="A147" s="27"/>
      <c r="R147" s="28"/>
      <c r="S147" s="28"/>
    </row>
    <row r="148" ht="15.75" customHeight="1">
      <c r="A148" s="27"/>
      <c r="R148" s="28"/>
      <c r="S148" s="28"/>
    </row>
    <row r="149" ht="15.75" customHeight="1">
      <c r="A149" s="27"/>
      <c r="R149" s="28"/>
      <c r="S149" s="28"/>
    </row>
    <row r="150" ht="15.75" customHeight="1">
      <c r="A150" s="27"/>
      <c r="R150" s="28"/>
      <c r="S150" s="28"/>
    </row>
    <row r="151" ht="15.75" customHeight="1">
      <c r="A151" s="27"/>
      <c r="R151" s="28"/>
      <c r="S151" s="28"/>
    </row>
    <row r="152" ht="15.75" customHeight="1">
      <c r="A152" s="27"/>
      <c r="R152" s="28"/>
      <c r="S152" s="28"/>
    </row>
    <row r="153" ht="15.75" customHeight="1">
      <c r="A153" s="27"/>
      <c r="R153" s="28"/>
      <c r="S153" s="28"/>
    </row>
    <row r="154" ht="15.75" customHeight="1">
      <c r="A154" s="27"/>
      <c r="R154" s="28"/>
      <c r="S154" s="28"/>
    </row>
    <row r="155" ht="15.75" customHeight="1">
      <c r="A155" s="27"/>
      <c r="R155" s="28"/>
      <c r="S155" s="28"/>
    </row>
    <row r="156" ht="15.75" customHeight="1">
      <c r="A156" s="27"/>
      <c r="R156" s="28"/>
      <c r="S156" s="28"/>
    </row>
    <row r="157" ht="15.75" customHeight="1">
      <c r="A157" s="27"/>
      <c r="R157" s="28"/>
      <c r="S157" s="28"/>
    </row>
    <row r="158" ht="15.75" customHeight="1">
      <c r="A158" s="27"/>
      <c r="R158" s="28"/>
      <c r="S158" s="28"/>
    </row>
    <row r="159" ht="15.75" customHeight="1">
      <c r="A159" s="27"/>
      <c r="R159" s="28"/>
      <c r="S159" s="28"/>
    </row>
    <row r="160" ht="15.75" customHeight="1">
      <c r="A160" s="27"/>
      <c r="R160" s="28"/>
      <c r="S160" s="28"/>
    </row>
    <row r="161" ht="15.75" customHeight="1">
      <c r="A161" s="27"/>
      <c r="R161" s="28"/>
      <c r="S161" s="28"/>
    </row>
    <row r="162" ht="15.75" customHeight="1">
      <c r="A162" s="27"/>
      <c r="R162" s="28"/>
      <c r="S162" s="28"/>
    </row>
    <row r="163" ht="15.75" customHeight="1">
      <c r="A163" s="27"/>
      <c r="R163" s="28"/>
      <c r="S163" s="28"/>
    </row>
    <row r="164" ht="15.75" customHeight="1">
      <c r="A164" s="27"/>
      <c r="R164" s="28"/>
      <c r="S164" s="28"/>
    </row>
    <row r="165" ht="15.75" customHeight="1">
      <c r="A165" s="27"/>
      <c r="R165" s="28"/>
      <c r="S165" s="28"/>
    </row>
    <row r="166" ht="15.75" customHeight="1">
      <c r="A166" s="27"/>
      <c r="R166" s="28"/>
      <c r="S166" s="28"/>
    </row>
    <row r="167" ht="15.75" customHeight="1">
      <c r="A167" s="27"/>
      <c r="R167" s="28"/>
      <c r="S167" s="28"/>
    </row>
    <row r="168" ht="15.75" customHeight="1">
      <c r="A168" s="27"/>
      <c r="R168" s="28"/>
      <c r="S168" s="28"/>
    </row>
    <row r="169" ht="15.75" customHeight="1">
      <c r="A169" s="27"/>
      <c r="R169" s="28"/>
      <c r="S169" s="28"/>
    </row>
    <row r="170" ht="15.75" customHeight="1">
      <c r="R170" s="28"/>
      <c r="S170" s="28"/>
    </row>
    <row r="171" ht="15.75" customHeight="1">
      <c r="R171" s="28"/>
      <c r="S171" s="28"/>
    </row>
    <row r="172" ht="15.75" customHeight="1">
      <c r="R172" s="28"/>
      <c r="S172" s="28"/>
    </row>
    <row r="173" ht="15.75" customHeight="1">
      <c r="R173" s="28"/>
      <c r="S173" s="28"/>
    </row>
    <row r="174" ht="15.75" customHeight="1">
      <c r="R174" s="28"/>
      <c r="S174" s="28"/>
    </row>
    <row r="175" ht="15.75" customHeight="1">
      <c r="R175" s="28"/>
      <c r="S175" s="28"/>
    </row>
    <row r="176" ht="15.75" customHeight="1">
      <c r="R176" s="28"/>
      <c r="S176" s="28"/>
    </row>
    <row r="177" ht="15.75" customHeight="1">
      <c r="R177" s="28"/>
      <c r="S177" s="28"/>
    </row>
    <row r="178" ht="15.75" customHeight="1">
      <c r="R178" s="28"/>
      <c r="S178" s="28"/>
    </row>
    <row r="179" ht="15.75" customHeight="1">
      <c r="R179" s="28"/>
      <c r="S179" s="28"/>
    </row>
    <row r="180" ht="15.75" customHeight="1">
      <c r="R180" s="28"/>
      <c r="S180" s="28"/>
    </row>
    <row r="181" ht="15.75" customHeight="1">
      <c r="R181" s="28"/>
      <c r="S181" s="28"/>
    </row>
    <row r="182" ht="15.75" customHeight="1">
      <c r="R182" s="28"/>
      <c r="S182" s="28"/>
    </row>
    <row r="183" ht="15.75" customHeight="1">
      <c r="R183" s="28"/>
      <c r="S183" s="28"/>
    </row>
    <row r="184" ht="15.75" customHeight="1">
      <c r="R184" s="28"/>
      <c r="S184" s="28"/>
    </row>
    <row r="185" ht="15.75" customHeight="1">
      <c r="R185" s="28"/>
      <c r="S185" s="28"/>
    </row>
    <row r="186" ht="15.75" customHeight="1">
      <c r="R186" s="28"/>
      <c r="S186" s="28"/>
    </row>
    <row r="187" ht="15.75" customHeight="1">
      <c r="R187" s="28"/>
      <c r="S187" s="28"/>
    </row>
    <row r="188" ht="15.75" customHeight="1">
      <c r="R188" s="28"/>
      <c r="S188" s="28"/>
    </row>
    <row r="189" ht="15.75" customHeight="1">
      <c r="R189" s="28"/>
      <c r="S189" s="28"/>
    </row>
    <row r="190" ht="15.75" customHeight="1">
      <c r="R190" s="28"/>
      <c r="S190" s="28"/>
    </row>
    <row r="191" ht="15.75" customHeight="1">
      <c r="R191" s="28"/>
      <c r="S191" s="28"/>
    </row>
    <row r="192" ht="15.75" customHeight="1">
      <c r="R192" s="28"/>
      <c r="S192" s="28"/>
    </row>
    <row r="193" ht="15.75" customHeight="1">
      <c r="R193" s="28"/>
      <c r="S193" s="28"/>
    </row>
    <row r="194" ht="15.75" customHeight="1">
      <c r="R194" s="28"/>
      <c r="S194" s="28"/>
    </row>
    <row r="195" ht="15.75" customHeight="1">
      <c r="R195" s="28"/>
      <c r="S195" s="28"/>
    </row>
    <row r="196" ht="15.75" customHeight="1">
      <c r="R196" s="28"/>
      <c r="S196" s="28"/>
    </row>
    <row r="197" ht="15.75" customHeight="1">
      <c r="R197" s="28"/>
      <c r="S197" s="28"/>
    </row>
    <row r="198" ht="15.75" customHeight="1">
      <c r="R198" s="28"/>
      <c r="S198" s="28"/>
    </row>
    <row r="199" ht="15.75" customHeight="1">
      <c r="R199" s="28"/>
      <c r="S199" s="28"/>
    </row>
    <row r="200" ht="15.75" customHeight="1">
      <c r="R200" s="28"/>
      <c r="S200" s="28"/>
    </row>
    <row r="201" ht="15.75" customHeight="1">
      <c r="R201" s="28"/>
      <c r="S201" s="28"/>
    </row>
    <row r="202" ht="15.75" customHeight="1">
      <c r="R202" s="28"/>
      <c r="S202" s="28"/>
    </row>
    <row r="203" ht="15.75" customHeight="1">
      <c r="R203" s="28"/>
      <c r="S203" s="28"/>
    </row>
    <row r="204" ht="15.75" customHeight="1">
      <c r="R204" s="28"/>
      <c r="S204" s="28"/>
    </row>
    <row r="205" ht="15.75" customHeight="1">
      <c r="R205" s="28"/>
      <c r="S205" s="28"/>
    </row>
    <row r="206" ht="15.75" customHeight="1">
      <c r="R206" s="28"/>
      <c r="S206" s="28"/>
    </row>
    <row r="207" ht="15.75" customHeight="1">
      <c r="R207" s="28"/>
      <c r="S207" s="28"/>
    </row>
    <row r="208" ht="15.75" customHeight="1">
      <c r="R208" s="28"/>
      <c r="S208" s="28"/>
    </row>
    <row r="209" ht="15.75" customHeight="1">
      <c r="R209" s="28"/>
      <c r="S209" s="28"/>
    </row>
    <row r="210" ht="15.75" customHeight="1">
      <c r="R210" s="28"/>
      <c r="S210" s="28"/>
    </row>
    <row r="211" ht="15.75" customHeight="1">
      <c r="R211" s="28"/>
      <c r="S211" s="28"/>
    </row>
    <row r="212" ht="15.75" customHeight="1">
      <c r="R212" s="28"/>
      <c r="S212" s="28"/>
    </row>
    <row r="213" ht="15.75" customHeight="1">
      <c r="R213" s="28"/>
      <c r="S213" s="28"/>
    </row>
    <row r="214" ht="15.75" customHeight="1">
      <c r="R214" s="28"/>
      <c r="S214" s="28"/>
    </row>
    <row r="215" ht="15.75" customHeight="1">
      <c r="R215" s="28"/>
      <c r="S215" s="28"/>
    </row>
    <row r="216" ht="15.75" customHeight="1">
      <c r="R216" s="28"/>
      <c r="S216" s="28"/>
    </row>
    <row r="217" ht="15.75" customHeight="1">
      <c r="R217" s="28"/>
      <c r="S217" s="28"/>
    </row>
    <row r="218" ht="15.75" customHeight="1">
      <c r="R218" s="28"/>
      <c r="S218" s="28"/>
    </row>
    <row r="219" ht="15.75" customHeight="1">
      <c r="R219" s="28"/>
      <c r="S219" s="28"/>
    </row>
    <row r="220" ht="15.75" customHeight="1">
      <c r="R220" s="28"/>
      <c r="S220" s="28"/>
    </row>
    <row r="221" ht="15.75" customHeight="1">
      <c r="R221" s="28"/>
      <c r="S221" s="28"/>
    </row>
    <row r="222" ht="15.75" customHeight="1">
      <c r="R222" s="28"/>
      <c r="S222" s="28"/>
    </row>
    <row r="223" ht="15.75" customHeight="1">
      <c r="R223" s="28"/>
      <c r="S223" s="28"/>
    </row>
    <row r="224" ht="15.75" customHeight="1">
      <c r="R224" s="28"/>
      <c r="S224" s="28"/>
    </row>
    <row r="225" ht="15.75" customHeight="1">
      <c r="R225" s="28"/>
      <c r="S225" s="28"/>
    </row>
    <row r="226" ht="15.75" customHeight="1">
      <c r="R226" s="28"/>
      <c r="S226" s="28"/>
    </row>
    <row r="227" ht="15.75" customHeight="1">
      <c r="R227" s="28"/>
      <c r="S227" s="28"/>
    </row>
    <row r="228" ht="15.75" customHeight="1">
      <c r="R228" s="28"/>
      <c r="S228" s="28"/>
    </row>
    <row r="229" ht="15.75" customHeight="1">
      <c r="R229" s="28"/>
      <c r="S229" s="28"/>
    </row>
    <row r="230" ht="15.75" customHeight="1">
      <c r="R230" s="28"/>
      <c r="S230" s="28"/>
    </row>
    <row r="231" ht="15.75" customHeight="1">
      <c r="R231" s="28"/>
      <c r="S231" s="28"/>
    </row>
    <row r="232" ht="15.75" customHeight="1">
      <c r="R232" s="28"/>
      <c r="S232" s="28"/>
    </row>
    <row r="233" ht="15.75" customHeight="1">
      <c r="R233" s="28"/>
      <c r="S233" s="28"/>
    </row>
    <row r="234" ht="15.75" customHeight="1">
      <c r="R234" s="28"/>
      <c r="S234" s="28"/>
    </row>
    <row r="235" ht="15.75" customHeight="1">
      <c r="R235" s="28"/>
      <c r="S235" s="28"/>
    </row>
    <row r="236" ht="15.75" customHeight="1">
      <c r="R236" s="28"/>
      <c r="S236" s="28"/>
    </row>
    <row r="237" ht="15.75" customHeight="1">
      <c r="R237" s="28"/>
      <c r="S237" s="28"/>
    </row>
    <row r="238" ht="15.75" customHeight="1">
      <c r="R238" s="28"/>
      <c r="S238" s="28"/>
    </row>
    <row r="239" ht="15.75" customHeight="1">
      <c r="R239" s="28"/>
      <c r="S239" s="28"/>
    </row>
    <row r="240" ht="15.75" customHeight="1">
      <c r="R240" s="28"/>
      <c r="S240" s="28"/>
    </row>
    <row r="241" ht="15.75" customHeight="1">
      <c r="R241" s="28"/>
      <c r="S241" s="28"/>
    </row>
    <row r="242" ht="15.75" customHeight="1">
      <c r="R242" s="28"/>
      <c r="S242" s="28"/>
    </row>
    <row r="243" ht="15.75" customHeight="1">
      <c r="R243" s="28"/>
      <c r="S243" s="28"/>
    </row>
    <row r="244" ht="15.75" customHeight="1">
      <c r="R244" s="28"/>
      <c r="S244" s="28"/>
    </row>
    <row r="245" ht="15.75" customHeight="1">
      <c r="R245" s="28"/>
      <c r="S245" s="28"/>
    </row>
    <row r="246" ht="15.75" customHeight="1">
      <c r="R246" s="28"/>
      <c r="S246" s="28"/>
    </row>
    <row r="247" ht="15.75" customHeight="1">
      <c r="R247" s="28"/>
      <c r="S247" s="28"/>
    </row>
    <row r="248" ht="15.75" customHeight="1">
      <c r="R248" s="28"/>
      <c r="S248" s="28"/>
    </row>
    <row r="249" ht="15.75" customHeight="1">
      <c r="R249" s="28"/>
      <c r="S249" s="28"/>
    </row>
    <row r="250" ht="15.75" customHeight="1">
      <c r="R250" s="28"/>
      <c r="S250" s="28"/>
    </row>
    <row r="251" ht="15.75" customHeight="1">
      <c r="R251" s="28"/>
      <c r="S251" s="28"/>
    </row>
    <row r="252" ht="15.75" customHeight="1">
      <c r="R252" s="28"/>
      <c r="S252" s="28"/>
    </row>
    <row r="253" ht="15.75" customHeight="1">
      <c r="R253" s="28"/>
      <c r="S253" s="28"/>
    </row>
    <row r="254" ht="15.75" customHeight="1">
      <c r="R254" s="28"/>
      <c r="S254" s="28"/>
    </row>
    <row r="255" ht="15.75" customHeight="1">
      <c r="R255" s="28"/>
      <c r="S255" s="28"/>
    </row>
    <row r="256" ht="15.75" customHeight="1">
      <c r="R256" s="28"/>
      <c r="S256" s="28"/>
    </row>
    <row r="257" ht="15.75" customHeight="1">
      <c r="R257" s="28"/>
      <c r="S257" s="28"/>
    </row>
    <row r="258" ht="15.75" customHeight="1">
      <c r="R258" s="28"/>
      <c r="S258" s="28"/>
    </row>
    <row r="259" ht="15.75" customHeight="1">
      <c r="R259" s="28"/>
      <c r="S259" s="28"/>
    </row>
    <row r="260" ht="15.75" customHeight="1">
      <c r="R260" s="28"/>
      <c r="S260" s="28"/>
    </row>
    <row r="261" ht="15.75" customHeight="1">
      <c r="R261" s="28"/>
      <c r="S261" s="28"/>
    </row>
    <row r="262" ht="15.75" customHeight="1">
      <c r="R262" s="28"/>
      <c r="S262" s="28"/>
    </row>
    <row r="263" ht="15.75" customHeight="1">
      <c r="R263" s="28"/>
      <c r="S263" s="28"/>
    </row>
    <row r="264" ht="15.75" customHeight="1">
      <c r="R264" s="28"/>
      <c r="S264" s="28"/>
    </row>
    <row r="265" ht="15.75" customHeight="1">
      <c r="R265" s="28"/>
      <c r="S265" s="28"/>
    </row>
    <row r="266" ht="15.75" customHeight="1">
      <c r="R266" s="28"/>
      <c r="S266" s="28"/>
    </row>
    <row r="267" ht="15.75" customHeight="1">
      <c r="R267" s="28"/>
      <c r="S267" s="28"/>
    </row>
    <row r="268" ht="15.75" customHeight="1">
      <c r="R268" s="28"/>
      <c r="S268" s="28"/>
    </row>
    <row r="269" ht="15.75" customHeight="1">
      <c r="R269" s="28"/>
      <c r="S269" s="28"/>
    </row>
    <row r="270" ht="15.75" customHeight="1">
      <c r="R270" s="28"/>
      <c r="S270" s="28"/>
    </row>
    <row r="271" ht="15.75" customHeight="1">
      <c r="R271" s="28"/>
      <c r="S271" s="28"/>
    </row>
    <row r="272" ht="15.75" customHeight="1">
      <c r="R272" s="28"/>
      <c r="S272" s="28"/>
    </row>
    <row r="273" ht="15.75" customHeight="1">
      <c r="R273" s="28"/>
      <c r="S273" s="28"/>
    </row>
    <row r="274" ht="15.75" customHeight="1">
      <c r="R274" s="28"/>
      <c r="S274" s="28"/>
    </row>
    <row r="275" ht="15.75" customHeight="1">
      <c r="R275" s="28"/>
      <c r="S275" s="28"/>
    </row>
    <row r="276" ht="15.75" customHeight="1">
      <c r="R276" s="28"/>
      <c r="S276" s="28"/>
    </row>
    <row r="277" ht="15.75" customHeight="1">
      <c r="R277" s="28"/>
      <c r="S277" s="28"/>
    </row>
    <row r="278" ht="15.75" customHeight="1">
      <c r="R278" s="28"/>
      <c r="S278" s="28"/>
    </row>
    <row r="279" ht="15.75" customHeight="1">
      <c r="R279" s="28"/>
      <c r="S279" s="28"/>
    </row>
    <row r="280" ht="15.75" customHeight="1">
      <c r="R280" s="28"/>
      <c r="S280" s="28"/>
    </row>
    <row r="281" ht="15.75" customHeight="1">
      <c r="R281" s="28"/>
      <c r="S281" s="28"/>
    </row>
    <row r="282" ht="15.75" customHeight="1">
      <c r="R282" s="28"/>
      <c r="S282" s="28"/>
    </row>
    <row r="283" ht="15.75" customHeight="1">
      <c r="R283" s="28"/>
      <c r="S283" s="28"/>
    </row>
    <row r="284" ht="15.75" customHeight="1">
      <c r="R284" s="28"/>
      <c r="S284" s="28"/>
    </row>
    <row r="285" ht="15.75" customHeight="1">
      <c r="R285" s="28"/>
      <c r="S285" s="28"/>
    </row>
    <row r="286" ht="15.75" customHeight="1">
      <c r="R286" s="28"/>
      <c r="S286" s="28"/>
    </row>
    <row r="287" ht="15.75" customHeight="1">
      <c r="R287" s="28"/>
      <c r="S287" s="28"/>
    </row>
    <row r="288" ht="15.75" customHeight="1">
      <c r="R288" s="28"/>
      <c r="S288" s="28"/>
    </row>
    <row r="289" ht="15.75" customHeight="1">
      <c r="R289" s="28"/>
      <c r="S289" s="28"/>
    </row>
    <row r="290" ht="15.75" customHeight="1">
      <c r="R290" s="28"/>
      <c r="S290" s="28"/>
    </row>
    <row r="291" ht="15.75" customHeight="1">
      <c r="R291" s="28"/>
      <c r="S291" s="28"/>
    </row>
    <row r="292" ht="15.75" customHeight="1">
      <c r="R292" s="28"/>
      <c r="S292" s="28"/>
    </row>
    <row r="293" ht="15.75" customHeight="1">
      <c r="R293" s="28"/>
      <c r="S293" s="28"/>
    </row>
    <row r="294" ht="15.75" customHeight="1">
      <c r="R294" s="28"/>
      <c r="S294" s="28"/>
    </row>
    <row r="295" ht="15.75" customHeight="1">
      <c r="R295" s="28"/>
      <c r="S295" s="28"/>
    </row>
    <row r="296" ht="15.75" customHeight="1">
      <c r="R296" s="28"/>
      <c r="S296" s="28"/>
    </row>
    <row r="297" ht="15.75" customHeight="1">
      <c r="R297" s="28"/>
      <c r="S297" s="28"/>
    </row>
    <row r="298" ht="15.75" customHeight="1">
      <c r="R298" s="28"/>
      <c r="S298" s="28"/>
    </row>
    <row r="299" ht="15.75" customHeight="1">
      <c r="R299" s="28"/>
      <c r="S299" s="28"/>
    </row>
    <row r="300" ht="15.75" customHeight="1">
      <c r="R300" s="28"/>
      <c r="S300" s="28"/>
    </row>
    <row r="301" ht="15.75" customHeight="1">
      <c r="R301" s="28"/>
      <c r="S301" s="28"/>
    </row>
    <row r="302" ht="15.75" customHeight="1">
      <c r="R302" s="28"/>
      <c r="S302" s="28"/>
    </row>
    <row r="303" ht="15.75" customHeight="1">
      <c r="R303" s="28"/>
      <c r="S303" s="28"/>
    </row>
    <row r="304" ht="15.75" customHeight="1">
      <c r="R304" s="28"/>
      <c r="S304" s="28"/>
    </row>
    <row r="305" ht="15.75" customHeight="1">
      <c r="R305" s="28"/>
      <c r="S305" s="28"/>
    </row>
    <row r="306" ht="15.75" customHeight="1">
      <c r="R306" s="28"/>
      <c r="S306" s="28"/>
    </row>
    <row r="307" ht="15.75" customHeight="1">
      <c r="R307" s="28"/>
      <c r="S307" s="28"/>
    </row>
    <row r="308" ht="15.75" customHeight="1">
      <c r="R308" s="28"/>
      <c r="S308" s="28"/>
    </row>
    <row r="309" ht="15.75" customHeight="1">
      <c r="R309" s="28"/>
      <c r="S309" s="28"/>
    </row>
    <row r="310" ht="15.75" customHeight="1">
      <c r="R310" s="28"/>
      <c r="S310" s="28"/>
    </row>
    <row r="311" ht="15.75" customHeight="1">
      <c r="R311" s="28"/>
      <c r="S311" s="28"/>
    </row>
    <row r="312" ht="15.75" customHeight="1">
      <c r="R312" s="28"/>
      <c r="S312" s="28"/>
    </row>
    <row r="313" ht="15.75" customHeight="1">
      <c r="R313" s="28"/>
      <c r="S313" s="28"/>
    </row>
    <row r="314" ht="15.75" customHeight="1">
      <c r="R314" s="28"/>
      <c r="S314" s="28"/>
    </row>
    <row r="315" ht="15.75" customHeight="1">
      <c r="R315" s="28"/>
      <c r="S315" s="28"/>
    </row>
    <row r="316" ht="15.75" customHeight="1">
      <c r="R316" s="28"/>
      <c r="S316" s="28"/>
    </row>
    <row r="317" ht="15.75" customHeight="1">
      <c r="R317" s="28"/>
      <c r="S317" s="28"/>
    </row>
    <row r="318" ht="15.75" customHeight="1">
      <c r="R318" s="28"/>
      <c r="S318" s="28"/>
    </row>
    <row r="319" ht="15.75" customHeight="1">
      <c r="R319" s="28"/>
      <c r="S319" s="28"/>
    </row>
    <row r="320" ht="15.75" customHeight="1">
      <c r="R320" s="28"/>
      <c r="S320" s="28"/>
    </row>
    <row r="321" ht="15.75" customHeight="1">
      <c r="R321" s="28"/>
      <c r="S321" s="28"/>
    </row>
    <row r="322" ht="15.75" customHeight="1">
      <c r="R322" s="28"/>
      <c r="S322" s="28"/>
    </row>
    <row r="323" ht="15.75" customHeight="1">
      <c r="R323" s="28"/>
      <c r="S323" s="28"/>
    </row>
    <row r="324" ht="15.75" customHeight="1">
      <c r="R324" s="28"/>
      <c r="S324" s="28"/>
    </row>
    <row r="325" ht="15.75" customHeight="1">
      <c r="R325" s="28"/>
      <c r="S325" s="28"/>
    </row>
    <row r="326" ht="15.75" customHeight="1">
      <c r="R326" s="28"/>
      <c r="S326" s="28"/>
    </row>
    <row r="327" ht="15.75" customHeight="1">
      <c r="R327" s="28"/>
      <c r="S327" s="28"/>
    </row>
    <row r="328" ht="15.75" customHeight="1">
      <c r="R328" s="28"/>
      <c r="S328" s="28"/>
    </row>
    <row r="329" ht="15.75" customHeight="1">
      <c r="R329" s="28"/>
      <c r="S329" s="28"/>
    </row>
    <row r="330" ht="15.75" customHeight="1">
      <c r="R330" s="28"/>
      <c r="S330" s="28"/>
    </row>
    <row r="331" ht="15.75" customHeight="1">
      <c r="R331" s="28"/>
      <c r="S331" s="28"/>
    </row>
    <row r="332" ht="15.75" customHeight="1">
      <c r="R332" s="28"/>
      <c r="S332" s="28"/>
    </row>
    <row r="333" ht="15.75" customHeight="1">
      <c r="R333" s="28"/>
      <c r="S333" s="28"/>
    </row>
    <row r="334" ht="15.75" customHeight="1">
      <c r="R334" s="28"/>
      <c r="S334" s="28"/>
    </row>
    <row r="335" ht="15.75" customHeight="1">
      <c r="R335" s="28"/>
      <c r="S335" s="28"/>
    </row>
    <row r="336" ht="15.75" customHeight="1">
      <c r="R336" s="28"/>
      <c r="S336" s="28"/>
    </row>
    <row r="337" ht="15.75" customHeight="1">
      <c r="R337" s="28"/>
      <c r="S337" s="28"/>
    </row>
    <row r="338" ht="15.75" customHeight="1">
      <c r="R338" s="28"/>
      <c r="S338" s="28"/>
    </row>
    <row r="339" ht="15.75" customHeight="1">
      <c r="R339" s="28"/>
      <c r="S339" s="28"/>
    </row>
    <row r="340" ht="15.75" customHeight="1">
      <c r="R340" s="28"/>
      <c r="S340" s="28"/>
    </row>
    <row r="341" ht="15.75" customHeight="1">
      <c r="R341" s="28"/>
      <c r="S341" s="28"/>
    </row>
    <row r="342" ht="15.75" customHeight="1">
      <c r="R342" s="28"/>
      <c r="S342" s="28"/>
    </row>
    <row r="343" ht="15.75" customHeight="1">
      <c r="R343" s="28"/>
      <c r="S343" s="28"/>
    </row>
    <row r="344" ht="15.75" customHeight="1">
      <c r="R344" s="28"/>
      <c r="S344" s="28"/>
    </row>
    <row r="345" ht="15.75" customHeight="1">
      <c r="R345" s="28"/>
      <c r="S345" s="28"/>
    </row>
    <row r="346" ht="15.75" customHeight="1">
      <c r="R346" s="28"/>
      <c r="S346" s="28"/>
    </row>
    <row r="347" ht="15.75" customHeight="1">
      <c r="R347" s="28"/>
      <c r="S347" s="28"/>
    </row>
    <row r="348" ht="15.75" customHeight="1">
      <c r="R348" s="28"/>
      <c r="S348" s="28"/>
    </row>
    <row r="349" ht="15.75" customHeight="1">
      <c r="R349" s="28"/>
      <c r="S349" s="28"/>
    </row>
    <row r="350" ht="15.75" customHeight="1">
      <c r="R350" s="28"/>
      <c r="S350" s="28"/>
    </row>
    <row r="351" ht="15.75" customHeight="1">
      <c r="R351" s="28"/>
      <c r="S351" s="28"/>
    </row>
    <row r="352" ht="15.75" customHeight="1">
      <c r="R352" s="28"/>
      <c r="S352" s="28"/>
    </row>
    <row r="353" ht="15.75" customHeight="1">
      <c r="R353" s="28"/>
      <c r="S353" s="28"/>
    </row>
    <row r="354" ht="15.75" customHeight="1">
      <c r="R354" s="28"/>
      <c r="S354" s="28"/>
    </row>
    <row r="355" ht="15.75" customHeight="1">
      <c r="R355" s="28"/>
      <c r="S355" s="28"/>
    </row>
    <row r="356" ht="15.75" customHeight="1">
      <c r="R356" s="28"/>
      <c r="S356" s="28"/>
    </row>
    <row r="357" ht="15.75" customHeight="1">
      <c r="R357" s="28"/>
      <c r="S357" s="28"/>
    </row>
    <row r="358" ht="15.75" customHeight="1">
      <c r="R358" s="28"/>
      <c r="S358" s="28"/>
    </row>
    <row r="359" ht="15.75" customHeight="1">
      <c r="R359" s="28"/>
      <c r="S359" s="28"/>
    </row>
    <row r="360" ht="15.75" customHeight="1">
      <c r="R360" s="28"/>
      <c r="S360" s="28"/>
    </row>
    <row r="361" ht="15.75" customHeight="1">
      <c r="R361" s="28"/>
      <c r="S361" s="28"/>
    </row>
    <row r="362" ht="15.75" customHeight="1">
      <c r="R362" s="28"/>
      <c r="S362" s="28"/>
    </row>
    <row r="363" ht="15.75" customHeight="1">
      <c r="R363" s="28"/>
      <c r="S363" s="28"/>
    </row>
    <row r="364" ht="15.75" customHeight="1">
      <c r="R364" s="28"/>
      <c r="S364" s="28"/>
    </row>
    <row r="365" ht="15.75" customHeight="1">
      <c r="R365" s="28"/>
      <c r="S365" s="28"/>
    </row>
    <row r="366" ht="15.75" customHeight="1">
      <c r="R366" s="28"/>
      <c r="S366" s="28"/>
    </row>
    <row r="367" ht="15.75" customHeight="1">
      <c r="R367" s="28"/>
      <c r="S367" s="28"/>
    </row>
    <row r="368" ht="15.75" customHeight="1">
      <c r="R368" s="28"/>
      <c r="S368" s="28"/>
    </row>
    <row r="369" ht="15.75" customHeight="1">
      <c r="R369" s="28"/>
      <c r="S369" s="28"/>
    </row>
    <row r="370" ht="15.75" customHeight="1">
      <c r="R370" s="28"/>
      <c r="S370" s="28"/>
    </row>
    <row r="371" ht="15.75" customHeight="1">
      <c r="R371" s="28"/>
      <c r="S371" s="28"/>
    </row>
    <row r="372" ht="15.75" customHeight="1">
      <c r="R372" s="28"/>
      <c r="S372" s="28"/>
    </row>
    <row r="373" ht="15.75" customHeight="1">
      <c r="R373" s="28"/>
      <c r="S373" s="28"/>
    </row>
    <row r="374" ht="15.75" customHeight="1">
      <c r="R374" s="28"/>
      <c r="S374" s="28"/>
    </row>
    <row r="375" ht="15.75" customHeight="1">
      <c r="R375" s="28"/>
      <c r="S375" s="28"/>
    </row>
    <row r="376" ht="15.75" customHeight="1">
      <c r="R376" s="28"/>
      <c r="S376" s="28"/>
    </row>
    <row r="377" ht="15.75" customHeight="1">
      <c r="R377" s="28"/>
      <c r="S377" s="28"/>
    </row>
    <row r="378" ht="15.75" customHeight="1">
      <c r="R378" s="28"/>
      <c r="S378" s="28"/>
    </row>
    <row r="379" ht="15.75" customHeight="1">
      <c r="R379" s="28"/>
      <c r="S379" s="28"/>
    </row>
    <row r="380" ht="15.75" customHeight="1">
      <c r="R380" s="28"/>
      <c r="S380" s="28"/>
    </row>
    <row r="381" ht="15.75" customHeight="1">
      <c r="R381" s="28"/>
      <c r="S381" s="28"/>
    </row>
    <row r="382" ht="15.75" customHeight="1">
      <c r="R382" s="28"/>
      <c r="S382" s="28"/>
    </row>
    <row r="383" ht="15.75" customHeight="1">
      <c r="R383" s="28"/>
      <c r="S383" s="28"/>
    </row>
    <row r="384" ht="15.75" customHeight="1">
      <c r="R384" s="28"/>
      <c r="S384" s="28"/>
    </row>
    <row r="385" ht="15.75" customHeight="1">
      <c r="R385" s="28"/>
      <c r="S385" s="28"/>
    </row>
    <row r="386" ht="15.75" customHeight="1">
      <c r="R386" s="28"/>
      <c r="S386" s="28"/>
    </row>
    <row r="387" ht="15.75" customHeight="1">
      <c r="R387" s="28"/>
      <c r="S387" s="28"/>
    </row>
    <row r="388" ht="15.75" customHeight="1">
      <c r="R388" s="28"/>
      <c r="S388" s="28"/>
    </row>
    <row r="389" ht="15.75" customHeight="1">
      <c r="R389" s="28"/>
      <c r="S389" s="28"/>
    </row>
    <row r="390" ht="15.75" customHeight="1">
      <c r="R390" s="28"/>
      <c r="S390" s="28"/>
    </row>
    <row r="391" ht="15.75" customHeight="1">
      <c r="R391" s="28"/>
      <c r="S391" s="28"/>
    </row>
    <row r="392" ht="15.75" customHeight="1">
      <c r="R392" s="28"/>
      <c r="S392" s="28"/>
    </row>
    <row r="393" ht="15.75" customHeight="1">
      <c r="R393" s="28"/>
      <c r="S393" s="28"/>
    </row>
    <row r="394" ht="15.75" customHeight="1">
      <c r="R394" s="28"/>
      <c r="S394" s="28"/>
    </row>
    <row r="395" ht="15.75" customHeight="1">
      <c r="R395" s="28"/>
      <c r="S395" s="28"/>
    </row>
    <row r="396" ht="15.75" customHeight="1">
      <c r="R396" s="28"/>
      <c r="S396" s="28"/>
    </row>
    <row r="397" ht="15.75" customHeight="1">
      <c r="R397" s="28"/>
      <c r="S397" s="28"/>
    </row>
    <row r="398" ht="15.75" customHeight="1">
      <c r="R398" s="28"/>
      <c r="S398" s="28"/>
    </row>
    <row r="399" ht="15.75" customHeight="1">
      <c r="R399" s="28"/>
      <c r="S399" s="28"/>
    </row>
    <row r="400" ht="15.75" customHeight="1">
      <c r="R400" s="28"/>
      <c r="S400" s="28"/>
    </row>
    <row r="401" ht="15.75" customHeight="1">
      <c r="R401" s="28"/>
      <c r="S401" s="28"/>
    </row>
    <row r="402" ht="15.75" customHeight="1">
      <c r="R402" s="28"/>
      <c r="S402" s="28"/>
    </row>
    <row r="403" ht="15.75" customHeight="1">
      <c r="R403" s="28"/>
      <c r="S403" s="28"/>
    </row>
    <row r="404" ht="15.75" customHeight="1">
      <c r="R404" s="28"/>
      <c r="S404" s="28"/>
    </row>
    <row r="405" ht="15.75" customHeight="1">
      <c r="R405" s="28"/>
      <c r="S405" s="28"/>
    </row>
    <row r="406" ht="15.75" customHeight="1">
      <c r="R406" s="28"/>
      <c r="S406" s="28"/>
    </row>
    <row r="407" ht="15.75" customHeight="1">
      <c r="R407" s="28"/>
      <c r="S407" s="28"/>
    </row>
    <row r="408" ht="15.75" customHeight="1">
      <c r="R408" s="28"/>
      <c r="S408" s="28"/>
    </row>
    <row r="409" ht="15.75" customHeight="1">
      <c r="R409" s="28"/>
      <c r="S409" s="28"/>
    </row>
    <row r="410" ht="15.75" customHeight="1">
      <c r="R410" s="28"/>
      <c r="S410" s="28"/>
    </row>
    <row r="411" ht="15.75" customHeight="1">
      <c r="R411" s="28"/>
      <c r="S411" s="28"/>
    </row>
    <row r="412" ht="15.75" customHeight="1">
      <c r="R412" s="28"/>
      <c r="S412" s="28"/>
    </row>
    <row r="413" ht="15.75" customHeight="1">
      <c r="R413" s="28"/>
      <c r="S413" s="28"/>
    </row>
    <row r="414" ht="15.75" customHeight="1">
      <c r="R414" s="28"/>
      <c r="S414" s="28"/>
    </row>
    <row r="415" ht="15.75" customHeight="1">
      <c r="R415" s="28"/>
      <c r="S415" s="28"/>
    </row>
    <row r="416" ht="15.75" customHeight="1">
      <c r="R416" s="28"/>
      <c r="S416" s="28"/>
    </row>
    <row r="417" ht="15.75" customHeight="1">
      <c r="R417" s="28"/>
      <c r="S417" s="28"/>
    </row>
    <row r="418" ht="15.75" customHeight="1">
      <c r="R418" s="28"/>
      <c r="S418" s="28"/>
    </row>
    <row r="419" ht="15.75" customHeight="1">
      <c r="R419" s="28"/>
      <c r="S419" s="28"/>
    </row>
    <row r="420" ht="15.75" customHeight="1">
      <c r="R420" s="28"/>
      <c r="S420" s="28"/>
    </row>
    <row r="421" ht="15.75" customHeight="1">
      <c r="R421" s="28"/>
      <c r="S421" s="28"/>
    </row>
    <row r="422" ht="15.75" customHeight="1">
      <c r="R422" s="28"/>
      <c r="S422" s="28"/>
    </row>
    <row r="423" ht="15.75" customHeight="1">
      <c r="R423" s="28"/>
      <c r="S423" s="28"/>
    </row>
    <row r="424" ht="15.75" customHeight="1">
      <c r="R424" s="28"/>
      <c r="S424" s="28"/>
    </row>
    <row r="425" ht="15.75" customHeight="1">
      <c r="R425" s="28"/>
      <c r="S425" s="28"/>
    </row>
    <row r="426" ht="15.75" customHeight="1">
      <c r="R426" s="28"/>
      <c r="S426" s="28"/>
    </row>
    <row r="427" ht="15.75" customHeight="1">
      <c r="R427" s="28"/>
      <c r="S427" s="28"/>
    </row>
    <row r="428" ht="15.75" customHeight="1">
      <c r="R428" s="28"/>
      <c r="S428" s="28"/>
    </row>
    <row r="429" ht="15.75" customHeight="1">
      <c r="R429" s="28"/>
      <c r="S429" s="28"/>
    </row>
    <row r="430" ht="15.75" customHeight="1">
      <c r="R430" s="28"/>
      <c r="S430" s="28"/>
    </row>
    <row r="431" ht="15.75" customHeight="1">
      <c r="R431" s="28"/>
      <c r="S431" s="28"/>
    </row>
    <row r="432" ht="15.75" customHeight="1">
      <c r="R432" s="28"/>
      <c r="S432" s="28"/>
    </row>
    <row r="433" ht="15.75" customHeight="1">
      <c r="R433" s="28"/>
      <c r="S433" s="28"/>
    </row>
    <row r="434" ht="15.75" customHeight="1">
      <c r="R434" s="28"/>
      <c r="S434" s="28"/>
    </row>
    <row r="435" ht="15.75" customHeight="1">
      <c r="R435" s="28"/>
      <c r="S435" s="28"/>
    </row>
    <row r="436" ht="15.75" customHeight="1">
      <c r="R436" s="28"/>
      <c r="S436" s="28"/>
    </row>
    <row r="437" ht="15.75" customHeight="1">
      <c r="R437" s="28"/>
      <c r="S437" s="28"/>
    </row>
    <row r="438" ht="15.75" customHeight="1">
      <c r="R438" s="28"/>
      <c r="S438" s="28"/>
    </row>
    <row r="439" ht="15.75" customHeight="1">
      <c r="R439" s="28"/>
      <c r="S439" s="28"/>
    </row>
    <row r="440" ht="15.75" customHeight="1">
      <c r="R440" s="28"/>
      <c r="S440" s="28"/>
    </row>
    <row r="441" ht="15.75" customHeight="1">
      <c r="R441" s="28"/>
      <c r="S441" s="28"/>
    </row>
    <row r="442" ht="15.75" customHeight="1">
      <c r="R442" s="28"/>
      <c r="S442" s="28"/>
    </row>
    <row r="443" ht="15.75" customHeight="1">
      <c r="R443" s="28"/>
      <c r="S443" s="28"/>
    </row>
    <row r="444" ht="15.75" customHeight="1">
      <c r="R444" s="28"/>
      <c r="S444" s="28"/>
    </row>
    <row r="445" ht="15.75" customHeight="1">
      <c r="R445" s="28"/>
      <c r="S445" s="28"/>
    </row>
    <row r="446" ht="15.75" customHeight="1">
      <c r="R446" s="28"/>
      <c r="S446" s="28"/>
    </row>
    <row r="447" ht="15.75" customHeight="1">
      <c r="R447" s="28"/>
      <c r="S447" s="28"/>
    </row>
    <row r="448" ht="15.75" customHeight="1">
      <c r="R448" s="28"/>
      <c r="S448" s="28"/>
    </row>
    <row r="449" ht="15.75" customHeight="1">
      <c r="R449" s="28"/>
      <c r="S449" s="28"/>
    </row>
    <row r="450" ht="15.75" customHeight="1">
      <c r="R450" s="28"/>
      <c r="S450" s="28"/>
    </row>
    <row r="451" ht="15.75" customHeight="1">
      <c r="R451" s="28"/>
      <c r="S451" s="28"/>
    </row>
    <row r="452" ht="15.75" customHeight="1">
      <c r="R452" s="28"/>
      <c r="S452" s="28"/>
    </row>
    <row r="453" ht="15.75" customHeight="1">
      <c r="R453" s="28"/>
      <c r="S453" s="28"/>
    </row>
    <row r="454" ht="15.75" customHeight="1">
      <c r="R454" s="28"/>
      <c r="S454" s="28"/>
    </row>
    <row r="455" ht="15.75" customHeight="1">
      <c r="R455" s="28"/>
      <c r="S455" s="28"/>
    </row>
    <row r="456" ht="15.75" customHeight="1">
      <c r="R456" s="28"/>
      <c r="S456" s="28"/>
    </row>
    <row r="457" ht="15.75" customHeight="1">
      <c r="R457" s="28"/>
      <c r="S457" s="28"/>
    </row>
    <row r="458" ht="15.75" customHeight="1">
      <c r="R458" s="28"/>
      <c r="S458" s="28"/>
    </row>
    <row r="459" ht="15.75" customHeight="1">
      <c r="R459" s="28"/>
      <c r="S459" s="28"/>
    </row>
    <row r="460" ht="15.75" customHeight="1">
      <c r="R460" s="28"/>
      <c r="S460" s="28"/>
    </row>
    <row r="461" ht="15.75" customHeight="1">
      <c r="R461" s="28"/>
      <c r="S461" s="28"/>
    </row>
    <row r="462" ht="15.75" customHeight="1">
      <c r="R462" s="28"/>
      <c r="S462" s="28"/>
    </row>
    <row r="463" ht="15.75" customHeight="1">
      <c r="R463" s="28"/>
      <c r="S463" s="28"/>
    </row>
    <row r="464" ht="15.75" customHeight="1">
      <c r="R464" s="28"/>
      <c r="S464" s="28"/>
    </row>
    <row r="465" ht="15.75" customHeight="1">
      <c r="R465" s="28"/>
      <c r="S465" s="28"/>
    </row>
    <row r="466" ht="15.75" customHeight="1">
      <c r="R466" s="28"/>
      <c r="S466" s="28"/>
    </row>
    <row r="467" ht="15.75" customHeight="1">
      <c r="R467" s="28"/>
      <c r="S467" s="28"/>
    </row>
    <row r="468" ht="15.75" customHeight="1">
      <c r="R468" s="28"/>
      <c r="S468" s="28"/>
    </row>
    <row r="469" ht="15.75" customHeight="1">
      <c r="R469" s="28"/>
      <c r="S469" s="28"/>
    </row>
    <row r="470" ht="15.75" customHeight="1">
      <c r="R470" s="28"/>
      <c r="S470" s="28"/>
    </row>
    <row r="471" ht="15.75" customHeight="1">
      <c r="R471" s="28"/>
      <c r="S471" s="28"/>
    </row>
    <row r="472" ht="15.75" customHeight="1">
      <c r="R472" s="28"/>
      <c r="S472" s="28"/>
    </row>
    <row r="473" ht="15.75" customHeight="1">
      <c r="R473" s="28"/>
      <c r="S473" s="28"/>
    </row>
    <row r="474" ht="15.75" customHeight="1">
      <c r="R474" s="28"/>
      <c r="S474" s="28"/>
    </row>
    <row r="475" ht="15.75" customHeight="1">
      <c r="R475" s="28"/>
      <c r="S475" s="28"/>
    </row>
    <row r="476" ht="15.75" customHeight="1">
      <c r="R476" s="28"/>
      <c r="S476" s="28"/>
    </row>
    <row r="477" ht="15.75" customHeight="1">
      <c r="R477" s="28"/>
      <c r="S477" s="28"/>
    </row>
    <row r="478" ht="15.75" customHeight="1">
      <c r="R478" s="28"/>
      <c r="S478" s="28"/>
    </row>
    <row r="479" ht="15.75" customHeight="1">
      <c r="R479" s="28"/>
      <c r="S479" s="28"/>
    </row>
    <row r="480" ht="15.75" customHeight="1">
      <c r="R480" s="28"/>
      <c r="S480" s="28"/>
    </row>
    <row r="481" ht="15.75" customHeight="1">
      <c r="R481" s="28"/>
      <c r="S481" s="28"/>
    </row>
    <row r="482" ht="15.75" customHeight="1">
      <c r="R482" s="28"/>
      <c r="S482" s="28"/>
    </row>
    <row r="483" ht="15.75" customHeight="1">
      <c r="R483" s="28"/>
      <c r="S483" s="28"/>
    </row>
    <row r="484" ht="15.75" customHeight="1">
      <c r="R484" s="28"/>
      <c r="S484" s="28"/>
    </row>
    <row r="485" ht="15.75" customHeight="1">
      <c r="R485" s="28"/>
      <c r="S485" s="28"/>
    </row>
    <row r="486" ht="15.75" customHeight="1">
      <c r="R486" s="28"/>
      <c r="S486" s="28"/>
    </row>
    <row r="487" ht="15.75" customHeight="1">
      <c r="R487" s="28"/>
      <c r="S487" s="28"/>
    </row>
    <row r="488" ht="15.75" customHeight="1">
      <c r="R488" s="28"/>
      <c r="S488" s="28"/>
    </row>
    <row r="489" ht="15.75" customHeight="1">
      <c r="R489" s="28"/>
      <c r="S489" s="28"/>
    </row>
    <row r="490" ht="15.75" customHeight="1">
      <c r="R490" s="28"/>
      <c r="S490" s="28"/>
    </row>
    <row r="491" ht="15.75" customHeight="1">
      <c r="R491" s="28"/>
      <c r="S491" s="28"/>
    </row>
    <row r="492" ht="15.75" customHeight="1">
      <c r="R492" s="28"/>
      <c r="S492" s="28"/>
    </row>
    <row r="493" ht="15.75" customHeight="1">
      <c r="R493" s="28"/>
      <c r="S493" s="28"/>
    </row>
    <row r="494" ht="15.75" customHeight="1">
      <c r="R494" s="28"/>
      <c r="S494" s="28"/>
    </row>
    <row r="495" ht="15.75" customHeight="1">
      <c r="R495" s="28"/>
      <c r="S495" s="28"/>
    </row>
    <row r="496" ht="15.75" customHeight="1">
      <c r="R496" s="28"/>
      <c r="S496" s="28"/>
    </row>
    <row r="497" ht="15.75" customHeight="1">
      <c r="R497" s="28"/>
      <c r="S497" s="28"/>
    </row>
    <row r="498" ht="15.75" customHeight="1">
      <c r="R498" s="28"/>
      <c r="S498" s="28"/>
    </row>
    <row r="499" ht="15.75" customHeight="1">
      <c r="R499" s="28"/>
      <c r="S499" s="28"/>
    </row>
    <row r="500" ht="15.75" customHeight="1">
      <c r="R500" s="28"/>
      <c r="S500" s="28"/>
    </row>
    <row r="501" ht="15.75" customHeight="1">
      <c r="R501" s="28"/>
      <c r="S501" s="28"/>
    </row>
    <row r="502" ht="15.75" customHeight="1">
      <c r="R502" s="28"/>
      <c r="S502" s="28"/>
    </row>
    <row r="503" ht="15.75" customHeight="1">
      <c r="R503" s="28"/>
      <c r="S503" s="28"/>
    </row>
    <row r="504" ht="15.75" customHeight="1">
      <c r="R504" s="28"/>
      <c r="S504" s="28"/>
    </row>
    <row r="505" ht="15.75" customHeight="1">
      <c r="R505" s="28"/>
      <c r="S505" s="28"/>
    </row>
    <row r="506" ht="15.75" customHeight="1">
      <c r="R506" s="28"/>
      <c r="S506" s="28"/>
    </row>
    <row r="507" ht="15.75" customHeight="1">
      <c r="R507" s="28"/>
      <c r="S507" s="28"/>
    </row>
    <row r="508" ht="15.75" customHeight="1">
      <c r="R508" s="28"/>
      <c r="S508" s="28"/>
    </row>
    <row r="509" ht="15.75" customHeight="1">
      <c r="R509" s="28"/>
      <c r="S509" s="28"/>
    </row>
    <row r="510" ht="15.75" customHeight="1">
      <c r="R510" s="28"/>
      <c r="S510" s="28"/>
    </row>
    <row r="511" ht="15.75" customHeight="1">
      <c r="R511" s="28"/>
      <c r="S511" s="28"/>
    </row>
    <row r="512" ht="15.75" customHeight="1">
      <c r="R512" s="28"/>
      <c r="S512" s="28"/>
    </row>
    <row r="513" ht="15.75" customHeight="1">
      <c r="R513" s="28"/>
      <c r="S513" s="28"/>
    </row>
    <row r="514" ht="15.75" customHeight="1">
      <c r="R514" s="28"/>
      <c r="S514" s="28"/>
    </row>
    <row r="515" ht="15.75" customHeight="1">
      <c r="R515" s="28"/>
      <c r="S515" s="28"/>
    </row>
    <row r="516" ht="15.75" customHeight="1">
      <c r="R516" s="28"/>
      <c r="S516" s="28"/>
    </row>
    <row r="517" ht="15.75" customHeight="1">
      <c r="R517" s="28"/>
      <c r="S517" s="28"/>
    </row>
    <row r="518" ht="15.75" customHeight="1">
      <c r="R518" s="28"/>
      <c r="S518" s="28"/>
    </row>
    <row r="519" ht="15.75" customHeight="1">
      <c r="R519" s="28"/>
      <c r="S519" s="28"/>
    </row>
    <row r="520" ht="15.75" customHeight="1">
      <c r="R520" s="28"/>
      <c r="S520" s="28"/>
    </row>
    <row r="521" ht="15.75" customHeight="1">
      <c r="R521" s="28"/>
      <c r="S521" s="28"/>
    </row>
    <row r="522" ht="15.75" customHeight="1">
      <c r="R522" s="28"/>
      <c r="S522" s="28"/>
    </row>
    <row r="523" ht="15.75" customHeight="1">
      <c r="R523" s="28"/>
      <c r="S523" s="28"/>
    </row>
    <row r="524" ht="15.75" customHeight="1">
      <c r="R524" s="28"/>
      <c r="S524" s="28"/>
    </row>
    <row r="525" ht="15.75" customHeight="1">
      <c r="R525" s="28"/>
      <c r="S525" s="28"/>
    </row>
    <row r="526" ht="15.75" customHeight="1">
      <c r="R526" s="28"/>
      <c r="S526" s="28"/>
    </row>
    <row r="527" ht="15.75" customHeight="1">
      <c r="R527" s="28"/>
      <c r="S527" s="28"/>
    </row>
    <row r="528" ht="15.75" customHeight="1">
      <c r="R528" s="28"/>
      <c r="S528" s="28"/>
    </row>
    <row r="529" ht="15.75" customHeight="1">
      <c r="R529" s="28"/>
      <c r="S529" s="28"/>
    </row>
    <row r="530" ht="15.75" customHeight="1">
      <c r="R530" s="28"/>
      <c r="S530" s="28"/>
    </row>
    <row r="531" ht="15.75" customHeight="1">
      <c r="R531" s="28"/>
      <c r="S531" s="28"/>
    </row>
    <row r="532" ht="15.75" customHeight="1">
      <c r="R532" s="28"/>
      <c r="S532" s="28"/>
    </row>
    <row r="533" ht="15.75" customHeight="1">
      <c r="R533" s="28"/>
      <c r="S533" s="28"/>
    </row>
    <row r="534" ht="15.75" customHeight="1">
      <c r="R534" s="28"/>
      <c r="S534" s="28"/>
    </row>
    <row r="535" ht="15.75" customHeight="1">
      <c r="R535" s="28"/>
      <c r="S535" s="28"/>
    </row>
    <row r="536" ht="15.75" customHeight="1">
      <c r="R536" s="28"/>
      <c r="S536" s="28"/>
    </row>
    <row r="537" ht="15.75" customHeight="1">
      <c r="R537" s="28"/>
      <c r="S537" s="28"/>
    </row>
    <row r="538" ht="15.75" customHeight="1">
      <c r="R538" s="28"/>
      <c r="S538" s="28"/>
    </row>
    <row r="539" ht="15.75" customHeight="1">
      <c r="R539" s="28"/>
      <c r="S539" s="28"/>
    </row>
    <row r="540" ht="15.75" customHeight="1">
      <c r="R540" s="28"/>
      <c r="S540" s="28"/>
    </row>
    <row r="541" ht="15.75" customHeight="1">
      <c r="R541" s="28"/>
      <c r="S541" s="28"/>
    </row>
    <row r="542" ht="15.75" customHeight="1">
      <c r="R542" s="28"/>
      <c r="S542" s="28"/>
    </row>
    <row r="543" ht="15.75" customHeight="1">
      <c r="R543" s="28"/>
      <c r="S543" s="28"/>
    </row>
    <row r="544" ht="15.75" customHeight="1">
      <c r="R544" s="28"/>
      <c r="S544" s="28"/>
    </row>
    <row r="545" ht="15.75" customHeight="1">
      <c r="R545" s="28"/>
      <c r="S545" s="28"/>
    </row>
    <row r="546" ht="15.75" customHeight="1">
      <c r="R546" s="28"/>
      <c r="S546" s="28"/>
    </row>
    <row r="547" ht="15.75" customHeight="1">
      <c r="R547" s="28"/>
      <c r="S547" s="28"/>
    </row>
    <row r="548" ht="15.75" customHeight="1">
      <c r="R548" s="28"/>
      <c r="S548" s="28"/>
    </row>
    <row r="549" ht="15.75" customHeight="1">
      <c r="R549" s="28"/>
      <c r="S549" s="28"/>
    </row>
    <row r="550" ht="15.75" customHeight="1">
      <c r="R550" s="28"/>
      <c r="S550" s="28"/>
    </row>
    <row r="551" ht="15.75" customHeight="1">
      <c r="R551" s="28"/>
      <c r="S551" s="28"/>
    </row>
    <row r="552" ht="15.75" customHeight="1">
      <c r="R552" s="28"/>
      <c r="S552" s="28"/>
    </row>
    <row r="553" ht="15.75" customHeight="1">
      <c r="R553" s="28"/>
      <c r="S553" s="28"/>
    </row>
    <row r="554" ht="15.75" customHeight="1">
      <c r="R554" s="28"/>
      <c r="S554" s="28"/>
    </row>
    <row r="555" ht="15.75" customHeight="1">
      <c r="R555" s="28"/>
      <c r="S555" s="28"/>
    </row>
    <row r="556" ht="15.75" customHeight="1">
      <c r="R556" s="28"/>
      <c r="S556" s="28"/>
    </row>
    <row r="557" ht="15.75" customHeight="1">
      <c r="R557" s="28"/>
      <c r="S557" s="28"/>
    </row>
    <row r="558" ht="15.75" customHeight="1">
      <c r="R558" s="28"/>
      <c r="S558" s="28"/>
    </row>
    <row r="559" ht="15.75" customHeight="1">
      <c r="R559" s="28"/>
      <c r="S559" s="28"/>
    </row>
    <row r="560" ht="15.75" customHeight="1">
      <c r="R560" s="28"/>
      <c r="S560" s="28"/>
    </row>
    <row r="561" ht="15.75" customHeight="1">
      <c r="R561" s="28"/>
      <c r="S561" s="28"/>
    </row>
    <row r="562" ht="15.75" customHeight="1">
      <c r="R562" s="28"/>
      <c r="S562" s="28"/>
    </row>
    <row r="563" ht="15.75" customHeight="1">
      <c r="R563" s="28"/>
      <c r="S563" s="28"/>
    </row>
    <row r="564" ht="15.75" customHeight="1">
      <c r="R564" s="28"/>
      <c r="S564" s="28"/>
    </row>
    <row r="565" ht="15.75" customHeight="1">
      <c r="R565" s="28"/>
      <c r="S565" s="28"/>
    </row>
    <row r="566" ht="15.75" customHeight="1">
      <c r="R566" s="28"/>
      <c r="S566" s="28"/>
    </row>
    <row r="567" ht="15.75" customHeight="1">
      <c r="R567" s="28"/>
      <c r="S567" s="28"/>
    </row>
    <row r="568" ht="15.75" customHeight="1">
      <c r="R568" s="28"/>
      <c r="S568" s="28"/>
    </row>
    <row r="569" ht="15.75" customHeight="1">
      <c r="R569" s="28"/>
      <c r="S569" s="28"/>
    </row>
    <row r="570" ht="15.75" customHeight="1">
      <c r="R570" s="28"/>
      <c r="S570" s="28"/>
    </row>
    <row r="571" ht="15.75" customHeight="1">
      <c r="R571" s="28"/>
      <c r="S571" s="28"/>
    </row>
    <row r="572" ht="15.75" customHeight="1">
      <c r="R572" s="28"/>
      <c r="S572" s="28"/>
    </row>
    <row r="573" ht="15.75" customHeight="1">
      <c r="R573" s="28"/>
      <c r="S573" s="28"/>
    </row>
    <row r="574" ht="15.75" customHeight="1">
      <c r="R574" s="28"/>
      <c r="S574" s="28"/>
    </row>
    <row r="575" ht="15.75" customHeight="1">
      <c r="R575" s="28"/>
      <c r="S575" s="28"/>
    </row>
    <row r="576" ht="15.75" customHeight="1">
      <c r="R576" s="28"/>
      <c r="S576" s="28"/>
    </row>
    <row r="577" ht="15.75" customHeight="1">
      <c r="R577" s="28"/>
      <c r="S577" s="28"/>
    </row>
    <row r="578" ht="15.75" customHeight="1">
      <c r="R578" s="28"/>
      <c r="S578" s="28"/>
    </row>
    <row r="579" ht="15.75" customHeight="1">
      <c r="R579" s="28"/>
      <c r="S579" s="28"/>
    </row>
    <row r="580" ht="15.75" customHeight="1">
      <c r="R580" s="28"/>
      <c r="S580" s="28"/>
    </row>
    <row r="581" ht="15.75" customHeight="1">
      <c r="R581" s="28"/>
      <c r="S581" s="28"/>
    </row>
    <row r="582" ht="15.75" customHeight="1">
      <c r="R582" s="28"/>
      <c r="S582" s="28"/>
    </row>
    <row r="583" ht="15.75" customHeight="1">
      <c r="R583" s="28"/>
      <c r="S583" s="28"/>
    </row>
    <row r="584" ht="15.75" customHeight="1">
      <c r="R584" s="28"/>
      <c r="S584" s="28"/>
    </row>
    <row r="585" ht="15.75" customHeight="1">
      <c r="R585" s="28"/>
      <c r="S585" s="28"/>
    </row>
    <row r="586" ht="15.75" customHeight="1">
      <c r="R586" s="28"/>
      <c r="S586" s="28"/>
    </row>
    <row r="587" ht="15.75" customHeight="1">
      <c r="R587" s="28"/>
      <c r="S587" s="28"/>
    </row>
    <row r="588" ht="15.75" customHeight="1">
      <c r="R588" s="28"/>
      <c r="S588" s="28"/>
    </row>
    <row r="589" ht="15.75" customHeight="1">
      <c r="R589" s="28"/>
      <c r="S589" s="28"/>
    </row>
    <row r="590" ht="15.75" customHeight="1">
      <c r="R590" s="28"/>
      <c r="S590" s="28"/>
    </row>
    <row r="591" ht="15.75" customHeight="1">
      <c r="R591" s="28"/>
      <c r="S591" s="28"/>
    </row>
    <row r="592" ht="15.75" customHeight="1">
      <c r="R592" s="28"/>
      <c r="S592" s="28"/>
    </row>
    <row r="593" ht="15.75" customHeight="1">
      <c r="R593" s="28"/>
      <c r="S593" s="28"/>
    </row>
    <row r="594" ht="15.75" customHeight="1">
      <c r="R594" s="28"/>
      <c r="S594" s="28"/>
    </row>
    <row r="595" ht="15.75" customHeight="1">
      <c r="R595" s="28"/>
      <c r="S595" s="28"/>
    </row>
    <row r="596" ht="15.75" customHeight="1">
      <c r="R596" s="28"/>
      <c r="S596" s="28"/>
    </row>
    <row r="597" ht="15.75" customHeight="1">
      <c r="R597" s="28"/>
      <c r="S597" s="28"/>
    </row>
    <row r="598" ht="15.75" customHeight="1">
      <c r="R598" s="28"/>
      <c r="S598" s="28"/>
    </row>
    <row r="599" ht="15.75" customHeight="1">
      <c r="R599" s="28"/>
      <c r="S599" s="28"/>
    </row>
    <row r="600" ht="15.75" customHeight="1">
      <c r="R600" s="28"/>
      <c r="S600" s="28"/>
    </row>
    <row r="601" ht="15.75" customHeight="1">
      <c r="R601" s="28"/>
      <c r="S601" s="28"/>
    </row>
    <row r="602" ht="15.75" customHeight="1">
      <c r="R602" s="28"/>
      <c r="S602" s="28"/>
    </row>
    <row r="603" ht="15.75" customHeight="1">
      <c r="R603" s="28"/>
      <c r="S603" s="28"/>
    </row>
    <row r="604" ht="15.75" customHeight="1">
      <c r="R604" s="28"/>
      <c r="S604" s="28"/>
    </row>
    <row r="605" ht="15.75" customHeight="1">
      <c r="R605" s="28"/>
      <c r="S605" s="28"/>
    </row>
    <row r="606" ht="15.75" customHeight="1">
      <c r="R606" s="28"/>
      <c r="S606" s="28"/>
    </row>
    <row r="607" ht="15.75" customHeight="1">
      <c r="R607" s="28"/>
      <c r="S607" s="28"/>
    </row>
    <row r="608" ht="15.75" customHeight="1">
      <c r="R608" s="28"/>
      <c r="S608" s="28"/>
    </row>
    <row r="609" ht="15.75" customHeight="1">
      <c r="R609" s="28"/>
      <c r="S609" s="28"/>
    </row>
    <row r="610" ht="15.75" customHeight="1">
      <c r="R610" s="28"/>
      <c r="S610" s="28"/>
    </row>
    <row r="611" ht="15.75" customHeight="1">
      <c r="R611" s="28"/>
      <c r="S611" s="28"/>
    </row>
    <row r="612" ht="15.75" customHeight="1">
      <c r="R612" s="28"/>
      <c r="S612" s="28"/>
    </row>
    <row r="613" ht="15.75" customHeight="1">
      <c r="R613" s="28"/>
      <c r="S613" s="28"/>
    </row>
    <row r="614" ht="15.75" customHeight="1">
      <c r="R614" s="28"/>
      <c r="S614" s="28"/>
    </row>
    <row r="615" ht="15.75" customHeight="1">
      <c r="R615" s="28"/>
      <c r="S615" s="28"/>
    </row>
    <row r="616" ht="15.75" customHeight="1">
      <c r="R616" s="28"/>
      <c r="S616" s="28"/>
    </row>
    <row r="617" ht="15.75" customHeight="1">
      <c r="R617" s="28"/>
      <c r="S617" s="28"/>
    </row>
    <row r="618" ht="15.75" customHeight="1">
      <c r="R618" s="28"/>
      <c r="S618" s="28"/>
    </row>
    <row r="619" ht="15.75" customHeight="1">
      <c r="R619" s="28"/>
      <c r="S619" s="28"/>
    </row>
    <row r="620" ht="15.75" customHeight="1">
      <c r="R620" s="28"/>
      <c r="S620" s="28"/>
    </row>
    <row r="621" ht="15.75" customHeight="1">
      <c r="R621" s="28"/>
      <c r="S621" s="28"/>
    </row>
    <row r="622" ht="15.75" customHeight="1">
      <c r="R622" s="28"/>
      <c r="S622" s="28"/>
    </row>
    <row r="623" ht="15.75" customHeight="1">
      <c r="R623" s="28"/>
      <c r="S623" s="28"/>
    </row>
    <row r="624" ht="15.75" customHeight="1">
      <c r="R624" s="28"/>
      <c r="S624" s="28"/>
    </row>
    <row r="625" ht="15.75" customHeight="1">
      <c r="R625" s="28"/>
      <c r="S625" s="28"/>
    </row>
    <row r="626" ht="15.75" customHeight="1">
      <c r="R626" s="28"/>
      <c r="S626" s="28"/>
    </row>
    <row r="627" ht="15.75" customHeight="1">
      <c r="R627" s="28"/>
      <c r="S627" s="28"/>
    </row>
    <row r="628" ht="15.75" customHeight="1">
      <c r="R628" s="28"/>
      <c r="S628" s="28"/>
    </row>
    <row r="629" ht="15.75" customHeight="1">
      <c r="R629" s="28"/>
      <c r="S629" s="28"/>
    </row>
    <row r="630" ht="15.75" customHeight="1">
      <c r="R630" s="28"/>
      <c r="S630" s="28"/>
    </row>
    <row r="631" ht="15.75" customHeight="1">
      <c r="R631" s="28"/>
      <c r="S631" s="28"/>
    </row>
    <row r="632" ht="15.75" customHeight="1">
      <c r="R632" s="28"/>
      <c r="S632" s="28"/>
    </row>
    <row r="633" ht="15.75" customHeight="1">
      <c r="R633" s="28"/>
      <c r="S633" s="28"/>
    </row>
    <row r="634" ht="15.75" customHeight="1">
      <c r="R634" s="28"/>
      <c r="S634" s="28"/>
    </row>
    <row r="635" ht="15.75" customHeight="1">
      <c r="R635" s="28"/>
      <c r="S635" s="28"/>
    </row>
    <row r="636" ht="15.75" customHeight="1">
      <c r="R636" s="28"/>
      <c r="S636" s="28"/>
    </row>
    <row r="637" ht="15.75" customHeight="1">
      <c r="R637" s="28"/>
      <c r="S637" s="28"/>
    </row>
    <row r="638" ht="15.75" customHeight="1">
      <c r="R638" s="28"/>
      <c r="S638" s="28"/>
    </row>
    <row r="639" ht="15.75" customHeight="1">
      <c r="R639" s="28"/>
      <c r="S639" s="28"/>
    </row>
    <row r="640" ht="15.75" customHeight="1">
      <c r="R640" s="28"/>
      <c r="S640" s="28"/>
    </row>
    <row r="641" ht="15.75" customHeight="1">
      <c r="R641" s="28"/>
      <c r="S641" s="28"/>
    </row>
    <row r="642" ht="15.75" customHeight="1">
      <c r="R642" s="28"/>
      <c r="S642" s="28"/>
    </row>
    <row r="643" ht="15.75" customHeight="1">
      <c r="R643" s="28"/>
      <c r="S643" s="28"/>
    </row>
    <row r="644" ht="15.75" customHeight="1">
      <c r="R644" s="28"/>
      <c r="S644" s="28"/>
    </row>
    <row r="645" ht="15.75" customHeight="1">
      <c r="R645" s="28"/>
      <c r="S645" s="28"/>
    </row>
    <row r="646" ht="15.75" customHeight="1">
      <c r="R646" s="28"/>
      <c r="S646" s="28"/>
    </row>
    <row r="647" ht="15.75" customHeight="1">
      <c r="R647" s="28"/>
      <c r="S647" s="28"/>
    </row>
    <row r="648" ht="15.75" customHeight="1">
      <c r="R648" s="28"/>
      <c r="S648" s="28"/>
    </row>
    <row r="649" ht="15.75" customHeight="1">
      <c r="R649" s="28"/>
      <c r="S649" s="28"/>
    </row>
    <row r="650" ht="15.75" customHeight="1">
      <c r="R650" s="28"/>
      <c r="S650" s="28"/>
    </row>
    <row r="651" ht="15.75" customHeight="1">
      <c r="R651" s="28"/>
      <c r="S651" s="28"/>
    </row>
    <row r="652" ht="15.75" customHeight="1">
      <c r="R652" s="28"/>
      <c r="S652" s="28"/>
    </row>
    <row r="653" ht="15.75" customHeight="1">
      <c r="R653" s="28"/>
      <c r="S653" s="28"/>
    </row>
    <row r="654" ht="15.75" customHeight="1">
      <c r="R654" s="28"/>
      <c r="S654" s="28"/>
    </row>
    <row r="655" ht="15.75" customHeight="1">
      <c r="R655" s="28"/>
      <c r="S655" s="28"/>
    </row>
    <row r="656" ht="15.75" customHeight="1">
      <c r="R656" s="28"/>
      <c r="S656" s="28"/>
    </row>
    <row r="657" ht="15.75" customHeight="1">
      <c r="R657" s="28"/>
      <c r="S657" s="28"/>
    </row>
    <row r="658" ht="15.75" customHeight="1">
      <c r="R658" s="28"/>
      <c r="S658" s="28"/>
    </row>
    <row r="659" ht="15.75" customHeight="1">
      <c r="R659" s="28"/>
      <c r="S659" s="28"/>
    </row>
    <row r="660" ht="15.75" customHeight="1">
      <c r="R660" s="28"/>
      <c r="S660" s="28"/>
    </row>
    <row r="661" ht="15.75" customHeight="1">
      <c r="R661" s="28"/>
      <c r="S661" s="28"/>
    </row>
    <row r="662" ht="15.75" customHeight="1">
      <c r="R662" s="28"/>
      <c r="S662" s="28"/>
    </row>
    <row r="663" ht="15.75" customHeight="1">
      <c r="R663" s="28"/>
      <c r="S663" s="28"/>
    </row>
    <row r="664" ht="15.75" customHeight="1">
      <c r="R664" s="28"/>
      <c r="S664" s="28"/>
    </row>
    <row r="665" ht="15.75" customHeight="1">
      <c r="R665" s="28"/>
      <c r="S665" s="28"/>
    </row>
    <row r="666" ht="15.75" customHeight="1">
      <c r="R666" s="28"/>
      <c r="S666" s="28"/>
    </row>
    <row r="667" ht="15.75" customHeight="1">
      <c r="R667" s="28"/>
      <c r="S667" s="28"/>
    </row>
    <row r="668" ht="15.75" customHeight="1">
      <c r="R668" s="28"/>
      <c r="S668" s="28"/>
    </row>
    <row r="669" ht="15.75" customHeight="1">
      <c r="R669" s="28"/>
      <c r="S669" s="28"/>
    </row>
    <row r="670" ht="15.75" customHeight="1">
      <c r="R670" s="28"/>
      <c r="S670" s="28"/>
    </row>
    <row r="671" ht="15.75" customHeight="1">
      <c r="R671" s="28"/>
      <c r="S671" s="28"/>
    </row>
    <row r="672" ht="15.75" customHeight="1">
      <c r="R672" s="28"/>
      <c r="S672" s="28"/>
    </row>
    <row r="673" ht="15.75" customHeight="1">
      <c r="R673" s="28"/>
      <c r="S673" s="28"/>
    </row>
    <row r="674" ht="15.75" customHeight="1">
      <c r="R674" s="28"/>
      <c r="S674" s="28"/>
    </row>
    <row r="675" ht="15.75" customHeight="1">
      <c r="R675" s="28"/>
      <c r="S675" s="28"/>
    </row>
    <row r="676" ht="15.75" customHeight="1">
      <c r="R676" s="28"/>
      <c r="S676" s="28"/>
    </row>
    <row r="677" ht="15.75" customHeight="1">
      <c r="R677" s="28"/>
      <c r="S677" s="28"/>
    </row>
    <row r="678" ht="15.75" customHeight="1">
      <c r="R678" s="28"/>
      <c r="S678" s="28"/>
    </row>
    <row r="679" ht="15.75" customHeight="1">
      <c r="R679" s="28"/>
      <c r="S679" s="28"/>
    </row>
    <row r="680" ht="15.75" customHeight="1">
      <c r="R680" s="28"/>
      <c r="S680" s="28"/>
    </row>
    <row r="681" ht="15.75" customHeight="1">
      <c r="R681" s="28"/>
      <c r="S681" s="28"/>
    </row>
    <row r="682" ht="15.75" customHeight="1">
      <c r="R682" s="28"/>
      <c r="S682" s="28"/>
    </row>
    <row r="683" ht="15.75" customHeight="1">
      <c r="R683" s="28"/>
      <c r="S683" s="28"/>
    </row>
    <row r="684" ht="15.75" customHeight="1">
      <c r="R684" s="28"/>
      <c r="S684" s="28"/>
    </row>
    <row r="685" ht="15.75" customHeight="1">
      <c r="R685" s="28"/>
      <c r="S685" s="28"/>
    </row>
    <row r="686" ht="15.75" customHeight="1">
      <c r="R686" s="28"/>
      <c r="S686" s="28"/>
    </row>
    <row r="687" ht="15.75" customHeight="1">
      <c r="R687" s="28"/>
      <c r="S687" s="28"/>
    </row>
    <row r="688" ht="15.75" customHeight="1">
      <c r="R688" s="28"/>
      <c r="S688" s="28"/>
    </row>
    <row r="689" ht="15.75" customHeight="1">
      <c r="R689" s="28"/>
      <c r="S689" s="28"/>
    </row>
    <row r="690" ht="15.75" customHeight="1">
      <c r="R690" s="28"/>
      <c r="S690" s="28"/>
    </row>
    <row r="691" ht="15.75" customHeight="1">
      <c r="R691" s="28"/>
      <c r="S691" s="28"/>
    </row>
    <row r="692" ht="15.75" customHeight="1">
      <c r="R692" s="28"/>
      <c r="S692" s="28"/>
    </row>
    <row r="693" ht="15.75" customHeight="1">
      <c r="R693" s="28"/>
      <c r="S693" s="28"/>
    </row>
    <row r="694" ht="15.75" customHeight="1">
      <c r="R694" s="28"/>
      <c r="S694" s="28"/>
    </row>
    <row r="695" ht="15.75" customHeight="1">
      <c r="R695" s="28"/>
      <c r="S695" s="28"/>
    </row>
    <row r="696" ht="15.75" customHeight="1">
      <c r="R696" s="28"/>
      <c r="S696" s="28"/>
    </row>
    <row r="697" ht="15.75" customHeight="1">
      <c r="R697" s="28"/>
      <c r="S697" s="28"/>
    </row>
    <row r="698" ht="15.75" customHeight="1">
      <c r="R698" s="28"/>
      <c r="S698" s="28"/>
    </row>
    <row r="699" ht="15.75" customHeight="1">
      <c r="R699" s="28"/>
      <c r="S699" s="28"/>
    </row>
    <row r="700" ht="15.75" customHeight="1">
      <c r="R700" s="28"/>
      <c r="S700" s="28"/>
    </row>
    <row r="701" ht="15.75" customHeight="1">
      <c r="R701" s="28"/>
      <c r="S701" s="28"/>
    </row>
    <row r="702" ht="15.75" customHeight="1">
      <c r="R702" s="28"/>
      <c r="S702" s="28"/>
    </row>
    <row r="703" ht="15.75" customHeight="1">
      <c r="R703" s="28"/>
      <c r="S703" s="28"/>
    </row>
    <row r="704" ht="15.75" customHeight="1">
      <c r="R704" s="28"/>
      <c r="S704" s="28"/>
    </row>
    <row r="705" ht="15.75" customHeight="1">
      <c r="R705" s="28"/>
      <c r="S705" s="28"/>
    </row>
    <row r="706" ht="15.75" customHeight="1">
      <c r="R706" s="28"/>
      <c r="S706" s="28"/>
    </row>
    <row r="707" ht="15.75" customHeight="1">
      <c r="R707" s="28"/>
      <c r="S707" s="28"/>
    </row>
    <row r="708" ht="15.75" customHeight="1">
      <c r="R708" s="28"/>
      <c r="S708" s="28"/>
    </row>
    <row r="709" ht="15.75" customHeight="1">
      <c r="R709" s="28"/>
      <c r="S709" s="28"/>
    </row>
    <row r="710" ht="15.75" customHeight="1">
      <c r="R710" s="28"/>
      <c r="S710" s="28"/>
    </row>
    <row r="711" ht="15.75" customHeight="1">
      <c r="R711" s="28"/>
      <c r="S711" s="28"/>
    </row>
    <row r="712" ht="15.75" customHeight="1">
      <c r="R712" s="28"/>
      <c r="S712" s="28"/>
    </row>
    <row r="713" ht="15.75" customHeight="1">
      <c r="R713" s="28"/>
      <c r="S713" s="28"/>
    </row>
    <row r="714" ht="15.75" customHeight="1">
      <c r="R714" s="28"/>
      <c r="S714" s="28"/>
    </row>
    <row r="715" ht="15.75" customHeight="1">
      <c r="R715" s="28"/>
      <c r="S715" s="28"/>
    </row>
    <row r="716" ht="15.75" customHeight="1">
      <c r="R716" s="28"/>
      <c r="S716" s="28"/>
    </row>
    <row r="717" ht="15.75" customHeight="1">
      <c r="R717" s="28"/>
      <c r="S717" s="28"/>
    </row>
    <row r="718" ht="15.75" customHeight="1">
      <c r="R718" s="28"/>
      <c r="S718" s="28"/>
    </row>
    <row r="719" ht="15.75" customHeight="1">
      <c r="R719" s="28"/>
      <c r="S719" s="28"/>
    </row>
    <row r="720" ht="15.75" customHeight="1">
      <c r="R720" s="28"/>
      <c r="S720" s="28"/>
    </row>
    <row r="721" ht="15.75" customHeight="1">
      <c r="R721" s="28"/>
      <c r="S721" s="28"/>
    </row>
    <row r="722" ht="15.75" customHeight="1">
      <c r="R722" s="28"/>
      <c r="S722" s="28"/>
    </row>
    <row r="723" ht="15.75" customHeight="1">
      <c r="R723" s="28"/>
      <c r="S723" s="28"/>
    </row>
    <row r="724" ht="15.75" customHeight="1">
      <c r="R724" s="28"/>
      <c r="S724" s="28"/>
    </row>
    <row r="725" ht="15.75" customHeight="1">
      <c r="R725" s="28"/>
      <c r="S725" s="28"/>
    </row>
    <row r="726" ht="15.75" customHeight="1">
      <c r="R726" s="28"/>
      <c r="S726" s="28"/>
    </row>
    <row r="727" ht="15.75" customHeight="1">
      <c r="R727" s="28"/>
      <c r="S727" s="28"/>
    </row>
    <row r="728" ht="15.75" customHeight="1">
      <c r="R728" s="28"/>
      <c r="S728" s="28"/>
    </row>
    <row r="729" ht="15.75" customHeight="1">
      <c r="R729" s="28"/>
      <c r="S729" s="28"/>
    </row>
    <row r="730" ht="15.75" customHeight="1">
      <c r="R730" s="28"/>
      <c r="S730" s="28"/>
    </row>
    <row r="731" ht="15.75" customHeight="1">
      <c r="R731" s="28"/>
      <c r="S731" s="28"/>
    </row>
    <row r="732" ht="15.75" customHeight="1">
      <c r="R732" s="28"/>
      <c r="S732" s="28"/>
    </row>
    <row r="733" ht="15.75" customHeight="1">
      <c r="R733" s="28"/>
      <c r="S733" s="28"/>
    </row>
    <row r="734" ht="15.75" customHeight="1">
      <c r="R734" s="28"/>
      <c r="S734" s="28"/>
    </row>
    <row r="735" ht="15.75" customHeight="1">
      <c r="R735" s="28"/>
      <c r="S735" s="28"/>
    </row>
    <row r="736" ht="15.75" customHeight="1">
      <c r="R736" s="28"/>
      <c r="S736" s="28"/>
    </row>
    <row r="737" ht="15.75" customHeight="1">
      <c r="R737" s="28"/>
      <c r="S737" s="28"/>
    </row>
    <row r="738" ht="15.75" customHeight="1">
      <c r="R738" s="28"/>
      <c r="S738" s="28"/>
    </row>
    <row r="739" ht="15.75" customHeight="1">
      <c r="R739" s="28"/>
      <c r="S739" s="28"/>
    </row>
    <row r="740" ht="15.75" customHeight="1">
      <c r="R740" s="28"/>
      <c r="S740" s="28"/>
    </row>
    <row r="741" ht="15.75" customHeight="1">
      <c r="R741" s="28"/>
      <c r="S741" s="28"/>
    </row>
    <row r="742" ht="15.75" customHeight="1">
      <c r="R742" s="28"/>
      <c r="S742" s="28"/>
    </row>
    <row r="743" ht="15.75" customHeight="1">
      <c r="R743" s="28"/>
      <c r="S743" s="28"/>
    </row>
    <row r="744" ht="15.75" customHeight="1">
      <c r="R744" s="28"/>
      <c r="S744" s="28"/>
    </row>
    <row r="745" ht="15.75" customHeight="1">
      <c r="R745" s="28"/>
      <c r="S745" s="28"/>
    </row>
    <row r="746" ht="15.75" customHeight="1">
      <c r="R746" s="28"/>
      <c r="S746" s="28"/>
    </row>
    <row r="747" ht="15.75" customHeight="1">
      <c r="R747" s="28"/>
      <c r="S747" s="28"/>
    </row>
    <row r="748" ht="15.75" customHeight="1">
      <c r="R748" s="28"/>
      <c r="S748" s="28"/>
    </row>
    <row r="749" ht="15.75" customHeight="1">
      <c r="R749" s="28"/>
      <c r="S749" s="28"/>
    </row>
    <row r="750" ht="15.75" customHeight="1">
      <c r="R750" s="28"/>
      <c r="S750" s="28"/>
    </row>
    <row r="751" ht="15.75" customHeight="1">
      <c r="R751" s="28"/>
      <c r="S751" s="28"/>
    </row>
    <row r="752" ht="15.75" customHeight="1">
      <c r="R752" s="28"/>
      <c r="S752" s="28"/>
    </row>
    <row r="753" ht="15.75" customHeight="1">
      <c r="R753" s="28"/>
      <c r="S753" s="28"/>
    </row>
    <row r="754" ht="15.75" customHeight="1">
      <c r="R754" s="28"/>
      <c r="S754" s="28"/>
    </row>
    <row r="755" ht="15.75" customHeight="1">
      <c r="R755" s="28"/>
      <c r="S755" s="28"/>
    </row>
    <row r="756" ht="15.75" customHeight="1">
      <c r="R756" s="28"/>
      <c r="S756" s="28"/>
    </row>
    <row r="757" ht="15.75" customHeight="1">
      <c r="R757" s="28"/>
      <c r="S757" s="28"/>
    </row>
    <row r="758" ht="15.75" customHeight="1">
      <c r="R758" s="28"/>
      <c r="S758" s="28"/>
    </row>
    <row r="759" ht="15.75" customHeight="1">
      <c r="R759" s="28"/>
      <c r="S759" s="28"/>
    </row>
    <row r="760" ht="15.75" customHeight="1">
      <c r="R760" s="28"/>
      <c r="S760" s="28"/>
    </row>
    <row r="761" ht="15.75" customHeight="1">
      <c r="R761" s="28"/>
      <c r="S761" s="28"/>
    </row>
    <row r="762" ht="15.75" customHeight="1">
      <c r="R762" s="28"/>
      <c r="S762" s="28"/>
    </row>
    <row r="763" ht="15.75" customHeight="1">
      <c r="R763" s="28"/>
      <c r="S763" s="28"/>
    </row>
    <row r="764" ht="15.75" customHeight="1">
      <c r="R764" s="28"/>
      <c r="S764" s="28"/>
    </row>
    <row r="765" ht="15.75" customHeight="1">
      <c r="R765" s="28"/>
      <c r="S765" s="28"/>
    </row>
    <row r="766" ht="15.75" customHeight="1">
      <c r="R766" s="28"/>
      <c r="S766" s="28"/>
    </row>
    <row r="767" ht="15.75" customHeight="1">
      <c r="R767" s="28"/>
      <c r="S767" s="28"/>
    </row>
    <row r="768" ht="15.75" customHeight="1">
      <c r="R768" s="28"/>
      <c r="S768" s="28"/>
    </row>
    <row r="769" ht="15.75" customHeight="1">
      <c r="R769" s="28"/>
      <c r="S769" s="28"/>
    </row>
    <row r="770" ht="15.75" customHeight="1">
      <c r="R770" s="28"/>
      <c r="S770" s="28"/>
    </row>
    <row r="771" ht="15.75" customHeight="1">
      <c r="R771" s="28"/>
      <c r="S771" s="28"/>
    </row>
    <row r="772" ht="15.75" customHeight="1">
      <c r="R772" s="28"/>
      <c r="S772" s="28"/>
    </row>
    <row r="773" ht="15.75" customHeight="1">
      <c r="R773" s="28"/>
      <c r="S773" s="28"/>
    </row>
    <row r="774" ht="15.75" customHeight="1">
      <c r="R774" s="28"/>
      <c r="S774" s="28"/>
    </row>
    <row r="775" ht="15.75" customHeight="1">
      <c r="R775" s="28"/>
      <c r="S775" s="28"/>
    </row>
    <row r="776" ht="15.75" customHeight="1">
      <c r="R776" s="28"/>
      <c r="S776" s="28"/>
    </row>
    <row r="777" ht="15.75" customHeight="1">
      <c r="R777" s="28"/>
      <c r="S777" s="28"/>
    </row>
    <row r="778" ht="15.75" customHeight="1">
      <c r="R778" s="28"/>
      <c r="S778" s="28"/>
    </row>
    <row r="779" ht="15.75" customHeight="1">
      <c r="R779" s="28"/>
      <c r="S779" s="28"/>
    </row>
    <row r="780" ht="15.75" customHeight="1">
      <c r="R780" s="28"/>
      <c r="S780" s="28"/>
    </row>
    <row r="781" ht="15.75" customHeight="1">
      <c r="R781" s="28"/>
      <c r="S781" s="28"/>
    </row>
    <row r="782" ht="15.75" customHeight="1">
      <c r="R782" s="28"/>
      <c r="S782" s="28"/>
    </row>
    <row r="783" ht="15.75" customHeight="1">
      <c r="R783" s="28"/>
      <c r="S783" s="28"/>
    </row>
    <row r="784" ht="15.75" customHeight="1">
      <c r="R784" s="28"/>
      <c r="S784" s="28"/>
    </row>
    <row r="785" ht="15.75" customHeight="1">
      <c r="R785" s="28"/>
      <c r="S785" s="28"/>
    </row>
    <row r="786" ht="15.75" customHeight="1">
      <c r="R786" s="28"/>
      <c r="S786" s="28"/>
    </row>
    <row r="787" ht="15.75" customHeight="1">
      <c r="R787" s="28"/>
      <c r="S787" s="28"/>
    </row>
    <row r="788" ht="15.75" customHeight="1">
      <c r="R788" s="28"/>
      <c r="S788" s="28"/>
    </row>
    <row r="789" ht="15.75" customHeight="1">
      <c r="R789" s="28"/>
      <c r="S789" s="28"/>
    </row>
    <row r="790" ht="15.75" customHeight="1">
      <c r="R790" s="28"/>
      <c r="S790" s="28"/>
    </row>
    <row r="791" ht="15.75" customHeight="1">
      <c r="R791" s="28"/>
      <c r="S791" s="28"/>
    </row>
    <row r="792" ht="15.75" customHeight="1">
      <c r="R792" s="28"/>
      <c r="S792" s="28"/>
    </row>
    <row r="793" ht="15.75" customHeight="1">
      <c r="R793" s="28"/>
      <c r="S793" s="28"/>
    </row>
    <row r="794" ht="15.75" customHeight="1">
      <c r="R794" s="28"/>
      <c r="S794" s="28"/>
    </row>
    <row r="795" ht="15.75" customHeight="1">
      <c r="R795" s="28"/>
      <c r="S795" s="28"/>
    </row>
    <row r="796" ht="15.75" customHeight="1">
      <c r="R796" s="28"/>
      <c r="S796" s="28"/>
    </row>
    <row r="797" ht="15.75" customHeight="1">
      <c r="R797" s="28"/>
      <c r="S797" s="28"/>
    </row>
    <row r="798" ht="15.75" customHeight="1">
      <c r="R798" s="28"/>
      <c r="S798" s="28"/>
    </row>
    <row r="799" ht="15.75" customHeight="1">
      <c r="R799" s="28"/>
      <c r="S799" s="28"/>
    </row>
    <row r="800" ht="15.75" customHeight="1">
      <c r="R800" s="28"/>
      <c r="S800" s="28"/>
    </row>
    <row r="801" ht="15.75" customHeight="1">
      <c r="R801" s="28"/>
      <c r="S801" s="28"/>
    </row>
    <row r="802" ht="15.75" customHeight="1">
      <c r="R802" s="28"/>
      <c r="S802" s="28"/>
    </row>
    <row r="803" ht="15.75" customHeight="1">
      <c r="R803" s="28"/>
      <c r="S803" s="28"/>
    </row>
    <row r="804" ht="15.75" customHeight="1">
      <c r="R804" s="28"/>
      <c r="S804" s="28"/>
    </row>
    <row r="805" ht="15.75" customHeight="1">
      <c r="R805" s="28"/>
      <c r="S805" s="28"/>
    </row>
    <row r="806" ht="15.75" customHeight="1">
      <c r="R806" s="28"/>
      <c r="S806" s="28"/>
    </row>
    <row r="807" ht="15.75" customHeight="1">
      <c r="R807" s="28"/>
      <c r="S807" s="28"/>
    </row>
    <row r="808" ht="15.75" customHeight="1">
      <c r="R808" s="28"/>
      <c r="S808" s="28"/>
    </row>
    <row r="809" ht="15.75" customHeight="1">
      <c r="R809" s="28"/>
      <c r="S809" s="28"/>
    </row>
    <row r="810" ht="15.75" customHeight="1">
      <c r="R810" s="28"/>
      <c r="S810" s="28"/>
    </row>
    <row r="811" ht="15.75" customHeight="1">
      <c r="R811" s="28"/>
      <c r="S811" s="28"/>
    </row>
    <row r="812" ht="15.75" customHeight="1">
      <c r="R812" s="28"/>
      <c r="S812" s="28"/>
    </row>
    <row r="813" ht="15.75" customHeight="1">
      <c r="R813" s="28"/>
      <c r="S813" s="28"/>
    </row>
    <row r="814" ht="15.75" customHeight="1">
      <c r="R814" s="28"/>
      <c r="S814" s="28"/>
    </row>
    <row r="815" ht="15.75" customHeight="1">
      <c r="R815" s="28"/>
      <c r="S815" s="28"/>
    </row>
    <row r="816" ht="15.75" customHeight="1">
      <c r="R816" s="28"/>
      <c r="S816" s="28"/>
    </row>
    <row r="817" ht="15.75" customHeight="1">
      <c r="R817" s="28"/>
      <c r="S817" s="28"/>
    </row>
    <row r="818" ht="15.75" customHeight="1">
      <c r="R818" s="28"/>
      <c r="S818" s="28"/>
    </row>
    <row r="819" ht="15.75" customHeight="1">
      <c r="R819" s="28"/>
      <c r="S819" s="28"/>
    </row>
    <row r="820" ht="15.75" customHeight="1">
      <c r="R820" s="28"/>
      <c r="S820" s="28"/>
    </row>
    <row r="821" ht="15.75" customHeight="1">
      <c r="R821" s="28"/>
      <c r="S821" s="28"/>
    </row>
    <row r="822" ht="15.75" customHeight="1">
      <c r="R822" s="28"/>
      <c r="S822" s="28"/>
    </row>
    <row r="823" ht="15.75" customHeight="1">
      <c r="R823" s="28"/>
      <c r="S823" s="28"/>
    </row>
    <row r="824" ht="15.75" customHeight="1">
      <c r="R824" s="28"/>
      <c r="S824" s="28"/>
    </row>
    <row r="825" ht="15.75" customHeight="1">
      <c r="R825" s="28"/>
      <c r="S825" s="28"/>
    </row>
    <row r="826" ht="15.75" customHeight="1">
      <c r="R826" s="28"/>
      <c r="S826" s="28"/>
    </row>
    <row r="827" ht="15.75" customHeight="1">
      <c r="R827" s="28"/>
      <c r="S827" s="28"/>
    </row>
    <row r="828" ht="15.75" customHeight="1">
      <c r="R828" s="28"/>
      <c r="S828" s="28"/>
    </row>
    <row r="829" ht="15.75" customHeight="1">
      <c r="R829" s="28"/>
      <c r="S829" s="28"/>
    </row>
    <row r="830" ht="15.75" customHeight="1">
      <c r="R830" s="28"/>
      <c r="S830" s="28"/>
    </row>
    <row r="831" ht="15.75" customHeight="1">
      <c r="R831" s="28"/>
      <c r="S831" s="28"/>
    </row>
    <row r="832" ht="15.75" customHeight="1">
      <c r="R832" s="28"/>
      <c r="S832" s="28"/>
    </row>
    <row r="833" ht="15.75" customHeight="1">
      <c r="R833" s="28"/>
      <c r="S833" s="28"/>
    </row>
    <row r="834" ht="15.75" customHeight="1">
      <c r="R834" s="28"/>
      <c r="S834" s="28"/>
    </row>
    <row r="835" ht="15.75" customHeight="1">
      <c r="R835" s="28"/>
      <c r="S835" s="28"/>
    </row>
    <row r="836" ht="15.75" customHeight="1">
      <c r="R836" s="28"/>
      <c r="S836" s="28"/>
    </row>
    <row r="837" ht="15.75" customHeight="1">
      <c r="R837" s="28"/>
      <c r="S837" s="28"/>
    </row>
    <row r="838" ht="15.75" customHeight="1">
      <c r="R838" s="28"/>
      <c r="S838" s="28"/>
    </row>
    <row r="839" ht="15.75" customHeight="1">
      <c r="R839" s="28"/>
      <c r="S839" s="28"/>
    </row>
    <row r="840" ht="15.75" customHeight="1">
      <c r="R840" s="28"/>
      <c r="S840" s="28"/>
    </row>
    <row r="841" ht="15.75" customHeight="1">
      <c r="R841" s="28"/>
      <c r="S841" s="28"/>
    </row>
    <row r="842" ht="15.75" customHeight="1">
      <c r="R842" s="28"/>
      <c r="S842" s="28"/>
    </row>
    <row r="843" ht="15.75" customHeight="1">
      <c r="R843" s="28"/>
      <c r="S843" s="28"/>
    </row>
    <row r="844" ht="15.75" customHeight="1">
      <c r="R844" s="28"/>
      <c r="S844" s="28"/>
    </row>
    <row r="845" ht="15.75" customHeight="1">
      <c r="R845" s="28"/>
      <c r="S845" s="28"/>
    </row>
    <row r="846" ht="15.75" customHeight="1">
      <c r="R846" s="28"/>
      <c r="S846" s="28"/>
    </row>
    <row r="847" ht="15.75" customHeight="1">
      <c r="R847" s="28"/>
      <c r="S847" s="28"/>
    </row>
    <row r="848" ht="15.75" customHeight="1">
      <c r="R848" s="28"/>
      <c r="S848" s="28"/>
    </row>
    <row r="849" ht="15.75" customHeight="1">
      <c r="R849" s="28"/>
      <c r="S849" s="28"/>
    </row>
    <row r="850" ht="15.75" customHeight="1">
      <c r="R850" s="28"/>
      <c r="S850" s="28"/>
    </row>
    <row r="851" ht="15.75" customHeight="1">
      <c r="R851" s="28"/>
      <c r="S851" s="28"/>
    </row>
    <row r="852" ht="15.75" customHeight="1">
      <c r="R852" s="28"/>
      <c r="S852" s="28"/>
    </row>
    <row r="853" ht="15.75" customHeight="1">
      <c r="R853" s="28"/>
      <c r="S853" s="28"/>
    </row>
    <row r="854" ht="15.75" customHeight="1">
      <c r="R854" s="28"/>
      <c r="S854" s="28"/>
    </row>
    <row r="855" ht="15.75" customHeight="1">
      <c r="R855" s="28"/>
      <c r="S855" s="28"/>
    </row>
    <row r="856" ht="15.75" customHeight="1">
      <c r="R856" s="28"/>
      <c r="S856" s="28"/>
    </row>
    <row r="857" ht="15.75" customHeight="1">
      <c r="R857" s="28"/>
      <c r="S857" s="28"/>
    </row>
    <row r="858" ht="15.75" customHeight="1">
      <c r="R858" s="28"/>
      <c r="S858" s="28"/>
    </row>
    <row r="859" ht="15.75" customHeight="1">
      <c r="R859" s="28"/>
      <c r="S859" s="28"/>
    </row>
    <row r="860" ht="15.75" customHeight="1">
      <c r="R860" s="28"/>
      <c r="S860" s="28"/>
    </row>
    <row r="861" ht="15.75" customHeight="1">
      <c r="R861" s="28"/>
      <c r="S861" s="28"/>
    </row>
    <row r="862" ht="15.75" customHeight="1">
      <c r="R862" s="28"/>
      <c r="S862" s="28"/>
    </row>
    <row r="863" ht="15.75" customHeight="1">
      <c r="R863" s="28"/>
      <c r="S863" s="28"/>
    </row>
    <row r="864" ht="15.75" customHeight="1">
      <c r="R864" s="28"/>
      <c r="S864" s="28"/>
    </row>
    <row r="865" ht="15.75" customHeight="1">
      <c r="R865" s="28"/>
      <c r="S865" s="28"/>
    </row>
    <row r="866" ht="15.75" customHeight="1">
      <c r="R866" s="28"/>
      <c r="S866" s="28"/>
    </row>
    <row r="867" ht="15.75" customHeight="1">
      <c r="R867" s="28"/>
      <c r="S867" s="28"/>
    </row>
    <row r="868" ht="15.75" customHeight="1">
      <c r="R868" s="28"/>
      <c r="S868" s="28"/>
    </row>
    <row r="869" ht="15.75" customHeight="1">
      <c r="R869" s="28"/>
      <c r="S869" s="28"/>
    </row>
    <row r="870" ht="15.75" customHeight="1">
      <c r="R870" s="28"/>
      <c r="S870" s="28"/>
    </row>
    <row r="871" ht="15.75" customHeight="1">
      <c r="R871" s="28"/>
      <c r="S871" s="28"/>
    </row>
    <row r="872" ht="15.75" customHeight="1">
      <c r="R872" s="28"/>
      <c r="S872" s="28"/>
    </row>
    <row r="873" ht="15.75" customHeight="1">
      <c r="R873" s="28"/>
      <c r="S873" s="28"/>
    </row>
    <row r="874" ht="15.75" customHeight="1">
      <c r="R874" s="28"/>
      <c r="S874" s="28"/>
    </row>
    <row r="875" ht="15.75" customHeight="1">
      <c r="R875" s="28"/>
      <c r="S875" s="28"/>
    </row>
    <row r="876" ht="15.75" customHeight="1">
      <c r="R876" s="28"/>
      <c r="S876" s="28"/>
    </row>
    <row r="877" ht="15.75" customHeight="1">
      <c r="R877" s="28"/>
      <c r="S877" s="28"/>
    </row>
    <row r="878" ht="15.75" customHeight="1">
      <c r="R878" s="28"/>
      <c r="S878" s="28"/>
    </row>
    <row r="879" ht="15.75" customHeight="1">
      <c r="R879" s="28"/>
      <c r="S879" s="28"/>
    </row>
    <row r="880" ht="15.75" customHeight="1">
      <c r="R880" s="28"/>
      <c r="S880" s="28"/>
    </row>
    <row r="881" ht="15.75" customHeight="1">
      <c r="R881" s="28"/>
      <c r="S881" s="28"/>
    </row>
    <row r="882" ht="15.75" customHeight="1">
      <c r="R882" s="28"/>
      <c r="S882" s="28"/>
    </row>
    <row r="883" ht="15.75" customHeight="1">
      <c r="R883" s="28"/>
      <c r="S883" s="28"/>
    </row>
    <row r="884" ht="15.75" customHeight="1">
      <c r="R884" s="28"/>
      <c r="S884" s="28"/>
    </row>
    <row r="885" ht="15.75" customHeight="1">
      <c r="R885" s="28"/>
      <c r="S885" s="28"/>
    </row>
    <row r="886" ht="15.75" customHeight="1">
      <c r="R886" s="28"/>
      <c r="S886" s="28"/>
    </row>
    <row r="887" ht="15.75" customHeight="1">
      <c r="R887" s="28"/>
      <c r="S887" s="28"/>
    </row>
    <row r="888" ht="15.75" customHeight="1">
      <c r="R888" s="28"/>
      <c r="S888" s="28"/>
    </row>
    <row r="889" ht="15.75" customHeight="1">
      <c r="R889" s="28"/>
      <c r="S889" s="28"/>
    </row>
    <row r="890" ht="15.75" customHeight="1">
      <c r="R890" s="28"/>
      <c r="S890" s="28"/>
    </row>
    <row r="891" ht="15.75" customHeight="1">
      <c r="R891" s="28"/>
      <c r="S891" s="28"/>
    </row>
    <row r="892" ht="15.75" customHeight="1">
      <c r="R892" s="28"/>
      <c r="S892" s="28"/>
    </row>
    <row r="893" ht="15.75" customHeight="1">
      <c r="R893" s="28"/>
      <c r="S893" s="28"/>
    </row>
    <row r="894" ht="15.75" customHeight="1">
      <c r="R894" s="28"/>
      <c r="S894" s="28"/>
    </row>
    <row r="895" ht="15.75" customHeight="1">
      <c r="R895" s="28"/>
      <c r="S895" s="28"/>
    </row>
    <row r="896" ht="15.75" customHeight="1">
      <c r="R896" s="28"/>
      <c r="S896" s="28"/>
    </row>
    <row r="897" ht="15.75" customHeight="1">
      <c r="R897" s="28"/>
      <c r="S897" s="28"/>
    </row>
    <row r="898" ht="15.75" customHeight="1">
      <c r="R898" s="28"/>
      <c r="S898" s="28"/>
    </row>
    <row r="899" ht="15.75" customHeight="1">
      <c r="R899" s="28"/>
      <c r="S899" s="28"/>
    </row>
    <row r="900" ht="15.75" customHeight="1">
      <c r="R900" s="28"/>
      <c r="S900" s="28"/>
    </row>
    <row r="901" ht="15.75" customHeight="1">
      <c r="R901" s="28"/>
      <c r="S901" s="28"/>
    </row>
    <row r="902" ht="15.75" customHeight="1">
      <c r="R902" s="28"/>
      <c r="S902" s="28"/>
    </row>
    <row r="903" ht="15.75" customHeight="1">
      <c r="R903" s="28"/>
      <c r="S903" s="28"/>
    </row>
    <row r="904" ht="15.75" customHeight="1">
      <c r="R904" s="28"/>
      <c r="S904" s="28"/>
    </row>
    <row r="905" ht="15.75" customHeight="1">
      <c r="R905" s="28"/>
      <c r="S905" s="28"/>
    </row>
    <row r="906" ht="15.75" customHeight="1">
      <c r="R906" s="28"/>
      <c r="S906" s="28"/>
    </row>
    <row r="907" ht="15.75" customHeight="1">
      <c r="R907" s="28"/>
      <c r="S907" s="28"/>
    </row>
    <row r="908" ht="15.75" customHeight="1">
      <c r="R908" s="28"/>
      <c r="S908" s="28"/>
    </row>
    <row r="909" ht="15.75" customHeight="1">
      <c r="R909" s="28"/>
      <c r="S909" s="28"/>
    </row>
    <row r="910" ht="15.75" customHeight="1">
      <c r="R910" s="28"/>
      <c r="S910" s="28"/>
    </row>
    <row r="911" ht="15.75" customHeight="1">
      <c r="R911" s="28"/>
      <c r="S911" s="28"/>
    </row>
    <row r="912" ht="15.75" customHeight="1">
      <c r="R912" s="28"/>
      <c r="S912" s="28"/>
    </row>
    <row r="913" ht="15.75" customHeight="1">
      <c r="R913" s="28"/>
      <c r="S913" s="28"/>
    </row>
    <row r="914" ht="15.75" customHeight="1">
      <c r="R914" s="28"/>
      <c r="S914" s="28"/>
    </row>
    <row r="915" ht="15.75" customHeight="1">
      <c r="R915" s="28"/>
      <c r="S915" s="28"/>
    </row>
    <row r="916" ht="15.75" customHeight="1">
      <c r="R916" s="28"/>
      <c r="S916" s="28"/>
    </row>
    <row r="917" ht="15.75" customHeight="1">
      <c r="R917" s="28"/>
      <c r="S917" s="28"/>
    </row>
    <row r="918" ht="15.75" customHeight="1">
      <c r="R918" s="28"/>
      <c r="S918" s="28"/>
    </row>
    <row r="919" ht="15.75" customHeight="1">
      <c r="R919" s="28"/>
      <c r="S919" s="28"/>
    </row>
    <row r="920" ht="15.75" customHeight="1">
      <c r="R920" s="28"/>
      <c r="S920" s="28"/>
    </row>
    <row r="921" ht="15.75" customHeight="1">
      <c r="R921" s="28"/>
      <c r="S921" s="28"/>
    </row>
    <row r="922" ht="15.75" customHeight="1">
      <c r="R922" s="28"/>
      <c r="S922" s="28"/>
    </row>
    <row r="923" ht="15.75" customHeight="1">
      <c r="R923" s="28"/>
      <c r="S923" s="28"/>
    </row>
    <row r="924" ht="15.75" customHeight="1">
      <c r="R924" s="28"/>
      <c r="S924" s="28"/>
    </row>
    <row r="925" ht="15.75" customHeight="1">
      <c r="R925" s="28"/>
      <c r="S925" s="28"/>
    </row>
    <row r="926" ht="15.75" customHeight="1">
      <c r="R926" s="28"/>
      <c r="S926" s="28"/>
    </row>
    <row r="927" ht="15.75" customHeight="1">
      <c r="R927" s="28"/>
      <c r="S927" s="28"/>
    </row>
    <row r="928" ht="15.75" customHeight="1">
      <c r="R928" s="28"/>
      <c r="S928" s="28"/>
    </row>
    <row r="929" ht="15.75" customHeight="1">
      <c r="R929" s="28"/>
      <c r="S929" s="28"/>
    </row>
    <row r="930" ht="15.75" customHeight="1">
      <c r="R930" s="28"/>
      <c r="S930" s="28"/>
    </row>
    <row r="931" ht="15.75" customHeight="1">
      <c r="R931" s="28"/>
      <c r="S931" s="28"/>
    </row>
    <row r="932" ht="15.75" customHeight="1">
      <c r="R932" s="28"/>
      <c r="S932" s="28"/>
    </row>
    <row r="933" ht="15.75" customHeight="1">
      <c r="R933" s="28"/>
      <c r="S933" s="28"/>
    </row>
    <row r="934" ht="15.75" customHeight="1">
      <c r="R934" s="28"/>
      <c r="S934" s="28"/>
    </row>
    <row r="935" ht="15.75" customHeight="1">
      <c r="R935" s="28"/>
      <c r="S935" s="28"/>
    </row>
    <row r="936" ht="15.75" customHeight="1">
      <c r="R936" s="28"/>
      <c r="S936" s="28"/>
    </row>
    <row r="937" ht="15.75" customHeight="1">
      <c r="R937" s="28"/>
      <c r="S937" s="28"/>
    </row>
    <row r="938" ht="15.75" customHeight="1">
      <c r="R938" s="28"/>
      <c r="S938" s="28"/>
    </row>
    <row r="939" ht="15.75" customHeight="1">
      <c r="R939" s="28"/>
      <c r="S939" s="28"/>
    </row>
    <row r="940" ht="15.75" customHeight="1">
      <c r="R940" s="28"/>
      <c r="S940" s="28"/>
    </row>
    <row r="941" ht="15.75" customHeight="1">
      <c r="R941" s="28"/>
      <c r="S941" s="28"/>
    </row>
    <row r="942" ht="15.75" customHeight="1">
      <c r="R942" s="28"/>
      <c r="S942" s="28"/>
    </row>
    <row r="943" ht="15.75" customHeight="1">
      <c r="R943" s="28"/>
      <c r="S943" s="28"/>
    </row>
    <row r="944" ht="15.75" customHeight="1">
      <c r="R944" s="28"/>
      <c r="S944" s="28"/>
    </row>
    <row r="945" ht="15.75" customHeight="1">
      <c r="R945" s="28"/>
      <c r="S945" s="28"/>
    </row>
    <row r="946" ht="15.75" customHeight="1">
      <c r="R946" s="28"/>
      <c r="S946" s="28"/>
    </row>
    <row r="947" ht="15.75" customHeight="1">
      <c r="R947" s="28"/>
      <c r="S947" s="28"/>
    </row>
    <row r="948" ht="15.75" customHeight="1">
      <c r="R948" s="28"/>
      <c r="S948" s="28"/>
    </row>
    <row r="949" ht="15.75" customHeight="1">
      <c r="R949" s="28"/>
      <c r="S949" s="28"/>
    </row>
    <row r="950" ht="15.75" customHeight="1">
      <c r="R950" s="28"/>
      <c r="S950" s="28"/>
    </row>
    <row r="951" ht="15.75" customHeight="1">
      <c r="R951" s="28"/>
      <c r="S951" s="28"/>
    </row>
    <row r="952" ht="15.75" customHeight="1">
      <c r="R952" s="28"/>
      <c r="S952" s="28"/>
    </row>
    <row r="953" ht="15.75" customHeight="1">
      <c r="R953" s="28"/>
      <c r="S953" s="28"/>
    </row>
    <row r="954" ht="15.75" customHeight="1">
      <c r="R954" s="28"/>
      <c r="S954" s="28"/>
    </row>
    <row r="955" ht="15.75" customHeight="1">
      <c r="R955" s="28"/>
      <c r="S955" s="28"/>
    </row>
    <row r="956" ht="15.75" customHeight="1">
      <c r="R956" s="28"/>
      <c r="S956" s="28"/>
    </row>
    <row r="957" ht="15.75" customHeight="1">
      <c r="R957" s="28"/>
      <c r="S957" s="28"/>
    </row>
    <row r="958" ht="15.75" customHeight="1">
      <c r="R958" s="28"/>
      <c r="S958" s="28"/>
    </row>
    <row r="959" ht="15.75" customHeight="1">
      <c r="R959" s="28"/>
      <c r="S959" s="28"/>
    </row>
    <row r="960" ht="15.75" customHeight="1">
      <c r="R960" s="28"/>
      <c r="S960" s="28"/>
    </row>
    <row r="961" ht="15.75" customHeight="1">
      <c r="R961" s="28"/>
      <c r="S961" s="28"/>
    </row>
    <row r="962" ht="15.75" customHeight="1">
      <c r="R962" s="28"/>
      <c r="S962" s="28"/>
    </row>
    <row r="963" ht="15.75" customHeight="1">
      <c r="R963" s="28"/>
      <c r="S963" s="28"/>
    </row>
    <row r="964" ht="15.75" customHeight="1">
      <c r="R964" s="28"/>
      <c r="S964" s="28"/>
    </row>
    <row r="965" ht="15.75" customHeight="1">
      <c r="R965" s="28"/>
      <c r="S965" s="28"/>
    </row>
    <row r="966" ht="15.75" customHeight="1">
      <c r="R966" s="28"/>
      <c r="S966" s="28"/>
    </row>
    <row r="967" ht="15.75" customHeight="1">
      <c r="R967" s="28"/>
      <c r="S967" s="28"/>
    </row>
    <row r="968" ht="15.75" customHeight="1">
      <c r="R968" s="28"/>
      <c r="S968" s="28"/>
    </row>
    <row r="969" ht="15.75" customHeight="1">
      <c r="R969" s="28"/>
      <c r="S969" s="28"/>
    </row>
    <row r="970" ht="15.75" customHeight="1">
      <c r="R970" s="28"/>
      <c r="S970" s="28"/>
    </row>
    <row r="971" ht="15.75" customHeight="1">
      <c r="R971" s="28"/>
      <c r="S971" s="28"/>
    </row>
    <row r="972" ht="15.75" customHeight="1">
      <c r="R972" s="28"/>
      <c r="S972" s="28"/>
    </row>
    <row r="973" ht="15.75" customHeight="1">
      <c r="R973" s="28"/>
      <c r="S973" s="28"/>
    </row>
    <row r="974" ht="15.75" customHeight="1">
      <c r="R974" s="28"/>
      <c r="S974" s="28"/>
    </row>
    <row r="975" ht="15.75" customHeight="1">
      <c r="R975" s="28"/>
      <c r="S975" s="28"/>
    </row>
    <row r="976" ht="15.75" customHeight="1">
      <c r="R976" s="28"/>
      <c r="S976" s="28"/>
    </row>
    <row r="977" ht="15.75" customHeight="1">
      <c r="R977" s="28"/>
      <c r="S977" s="28"/>
    </row>
    <row r="978" ht="15.75" customHeight="1">
      <c r="R978" s="28"/>
      <c r="S978" s="28"/>
    </row>
    <row r="979" ht="15.75" customHeight="1">
      <c r="R979" s="28"/>
      <c r="S979" s="28"/>
    </row>
    <row r="980" ht="15.75" customHeight="1">
      <c r="R980" s="28"/>
      <c r="S980" s="28"/>
    </row>
    <row r="981" ht="15.75" customHeight="1">
      <c r="R981" s="28"/>
      <c r="S981" s="28"/>
    </row>
    <row r="982" ht="15.75" customHeight="1">
      <c r="R982" s="28"/>
      <c r="S982" s="28"/>
    </row>
    <row r="983" ht="15.75" customHeight="1">
      <c r="R983" s="28"/>
      <c r="S983" s="28"/>
    </row>
    <row r="984" ht="15.75" customHeight="1">
      <c r="R984" s="28"/>
      <c r="S984" s="28"/>
    </row>
    <row r="985" ht="15.75" customHeight="1">
      <c r="R985" s="28"/>
      <c r="S985" s="28"/>
    </row>
    <row r="986" ht="15.75" customHeight="1">
      <c r="R986" s="28"/>
      <c r="S986" s="28"/>
    </row>
    <row r="987" ht="15.75" customHeight="1">
      <c r="R987" s="28"/>
      <c r="S987" s="28"/>
    </row>
    <row r="988" ht="15.75" customHeight="1">
      <c r="R988" s="28"/>
      <c r="S988" s="28"/>
    </row>
    <row r="989" ht="15.75" customHeight="1">
      <c r="R989" s="28"/>
      <c r="S989" s="28"/>
    </row>
    <row r="990" ht="15.75" customHeight="1">
      <c r="R990" s="28"/>
      <c r="S990" s="28"/>
    </row>
    <row r="991" ht="15.75" customHeight="1">
      <c r="R991" s="28"/>
      <c r="S991" s="28"/>
    </row>
    <row r="992" ht="15.75" customHeight="1">
      <c r="R992" s="28"/>
      <c r="S992" s="28"/>
    </row>
    <row r="993" ht="15.75" customHeight="1">
      <c r="R993" s="28"/>
      <c r="S993" s="28"/>
    </row>
    <row r="994" ht="15.75" customHeight="1">
      <c r="R994" s="28"/>
      <c r="S994" s="28"/>
    </row>
    <row r="995" ht="15.75" customHeight="1">
      <c r="R995" s="28"/>
      <c r="S995" s="28"/>
    </row>
    <row r="996" ht="15.75" customHeight="1">
      <c r="R996" s="28"/>
      <c r="S996" s="28"/>
    </row>
    <row r="997" ht="15.75" customHeight="1">
      <c r="R997" s="28"/>
      <c r="S997" s="28"/>
    </row>
    <row r="998" ht="15.75" customHeight="1">
      <c r="R998" s="28"/>
      <c r="S998" s="28"/>
    </row>
    <row r="999" ht="15.75" customHeight="1">
      <c r="R999" s="28"/>
      <c r="S999" s="28"/>
    </row>
    <row r="1000" ht="15.75" customHeight="1">
      <c r="R1000" s="28"/>
      <c r="S1000" s="28"/>
    </row>
  </sheetData>
  <autoFilter ref="$A$1:$M$63">
    <sortState ref="A1:M63">
      <sortCondition ref="A1:A63"/>
    </sortState>
  </autoFilter>
  <printOptions/>
  <pageMargins bottom="0.75" footer="0.0" header="0.0" left="0.7" right="0.7" top="0.75"/>
  <pageSetup orientation="portrait"/>
  <headerFooter>
    <oddHeader>&amp;L000000Grupo Bancolombia Clasificación – Interna#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10.71"/>
    <col customWidth="1" min="9" max="10" width="11.57"/>
    <col customWidth="1" min="11" max="14" width="11.43"/>
    <col customWidth="1" min="15" max="15" width="25.86"/>
    <col customWidth="1" min="16" max="17" width="10.71"/>
    <col customWidth="1" min="18" max="19" width="11.43"/>
    <col customWidth="1" min="20" max="26" width="10.71"/>
  </cols>
  <sheetData>
    <row r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8" t="s">
        <v>19</v>
      </c>
      <c r="N1" s="7" t="s">
        <v>20</v>
      </c>
      <c r="O1" s="7" t="s">
        <v>21</v>
      </c>
      <c r="P1" s="9" t="s">
        <v>15</v>
      </c>
      <c r="Q1" s="9" t="s">
        <v>22</v>
      </c>
      <c r="R1" s="9" t="s">
        <v>15</v>
      </c>
      <c r="S1" s="9" t="s">
        <v>22</v>
      </c>
      <c r="T1" s="10" t="s">
        <v>23</v>
      </c>
    </row>
    <row r="2">
      <c r="A2" s="11">
        <v>42156.0</v>
      </c>
      <c r="B2" s="5">
        <v>3624.0</v>
      </c>
      <c r="C2" s="5">
        <v>144.0</v>
      </c>
      <c r="D2" s="5">
        <v>3329.0</v>
      </c>
      <c r="E2" s="5">
        <v>0.0</v>
      </c>
      <c r="F2" s="5">
        <v>7110.0</v>
      </c>
      <c r="G2" s="29"/>
      <c r="H2" s="29"/>
      <c r="I2" s="30"/>
      <c r="J2" s="31">
        <f t="shared" ref="J2:J65" si="1">+MOD(I2,1)</f>
        <v>0</v>
      </c>
      <c r="K2" s="29"/>
      <c r="L2" s="5">
        <f t="shared" ref="L2:L65" si="2">+MOD(K2,1)</f>
        <v>0</v>
      </c>
      <c r="M2" s="29"/>
      <c r="N2" s="29"/>
      <c r="O2" s="8"/>
      <c r="P2" s="5">
        <v>0.0</v>
      </c>
      <c r="Q2" s="5">
        <v>6138.0</v>
      </c>
      <c r="R2" s="32" t="str">
        <f t="shared" ref="R2:R65" si="3">I2</f>
        <v/>
      </c>
      <c r="S2" s="32"/>
      <c r="T2" s="14">
        <v>6.30772509554082E7</v>
      </c>
    </row>
    <row r="3">
      <c r="A3" s="11">
        <v>42186.0</v>
      </c>
      <c r="B3" s="5">
        <v>3701.0</v>
      </c>
      <c r="C3" s="5">
        <v>144.0</v>
      </c>
      <c r="D3" s="5">
        <v>3291.0</v>
      </c>
      <c r="E3" s="5">
        <v>0.0</v>
      </c>
      <c r="F3" s="5">
        <v>7155.0</v>
      </c>
      <c r="G3" s="29"/>
      <c r="H3" s="29"/>
      <c r="I3" s="29"/>
      <c r="J3" s="5">
        <f t="shared" si="1"/>
        <v>0</v>
      </c>
      <c r="K3" s="29"/>
      <c r="L3" s="5">
        <f t="shared" si="2"/>
        <v>0</v>
      </c>
      <c r="M3" s="29"/>
      <c r="N3" s="29"/>
      <c r="O3" s="8"/>
      <c r="P3" s="5">
        <v>0.0</v>
      </c>
      <c r="Q3" s="5">
        <v>6391.0</v>
      </c>
      <c r="R3" s="32" t="str">
        <f t="shared" si="3"/>
        <v/>
      </c>
      <c r="S3" s="32"/>
      <c r="T3" s="14">
        <v>7.0380645E7</v>
      </c>
    </row>
    <row r="4">
      <c r="A4" s="11">
        <v>42217.0</v>
      </c>
      <c r="B4" s="5">
        <v>3278.0</v>
      </c>
      <c r="C4" s="5">
        <v>67.0</v>
      </c>
      <c r="D4" s="5">
        <v>3099.0</v>
      </c>
      <c r="E4" s="5">
        <v>0.0</v>
      </c>
      <c r="F4" s="5">
        <v>6502.0</v>
      </c>
      <c r="G4" s="20"/>
      <c r="H4" s="20"/>
      <c r="I4" s="20"/>
      <c r="J4" s="5">
        <f t="shared" si="1"/>
        <v>0</v>
      </c>
      <c r="K4" s="20"/>
      <c r="L4" s="5">
        <f t="shared" si="2"/>
        <v>0</v>
      </c>
      <c r="M4" s="20"/>
      <c r="N4" s="20"/>
      <c r="O4" s="8"/>
      <c r="P4" s="5">
        <v>0.0</v>
      </c>
      <c r="Q4" s="5">
        <v>5658.0</v>
      </c>
      <c r="R4" s="32" t="str">
        <f t="shared" si="3"/>
        <v/>
      </c>
      <c r="S4" s="32"/>
      <c r="T4" s="14">
        <v>7.038063269E7</v>
      </c>
    </row>
    <row r="5">
      <c r="A5" s="11">
        <v>42248.0</v>
      </c>
      <c r="B5" s="5">
        <v>3225.0</v>
      </c>
      <c r="C5" s="5">
        <v>104.0</v>
      </c>
      <c r="D5" s="5">
        <v>3359.0</v>
      </c>
      <c r="E5" s="5">
        <v>0.0</v>
      </c>
      <c r="F5" s="5">
        <v>6744.0</v>
      </c>
      <c r="G5" s="20"/>
      <c r="H5" s="20"/>
      <c r="I5" s="20"/>
      <c r="J5" s="5">
        <f t="shared" si="1"/>
        <v>0</v>
      </c>
      <c r="K5" s="20"/>
      <c r="L5" s="5">
        <f t="shared" si="2"/>
        <v>0</v>
      </c>
      <c r="M5" s="20"/>
      <c r="N5" s="20"/>
      <c r="O5" s="8"/>
      <c r="P5" s="5">
        <v>0.0</v>
      </c>
      <c r="Q5" s="5">
        <v>5384.0</v>
      </c>
      <c r="R5" s="32" t="str">
        <f t="shared" si="3"/>
        <v/>
      </c>
      <c r="S5" s="32" t="str">
        <f t="shared" ref="S5:S65" si="4">K5</f>
        <v/>
      </c>
      <c r="T5" s="14">
        <v>7.206905421E7</v>
      </c>
    </row>
    <row r="6">
      <c r="A6" s="11">
        <v>42278.0</v>
      </c>
      <c r="B6" s="5">
        <v>3230.0</v>
      </c>
      <c r="C6" s="5">
        <v>81.0</v>
      </c>
      <c r="D6" s="5">
        <v>3454.0</v>
      </c>
      <c r="E6" s="5">
        <v>0.0</v>
      </c>
      <c r="F6" s="5">
        <v>6927.0</v>
      </c>
      <c r="G6" s="20"/>
      <c r="H6" s="20"/>
      <c r="I6" s="20"/>
      <c r="J6" s="5">
        <f t="shared" si="1"/>
        <v>0</v>
      </c>
      <c r="K6" s="20"/>
      <c r="L6" s="5">
        <f t="shared" si="2"/>
        <v>0</v>
      </c>
      <c r="M6" s="20"/>
      <c r="N6" s="20"/>
      <c r="O6" s="8"/>
      <c r="P6" s="5">
        <v>0.0</v>
      </c>
      <c r="Q6" s="5">
        <v>5605.0</v>
      </c>
      <c r="R6" s="32" t="str">
        <f t="shared" si="3"/>
        <v/>
      </c>
      <c r="S6" s="32" t="str">
        <f t="shared" si="4"/>
        <v/>
      </c>
      <c r="T6" s="14">
        <v>6.0969615089999996E7</v>
      </c>
    </row>
    <row r="7">
      <c r="A7" s="11">
        <v>42309.0</v>
      </c>
      <c r="B7" s="5">
        <v>3366.0</v>
      </c>
      <c r="C7" s="5">
        <v>81.0</v>
      </c>
      <c r="D7" s="5">
        <v>2950.0</v>
      </c>
      <c r="E7" s="5">
        <v>0.0</v>
      </c>
      <c r="F7" s="5">
        <v>6647.0</v>
      </c>
      <c r="G7" s="20"/>
      <c r="H7" s="20"/>
      <c r="I7" s="20"/>
      <c r="J7" s="5">
        <f t="shared" si="1"/>
        <v>0</v>
      </c>
      <c r="K7" s="20"/>
      <c r="L7" s="5">
        <f t="shared" si="2"/>
        <v>0</v>
      </c>
      <c r="M7" s="20"/>
      <c r="N7" s="20"/>
      <c r="O7" s="8"/>
      <c r="P7" s="5">
        <v>0.0</v>
      </c>
      <c r="Q7" s="5">
        <v>5243.0</v>
      </c>
      <c r="R7" s="32" t="str">
        <f t="shared" si="3"/>
        <v/>
      </c>
      <c r="S7" s="32" t="str">
        <f t="shared" si="4"/>
        <v/>
      </c>
      <c r="T7" s="14">
        <v>6.06426595E7</v>
      </c>
    </row>
    <row r="8">
      <c r="A8" s="11">
        <v>42339.0</v>
      </c>
      <c r="B8" s="5">
        <v>2807.0</v>
      </c>
      <c r="C8" s="5">
        <v>100.0</v>
      </c>
      <c r="D8" s="5">
        <v>1957.0</v>
      </c>
      <c r="E8" s="5">
        <v>0.0</v>
      </c>
      <c r="F8" s="5">
        <v>4918.0</v>
      </c>
      <c r="G8" s="5">
        <v>99.0</v>
      </c>
      <c r="H8" s="5">
        <v>2706.0</v>
      </c>
      <c r="I8" s="31">
        <v>0.4131944444444444</v>
      </c>
      <c r="J8" s="31">
        <f t="shared" si="1"/>
        <v>0.4131944444</v>
      </c>
      <c r="K8" s="20"/>
      <c r="L8" s="5">
        <f t="shared" si="2"/>
        <v>0</v>
      </c>
      <c r="M8" s="20"/>
      <c r="N8" s="20"/>
      <c r="O8" s="8">
        <v>0.0</v>
      </c>
      <c r="P8" s="5">
        <v>0.0</v>
      </c>
      <c r="Q8" s="5">
        <v>4805.0</v>
      </c>
      <c r="R8" s="32">
        <f t="shared" si="3"/>
        <v>0.4131944444</v>
      </c>
      <c r="S8" s="32" t="str">
        <f t="shared" si="4"/>
        <v/>
      </c>
      <c r="T8" s="14">
        <v>6.2301155279999994E7</v>
      </c>
    </row>
    <row r="9">
      <c r="A9" s="11">
        <v>42370.0</v>
      </c>
      <c r="B9" s="5">
        <v>2933.0</v>
      </c>
      <c r="C9" s="5">
        <v>153.0</v>
      </c>
      <c r="D9" s="5">
        <v>1966.0</v>
      </c>
      <c r="E9" s="5">
        <v>0.0</v>
      </c>
      <c r="F9" s="5">
        <v>5192.0</v>
      </c>
      <c r="G9" s="5">
        <v>146.0</v>
      </c>
      <c r="H9" s="5">
        <v>2764.0</v>
      </c>
      <c r="I9" s="19">
        <v>0.3951388888888889</v>
      </c>
      <c r="J9" s="31">
        <f t="shared" si="1"/>
        <v>0.3951388889</v>
      </c>
      <c r="K9" s="20"/>
      <c r="L9" s="5">
        <f t="shared" si="2"/>
        <v>0</v>
      </c>
      <c r="M9" s="7" t="s">
        <v>24</v>
      </c>
      <c r="N9" s="7">
        <v>6.87</v>
      </c>
      <c r="O9" s="16">
        <v>1.0</v>
      </c>
      <c r="P9" s="5">
        <v>0.0</v>
      </c>
      <c r="Q9" s="5">
        <v>4395.0</v>
      </c>
      <c r="R9" s="32">
        <f t="shared" si="3"/>
        <v>0.3951388889</v>
      </c>
      <c r="S9" s="32" t="str">
        <f t="shared" si="4"/>
        <v/>
      </c>
      <c r="T9" s="14">
        <v>5.551192682E7</v>
      </c>
    </row>
    <row r="10">
      <c r="A10" s="11">
        <v>42401.0</v>
      </c>
      <c r="B10" s="5">
        <v>3121.0</v>
      </c>
      <c r="C10" s="5">
        <v>232.0</v>
      </c>
      <c r="D10" s="5">
        <v>1604.0</v>
      </c>
      <c r="E10" s="5">
        <v>0.0</v>
      </c>
      <c r="F10" s="5">
        <v>5162.0</v>
      </c>
      <c r="G10" s="5">
        <v>218.0</v>
      </c>
      <c r="H10" s="5">
        <v>2921.0</v>
      </c>
      <c r="I10" s="19">
        <v>0.36319444444444443</v>
      </c>
      <c r="J10" s="31">
        <f t="shared" si="1"/>
        <v>0.3631944444</v>
      </c>
      <c r="K10" s="20"/>
      <c r="L10" s="5">
        <f t="shared" si="2"/>
        <v>0</v>
      </c>
      <c r="M10" s="7" t="s">
        <v>24</v>
      </c>
      <c r="N10" s="7">
        <v>13.43</v>
      </c>
      <c r="O10" s="16">
        <v>1.0</v>
      </c>
      <c r="P10" s="5">
        <v>7.0</v>
      </c>
      <c r="Q10" s="5">
        <v>4029.0</v>
      </c>
      <c r="R10" s="32">
        <f t="shared" si="3"/>
        <v>0.3631944444</v>
      </c>
      <c r="S10" s="32" t="str">
        <f t="shared" si="4"/>
        <v/>
      </c>
      <c r="T10" s="14">
        <v>6.267431979E7</v>
      </c>
    </row>
    <row r="11">
      <c r="A11" s="11">
        <v>42430.0</v>
      </c>
      <c r="B11" s="5">
        <v>3559.0</v>
      </c>
      <c r="C11" s="5">
        <v>368.0</v>
      </c>
      <c r="D11" s="5">
        <v>1726.0</v>
      </c>
      <c r="E11" s="5">
        <v>0.0</v>
      </c>
      <c r="F11" s="5">
        <v>5729.0</v>
      </c>
      <c r="G11" s="5">
        <v>364.0</v>
      </c>
      <c r="H11" s="5">
        <v>3468.0</v>
      </c>
      <c r="I11" s="19">
        <v>0.34375</v>
      </c>
      <c r="J11" s="31">
        <f t="shared" si="1"/>
        <v>0.34375</v>
      </c>
      <c r="K11" s="20"/>
      <c r="L11" s="5">
        <f t="shared" si="2"/>
        <v>0</v>
      </c>
      <c r="M11" s="7" t="s">
        <v>24</v>
      </c>
      <c r="N11" s="7" t="s">
        <v>24</v>
      </c>
      <c r="O11" s="17">
        <v>0.9999</v>
      </c>
      <c r="P11" s="5">
        <v>14.0</v>
      </c>
      <c r="Q11" s="5">
        <v>4114.0</v>
      </c>
      <c r="R11" s="32">
        <f t="shared" si="3"/>
        <v>0.34375</v>
      </c>
      <c r="S11" s="32" t="str">
        <f t="shared" si="4"/>
        <v/>
      </c>
      <c r="T11" s="14">
        <v>6.1388317839999996E7</v>
      </c>
    </row>
    <row r="12">
      <c r="A12" s="11">
        <v>42461.0</v>
      </c>
      <c r="B12" s="5">
        <v>3288.0</v>
      </c>
      <c r="C12" s="5">
        <v>158.0</v>
      </c>
      <c r="D12" s="5">
        <v>1538.0</v>
      </c>
      <c r="E12" s="5">
        <v>0.0</v>
      </c>
      <c r="F12" s="5">
        <v>5149.0</v>
      </c>
      <c r="G12" s="5">
        <v>153.0</v>
      </c>
      <c r="H12" s="5">
        <v>3103.0</v>
      </c>
      <c r="I12" s="19">
        <v>0.33749999999999997</v>
      </c>
      <c r="J12" s="31">
        <f t="shared" si="1"/>
        <v>0.3375</v>
      </c>
      <c r="K12" s="20"/>
      <c r="L12" s="5">
        <f t="shared" si="2"/>
        <v>0</v>
      </c>
      <c r="M12" s="7" t="s">
        <v>24</v>
      </c>
      <c r="N12" s="7" t="s">
        <v>24</v>
      </c>
      <c r="O12" s="33">
        <v>0.0</v>
      </c>
      <c r="P12" s="5">
        <f>3+32</f>
        <v>35</v>
      </c>
      <c r="Q12" s="5">
        <v>4137.0</v>
      </c>
      <c r="R12" s="32">
        <f t="shared" si="3"/>
        <v>0.3375</v>
      </c>
      <c r="S12" s="32" t="str">
        <f t="shared" si="4"/>
        <v/>
      </c>
      <c r="T12" s="14">
        <v>6.3558184E7</v>
      </c>
    </row>
    <row r="13">
      <c r="A13" s="11">
        <v>42491.0</v>
      </c>
      <c r="B13" s="5">
        <v>2912.0</v>
      </c>
      <c r="C13" s="5">
        <v>148.0</v>
      </c>
      <c r="D13" s="5">
        <v>1103.0</v>
      </c>
      <c r="E13" s="5">
        <v>0.0</v>
      </c>
      <c r="F13" s="5">
        <v>4252.0</v>
      </c>
      <c r="G13" s="5">
        <v>148.0</v>
      </c>
      <c r="H13" s="5">
        <v>2780.0</v>
      </c>
      <c r="I13" s="19">
        <v>0.31875000000000003</v>
      </c>
      <c r="J13" s="31">
        <f t="shared" si="1"/>
        <v>0.31875</v>
      </c>
      <c r="K13" s="20"/>
      <c r="L13" s="5">
        <f t="shared" si="2"/>
        <v>0</v>
      </c>
      <c r="M13" s="7" t="s">
        <v>24</v>
      </c>
      <c r="N13" s="7" t="s">
        <v>24</v>
      </c>
      <c r="O13" s="33">
        <v>0.0</v>
      </c>
      <c r="P13" s="5">
        <v>0.0</v>
      </c>
      <c r="Q13" s="5">
        <v>3640.0</v>
      </c>
      <c r="R13" s="32">
        <f t="shared" si="3"/>
        <v>0.31875</v>
      </c>
      <c r="S13" s="32" t="str">
        <f t="shared" si="4"/>
        <v/>
      </c>
      <c r="T13" s="14">
        <v>6.488114E7</v>
      </c>
    </row>
    <row r="14">
      <c r="A14" s="11">
        <v>42522.0</v>
      </c>
      <c r="B14" s="5">
        <v>2883.0</v>
      </c>
      <c r="C14" s="5">
        <v>118.0</v>
      </c>
      <c r="D14" s="5">
        <v>1345.0</v>
      </c>
      <c r="E14" s="5">
        <v>0.0</v>
      </c>
      <c r="F14" s="5">
        <v>4365.0</v>
      </c>
      <c r="G14" s="5">
        <v>109.0</v>
      </c>
      <c r="H14" s="5">
        <v>2841.0</v>
      </c>
      <c r="I14" s="19">
        <v>0.31527777777777777</v>
      </c>
      <c r="J14" s="31">
        <f t="shared" si="1"/>
        <v>0.3152777778</v>
      </c>
      <c r="K14" s="19">
        <v>0.7715277777777777</v>
      </c>
      <c r="L14" s="31">
        <f t="shared" si="2"/>
        <v>0.7715277778</v>
      </c>
      <c r="M14" s="7" t="s">
        <v>24</v>
      </c>
      <c r="N14" s="7" t="s">
        <v>24</v>
      </c>
      <c r="O14" s="17">
        <v>0.9966</v>
      </c>
      <c r="P14" s="5">
        <v>13.0</v>
      </c>
      <c r="Q14" s="5">
        <v>3516.0</v>
      </c>
      <c r="R14" s="32">
        <f t="shared" si="3"/>
        <v>0.3152777778</v>
      </c>
      <c r="S14" s="32">
        <f t="shared" si="4"/>
        <v>0.7715277778</v>
      </c>
      <c r="T14" s="14">
        <v>7.27438638E7</v>
      </c>
    </row>
    <row r="15">
      <c r="A15" s="11">
        <v>42552.0</v>
      </c>
      <c r="B15" s="5">
        <v>2848.0</v>
      </c>
      <c r="C15" s="5">
        <v>123.0</v>
      </c>
      <c r="D15" s="5">
        <v>1223.0</v>
      </c>
      <c r="E15" s="5">
        <v>0.0</v>
      </c>
      <c r="F15" s="5">
        <v>4306.0</v>
      </c>
      <c r="G15" s="5">
        <v>118.0</v>
      </c>
      <c r="H15" s="5">
        <v>2696.0</v>
      </c>
      <c r="I15" s="19">
        <v>0.3104166666666667</v>
      </c>
      <c r="J15" s="31">
        <f t="shared" si="1"/>
        <v>0.3104166667</v>
      </c>
      <c r="K15" s="19">
        <v>0.7534722222222222</v>
      </c>
      <c r="L15" s="31">
        <f t="shared" si="2"/>
        <v>0.7534722222</v>
      </c>
      <c r="M15" s="7" t="s">
        <v>24</v>
      </c>
      <c r="N15" s="7" t="s">
        <v>24</v>
      </c>
      <c r="O15" s="17">
        <v>0.9998</v>
      </c>
      <c r="P15" s="5">
        <f>0+1</f>
        <v>1</v>
      </c>
      <c r="Q15" s="5">
        <v>3423.0</v>
      </c>
      <c r="R15" s="32">
        <f t="shared" si="3"/>
        <v>0.3104166667</v>
      </c>
      <c r="S15" s="32">
        <f t="shared" si="4"/>
        <v>0.7534722222</v>
      </c>
      <c r="T15" s="14">
        <v>7.185527586999999E7</v>
      </c>
    </row>
    <row r="16">
      <c r="A16" s="11">
        <v>42583.0</v>
      </c>
      <c r="B16" s="5">
        <v>3096.0</v>
      </c>
      <c r="C16" s="5">
        <v>125.0</v>
      </c>
      <c r="D16" s="5">
        <v>1271.0</v>
      </c>
      <c r="E16" s="5">
        <v>0.0</v>
      </c>
      <c r="F16" s="5">
        <v>4594.0</v>
      </c>
      <c r="G16" s="5">
        <v>125.0</v>
      </c>
      <c r="H16" s="5">
        <v>2989.0</v>
      </c>
      <c r="I16" s="19">
        <v>0.28125</v>
      </c>
      <c r="J16" s="31">
        <f t="shared" si="1"/>
        <v>0.28125</v>
      </c>
      <c r="K16" s="19">
        <v>0.6277777777777778</v>
      </c>
      <c r="L16" s="31">
        <f t="shared" si="2"/>
        <v>0.6277777778</v>
      </c>
      <c r="M16" s="7">
        <v>11.79</v>
      </c>
      <c r="N16" s="7">
        <v>0.0</v>
      </c>
      <c r="O16" s="17">
        <v>0.9998</v>
      </c>
      <c r="P16" s="5">
        <v>44.0</v>
      </c>
      <c r="Q16" s="5">
        <v>3738.0</v>
      </c>
      <c r="R16" s="32">
        <f t="shared" si="3"/>
        <v>0.28125</v>
      </c>
      <c r="S16" s="32">
        <f t="shared" si="4"/>
        <v>0.6277777778</v>
      </c>
      <c r="T16" s="14">
        <v>7.28811185E7</v>
      </c>
    </row>
    <row r="17">
      <c r="A17" s="11">
        <v>42614.0</v>
      </c>
      <c r="B17" s="5">
        <v>2547.0</v>
      </c>
      <c r="C17" s="5">
        <v>146.0</v>
      </c>
      <c r="D17" s="5">
        <v>1236.0</v>
      </c>
      <c r="E17" s="5">
        <v>0.0</v>
      </c>
      <c r="F17" s="5">
        <v>4559.0</v>
      </c>
      <c r="G17" s="5">
        <v>161.0</v>
      </c>
      <c r="H17" s="5">
        <v>2583.0</v>
      </c>
      <c r="I17" s="19">
        <v>0.30416666666666664</v>
      </c>
      <c r="J17" s="31">
        <f t="shared" si="1"/>
        <v>0.3041666667</v>
      </c>
      <c r="K17" s="19">
        <v>0.6375000000000001</v>
      </c>
      <c r="L17" s="31">
        <f t="shared" si="2"/>
        <v>0.6375</v>
      </c>
      <c r="M17" s="7">
        <v>14.0</v>
      </c>
      <c r="N17" s="7">
        <v>0.0</v>
      </c>
      <c r="O17" s="17">
        <v>0.9998</v>
      </c>
      <c r="P17" s="5">
        <v>6.0</v>
      </c>
      <c r="Q17" s="5">
        <v>3233.0</v>
      </c>
      <c r="R17" s="32">
        <f t="shared" si="3"/>
        <v>0.3041666667</v>
      </c>
      <c r="S17" s="32">
        <f t="shared" si="4"/>
        <v>0.6375</v>
      </c>
      <c r="T17" s="14">
        <v>7.188017610000001E7</v>
      </c>
    </row>
    <row r="18">
      <c r="A18" s="11">
        <v>42644.0</v>
      </c>
      <c r="B18" s="5">
        <v>2925.0</v>
      </c>
      <c r="C18" s="5">
        <v>201.0</v>
      </c>
      <c r="D18" s="5">
        <v>1218.0</v>
      </c>
      <c r="E18" s="5">
        <v>0.0</v>
      </c>
      <c r="F18" s="5">
        <v>4454.0</v>
      </c>
      <c r="G18" s="5">
        <v>201.0</v>
      </c>
      <c r="H18" s="5">
        <v>2776.0</v>
      </c>
      <c r="I18" s="19">
        <v>0.31319444444444444</v>
      </c>
      <c r="J18" s="31">
        <f t="shared" si="1"/>
        <v>0.3131944444</v>
      </c>
      <c r="K18" s="19">
        <v>0.6840277777777778</v>
      </c>
      <c r="L18" s="31">
        <f t="shared" si="2"/>
        <v>0.6840277778</v>
      </c>
      <c r="M18" s="7">
        <v>27.13</v>
      </c>
      <c r="N18" s="7">
        <v>0.0</v>
      </c>
      <c r="O18" s="17">
        <v>0.9991</v>
      </c>
      <c r="P18" s="5">
        <v>30.0</v>
      </c>
      <c r="Q18" s="5">
        <v>3465.0</v>
      </c>
      <c r="R18" s="32">
        <f t="shared" si="3"/>
        <v>0.3131944444</v>
      </c>
      <c r="S18" s="32">
        <f t="shared" si="4"/>
        <v>0.6840277778</v>
      </c>
      <c r="T18" s="14">
        <v>7.252294967999999E7</v>
      </c>
    </row>
    <row r="19">
      <c r="A19" s="11">
        <v>42675.0</v>
      </c>
      <c r="B19" s="5">
        <v>2395.0</v>
      </c>
      <c r="C19" s="5">
        <v>95.0</v>
      </c>
      <c r="D19" s="5">
        <v>771.0</v>
      </c>
      <c r="E19" s="5">
        <v>0.0</v>
      </c>
      <c r="F19" s="5">
        <v>3356.0</v>
      </c>
      <c r="G19" s="5">
        <v>95.0</v>
      </c>
      <c r="H19" s="5">
        <v>2231.0</v>
      </c>
      <c r="I19" s="19">
        <v>0.30277777777777776</v>
      </c>
      <c r="J19" s="31">
        <f t="shared" si="1"/>
        <v>0.3027777778</v>
      </c>
      <c r="K19" s="19">
        <v>0.8020833333333334</v>
      </c>
      <c r="L19" s="31">
        <f t="shared" si="2"/>
        <v>0.8020833333</v>
      </c>
      <c r="M19" s="7">
        <v>10.32</v>
      </c>
      <c r="N19" s="7">
        <v>0.0</v>
      </c>
      <c r="O19" s="17">
        <v>0.9996</v>
      </c>
      <c r="P19" s="5">
        <v>12.0</v>
      </c>
      <c r="Q19" s="5">
        <v>2952.0</v>
      </c>
      <c r="R19" s="32">
        <f t="shared" si="3"/>
        <v>0.3027777778</v>
      </c>
      <c r="S19" s="32">
        <f t="shared" si="4"/>
        <v>0.8020833333</v>
      </c>
      <c r="T19" s="14">
        <v>7.309101456E7</v>
      </c>
    </row>
    <row r="20">
      <c r="A20" s="11">
        <v>42705.0</v>
      </c>
      <c r="B20" s="5">
        <v>2533.0</v>
      </c>
      <c r="C20" s="5">
        <v>128.0</v>
      </c>
      <c r="D20" s="5">
        <v>848.0</v>
      </c>
      <c r="E20" s="5">
        <v>0.0</v>
      </c>
      <c r="F20" s="5">
        <v>3578.0</v>
      </c>
      <c r="G20" s="5">
        <v>126.0</v>
      </c>
      <c r="H20" s="5">
        <v>2413.0</v>
      </c>
      <c r="I20" s="19">
        <v>0.2965277777777778</v>
      </c>
      <c r="J20" s="31">
        <f t="shared" si="1"/>
        <v>0.2965277778</v>
      </c>
      <c r="K20" s="19">
        <v>0.8201388888888889</v>
      </c>
      <c r="L20" s="31">
        <f t="shared" si="2"/>
        <v>0.8201388889</v>
      </c>
      <c r="M20" s="7">
        <v>9.59</v>
      </c>
      <c r="N20" s="7">
        <v>0.0</v>
      </c>
      <c r="O20" s="17">
        <v>0.9904</v>
      </c>
      <c r="P20" s="5">
        <v>387.0</v>
      </c>
      <c r="Q20" s="5">
        <v>3162.0</v>
      </c>
      <c r="R20" s="32">
        <f t="shared" si="3"/>
        <v>0.2965277778</v>
      </c>
      <c r="S20" s="32">
        <f t="shared" si="4"/>
        <v>0.8201388889</v>
      </c>
      <c r="T20" s="14">
        <v>6.37221255E7</v>
      </c>
    </row>
    <row r="21" ht="15.75" customHeight="1">
      <c r="A21" s="11">
        <v>42736.0</v>
      </c>
      <c r="B21" s="5">
        <v>2809.0</v>
      </c>
      <c r="C21" s="5">
        <v>152.0</v>
      </c>
      <c r="D21" s="5">
        <v>954.0</v>
      </c>
      <c r="E21" s="5">
        <v>3.0</v>
      </c>
      <c r="F21" s="5">
        <v>4100.0</v>
      </c>
      <c r="G21" s="5">
        <v>152.0</v>
      </c>
      <c r="H21" s="5">
        <v>2548.0</v>
      </c>
      <c r="I21" s="19">
        <v>0.30624999999999997</v>
      </c>
      <c r="J21" s="31">
        <f t="shared" si="1"/>
        <v>0.30625</v>
      </c>
      <c r="K21" s="19">
        <v>0.8597222222222222</v>
      </c>
      <c r="L21" s="31">
        <f t="shared" si="2"/>
        <v>0.8597222222</v>
      </c>
      <c r="M21" s="7">
        <v>12.9</v>
      </c>
      <c r="N21" s="7">
        <v>0.0</v>
      </c>
      <c r="O21" s="16">
        <v>1.0</v>
      </c>
      <c r="P21" s="5">
        <v>30.0</v>
      </c>
      <c r="Q21" s="5">
        <v>3606.0</v>
      </c>
      <c r="R21" s="32">
        <f t="shared" si="3"/>
        <v>0.30625</v>
      </c>
      <c r="S21" s="32">
        <f t="shared" si="4"/>
        <v>0.8597222222</v>
      </c>
      <c r="T21" s="14">
        <v>7.06966865E7</v>
      </c>
    </row>
    <row r="22" ht="15.75" customHeight="1">
      <c r="A22" s="11">
        <v>42767.0</v>
      </c>
      <c r="B22" s="5">
        <v>2539.0</v>
      </c>
      <c r="C22" s="5">
        <v>102.0</v>
      </c>
      <c r="D22" s="5">
        <v>882.0</v>
      </c>
      <c r="E22" s="5">
        <v>0.0</v>
      </c>
      <c r="F22" s="5">
        <v>3630.0</v>
      </c>
      <c r="G22" s="5">
        <v>100.0</v>
      </c>
      <c r="H22" s="5">
        <v>2400.0</v>
      </c>
      <c r="I22" s="19">
        <v>0.2888888888888889</v>
      </c>
      <c r="J22" s="31">
        <f t="shared" si="1"/>
        <v>0.2888888889</v>
      </c>
      <c r="K22" s="19">
        <v>0.75</v>
      </c>
      <c r="L22" s="31">
        <f t="shared" si="2"/>
        <v>0.75</v>
      </c>
      <c r="M22" s="7">
        <v>10.85</v>
      </c>
      <c r="N22" s="20">
        <v>100.0</v>
      </c>
      <c r="O22" s="17">
        <v>0.9999</v>
      </c>
      <c r="P22" s="5">
        <v>209.0</v>
      </c>
      <c r="Q22" s="5">
        <v>2989.0</v>
      </c>
      <c r="R22" s="32">
        <f t="shared" si="3"/>
        <v>0.2888888889</v>
      </c>
      <c r="S22" s="32">
        <f t="shared" si="4"/>
        <v>0.75</v>
      </c>
      <c r="T22" s="14">
        <v>6.2873554800000004E7</v>
      </c>
    </row>
    <row r="23" ht="15.75" customHeight="1">
      <c r="A23" s="11">
        <v>42795.0</v>
      </c>
      <c r="B23" s="5">
        <v>2819.0</v>
      </c>
      <c r="C23" s="5">
        <v>128.0</v>
      </c>
      <c r="D23" s="5">
        <v>867.0</v>
      </c>
      <c r="E23" s="5">
        <v>1.0</v>
      </c>
      <c r="F23" s="5">
        <v>3945.0</v>
      </c>
      <c r="G23" s="5">
        <v>126.0</v>
      </c>
      <c r="H23" s="5">
        <v>2623.0</v>
      </c>
      <c r="I23" s="19">
        <v>0.27569444444444446</v>
      </c>
      <c r="J23" s="31">
        <f t="shared" si="1"/>
        <v>0.2756944444</v>
      </c>
      <c r="K23" s="19">
        <v>0.6229166666666667</v>
      </c>
      <c r="L23" s="31">
        <f t="shared" si="2"/>
        <v>0.6229166667</v>
      </c>
      <c r="M23" s="7">
        <v>9.62</v>
      </c>
      <c r="N23" s="7">
        <v>0.0</v>
      </c>
      <c r="O23" s="16">
        <v>1.0</v>
      </c>
      <c r="P23" s="5">
        <v>0.0</v>
      </c>
      <c r="Q23" s="5">
        <v>3511.0</v>
      </c>
      <c r="R23" s="32">
        <f t="shared" si="3"/>
        <v>0.2756944444</v>
      </c>
      <c r="S23" s="32">
        <f t="shared" si="4"/>
        <v>0.6229166667</v>
      </c>
      <c r="T23" s="14">
        <v>6.16305942E7</v>
      </c>
    </row>
    <row r="24" ht="15.75" customHeight="1">
      <c r="A24" s="11">
        <v>42826.0</v>
      </c>
      <c r="B24" s="5">
        <v>2182.0</v>
      </c>
      <c r="C24" s="5">
        <v>90.0</v>
      </c>
      <c r="D24" s="5">
        <v>701.0</v>
      </c>
      <c r="E24" s="5">
        <v>0.0</v>
      </c>
      <c r="F24" s="5">
        <v>3055.0</v>
      </c>
      <c r="G24" s="5">
        <v>87.0</v>
      </c>
      <c r="H24" s="5">
        <v>2024.0</v>
      </c>
      <c r="I24" s="19">
        <v>0.2833333333333333</v>
      </c>
      <c r="J24" s="31">
        <f t="shared" si="1"/>
        <v>0.2833333333</v>
      </c>
      <c r="K24" s="19">
        <v>0.7305555555555556</v>
      </c>
      <c r="L24" s="31">
        <f t="shared" si="2"/>
        <v>0.7305555556</v>
      </c>
      <c r="M24" s="7">
        <v>13.73</v>
      </c>
      <c r="N24" s="7">
        <v>13.73</v>
      </c>
      <c r="O24" s="17">
        <v>0.9996</v>
      </c>
      <c r="P24" s="5">
        <v>15.0</v>
      </c>
      <c r="Q24" s="5">
        <v>2671.0</v>
      </c>
      <c r="R24" s="32">
        <f t="shared" si="3"/>
        <v>0.2833333333</v>
      </c>
      <c r="S24" s="32">
        <f t="shared" si="4"/>
        <v>0.7305555556</v>
      </c>
      <c r="T24" s="14">
        <v>6.84744306E7</v>
      </c>
    </row>
    <row r="25" ht="15.75" customHeight="1">
      <c r="A25" s="11">
        <v>42856.0</v>
      </c>
      <c r="B25" s="5">
        <v>2793.0</v>
      </c>
      <c r="C25" s="5">
        <v>157.0</v>
      </c>
      <c r="D25" s="5">
        <v>814.0</v>
      </c>
      <c r="E25" s="5">
        <v>5.0</v>
      </c>
      <c r="F25" s="5">
        <v>3881.0</v>
      </c>
      <c r="G25" s="5">
        <v>157.0</v>
      </c>
      <c r="H25" s="5">
        <v>2580.0</v>
      </c>
      <c r="I25" s="19">
        <v>0.28194444444444444</v>
      </c>
      <c r="J25" s="31">
        <f t="shared" si="1"/>
        <v>0.2819444444</v>
      </c>
      <c r="K25" s="19">
        <v>0.7708333333333334</v>
      </c>
      <c r="L25" s="31">
        <f t="shared" si="2"/>
        <v>0.7708333333</v>
      </c>
      <c r="M25" s="7">
        <v>11.01</v>
      </c>
      <c r="N25" s="7">
        <v>0.0</v>
      </c>
      <c r="O25" s="16">
        <v>1.0</v>
      </c>
      <c r="P25" s="5">
        <v>63.0</v>
      </c>
      <c r="Q25" s="5">
        <v>3365.0</v>
      </c>
      <c r="R25" s="32">
        <f t="shared" si="3"/>
        <v>0.2819444444</v>
      </c>
      <c r="S25" s="32">
        <f t="shared" si="4"/>
        <v>0.7708333333</v>
      </c>
      <c r="T25" s="14">
        <v>6.322699572E7</v>
      </c>
    </row>
    <row r="26" ht="15.75" customHeight="1">
      <c r="A26" s="11">
        <v>42887.0</v>
      </c>
      <c r="B26" s="5">
        <v>2437.0</v>
      </c>
      <c r="C26" s="5">
        <v>307.0</v>
      </c>
      <c r="D26" s="5">
        <v>861.0</v>
      </c>
      <c r="E26" s="5">
        <v>48.0</v>
      </c>
      <c r="F26" s="5">
        <v>3807.0</v>
      </c>
      <c r="G26" s="5">
        <v>305.0</v>
      </c>
      <c r="H26" s="5">
        <v>2126.0</v>
      </c>
      <c r="I26" s="19">
        <v>0.28541666666666665</v>
      </c>
      <c r="J26" s="31">
        <f t="shared" si="1"/>
        <v>0.2854166667</v>
      </c>
      <c r="K26" s="19">
        <v>0.6611111111111111</v>
      </c>
      <c r="L26" s="31">
        <f t="shared" si="2"/>
        <v>0.6611111111</v>
      </c>
      <c r="M26" s="7">
        <v>8.36</v>
      </c>
      <c r="N26" s="7">
        <v>0.0</v>
      </c>
      <c r="O26" s="33">
        <v>0.0</v>
      </c>
      <c r="P26" s="5">
        <v>4.0</v>
      </c>
      <c r="Q26" s="5">
        <v>3318.0</v>
      </c>
      <c r="R26" s="32">
        <f t="shared" si="3"/>
        <v>0.2854166667</v>
      </c>
      <c r="S26" s="32">
        <f t="shared" si="4"/>
        <v>0.6611111111</v>
      </c>
      <c r="T26" s="14">
        <v>6.3876288300000004E7</v>
      </c>
    </row>
    <row r="27" ht="15.75" customHeight="1">
      <c r="A27" s="11">
        <v>42917.0</v>
      </c>
      <c r="B27" s="5">
        <v>2414.0</v>
      </c>
      <c r="C27" s="5">
        <v>393.0</v>
      </c>
      <c r="D27" s="5">
        <v>823.0</v>
      </c>
      <c r="E27" s="5">
        <v>45.0</v>
      </c>
      <c r="F27" s="5">
        <v>3877.0</v>
      </c>
      <c r="G27" s="5">
        <v>391.0</v>
      </c>
      <c r="H27" s="5">
        <v>2014.0</v>
      </c>
      <c r="I27" s="19">
        <v>0.26805555555555555</v>
      </c>
      <c r="J27" s="31">
        <f t="shared" si="1"/>
        <v>0.2680555556</v>
      </c>
      <c r="K27" s="19">
        <v>0.686111111111111</v>
      </c>
      <c r="L27" s="31">
        <f t="shared" si="2"/>
        <v>0.6861111111</v>
      </c>
      <c r="M27" s="7">
        <v>4.68</v>
      </c>
      <c r="N27" s="7">
        <v>8.46</v>
      </c>
      <c r="O27" s="16">
        <v>1.0</v>
      </c>
      <c r="P27" s="5">
        <v>45.0</v>
      </c>
      <c r="Q27" s="5">
        <v>3370.0</v>
      </c>
      <c r="R27" s="32">
        <f t="shared" si="3"/>
        <v>0.2680555556</v>
      </c>
      <c r="S27" s="32">
        <f t="shared" si="4"/>
        <v>0.6861111111</v>
      </c>
      <c r="T27" s="14">
        <v>6.28703625E7</v>
      </c>
    </row>
    <row r="28" ht="15.75" customHeight="1">
      <c r="A28" s="11">
        <v>42948.0</v>
      </c>
      <c r="B28" s="5">
        <v>2651.0</v>
      </c>
      <c r="C28" s="5">
        <v>332.0</v>
      </c>
      <c r="D28" s="5">
        <v>908.0</v>
      </c>
      <c r="E28" s="5">
        <v>44.0</v>
      </c>
      <c r="F28" s="5">
        <v>4024.0</v>
      </c>
      <c r="G28" s="5">
        <v>326.0</v>
      </c>
      <c r="H28" s="5">
        <v>2316.0</v>
      </c>
      <c r="I28" s="19">
        <v>0.26666666666666666</v>
      </c>
      <c r="J28" s="31">
        <f t="shared" si="1"/>
        <v>0.2666666667</v>
      </c>
      <c r="K28" s="19">
        <v>0.5777777777777778</v>
      </c>
      <c r="L28" s="31">
        <f t="shared" si="2"/>
        <v>0.5777777778</v>
      </c>
      <c r="M28" s="7">
        <v>12.1</v>
      </c>
      <c r="N28" s="7">
        <v>8.63</v>
      </c>
      <c r="O28" s="17">
        <v>0.9987</v>
      </c>
      <c r="P28" s="5">
        <v>50.0</v>
      </c>
      <c r="Q28" s="5">
        <v>3593.0</v>
      </c>
      <c r="R28" s="32">
        <f t="shared" si="3"/>
        <v>0.2666666667</v>
      </c>
      <c r="S28" s="32">
        <f t="shared" si="4"/>
        <v>0.5777777778</v>
      </c>
      <c r="T28" s="14">
        <v>6.243453728E7</v>
      </c>
    </row>
    <row r="29" ht="15.75" customHeight="1">
      <c r="A29" s="11">
        <v>42979.0</v>
      </c>
      <c r="B29" s="5">
        <v>2354.0</v>
      </c>
      <c r="C29" s="5">
        <v>358.0</v>
      </c>
      <c r="D29" s="5">
        <v>803.0</v>
      </c>
      <c r="E29" s="5">
        <v>36.0</v>
      </c>
      <c r="F29" s="5">
        <v>3649.0</v>
      </c>
      <c r="G29" s="5">
        <v>355.0</v>
      </c>
      <c r="H29" s="5">
        <v>2354.0</v>
      </c>
      <c r="I29" s="19">
        <v>0.2708333333333333</v>
      </c>
      <c r="J29" s="31">
        <f t="shared" si="1"/>
        <v>0.2708333333</v>
      </c>
      <c r="K29" s="19">
        <v>0.6361111111111112</v>
      </c>
      <c r="L29" s="31">
        <f t="shared" si="2"/>
        <v>0.6361111111</v>
      </c>
      <c r="M29" s="7">
        <v>13.2</v>
      </c>
      <c r="N29" s="7">
        <v>14.78</v>
      </c>
      <c r="O29" s="17">
        <v>0.9989</v>
      </c>
      <c r="P29" s="5">
        <v>33.0</v>
      </c>
      <c r="Q29" s="5">
        <v>3194.0</v>
      </c>
      <c r="R29" s="32">
        <f t="shared" si="3"/>
        <v>0.2708333333</v>
      </c>
      <c r="S29" s="32">
        <f t="shared" si="4"/>
        <v>0.6361111111</v>
      </c>
      <c r="T29" s="14">
        <v>6.5563832E7</v>
      </c>
    </row>
    <row r="30" ht="15.75" customHeight="1">
      <c r="A30" s="11">
        <v>43009.0</v>
      </c>
      <c r="B30" s="5">
        <v>2609.0</v>
      </c>
      <c r="C30" s="5">
        <v>432.0</v>
      </c>
      <c r="D30" s="5">
        <v>785.0</v>
      </c>
      <c r="E30" s="5">
        <v>34.0</v>
      </c>
      <c r="F30" s="5">
        <v>3953.0</v>
      </c>
      <c r="G30" s="5">
        <v>429.0</v>
      </c>
      <c r="H30" s="5">
        <v>2330.0</v>
      </c>
      <c r="I30" s="19">
        <v>0.2625</v>
      </c>
      <c r="J30" s="31">
        <f t="shared" si="1"/>
        <v>0.2625</v>
      </c>
      <c r="K30" s="19">
        <v>0.6243055555555556</v>
      </c>
      <c r="L30" s="31">
        <f t="shared" si="2"/>
        <v>0.6243055556</v>
      </c>
      <c r="M30" s="7">
        <v>9.95</v>
      </c>
      <c r="N30" s="7">
        <v>6.83</v>
      </c>
      <c r="O30" s="17">
        <v>0.9996</v>
      </c>
      <c r="P30" s="5">
        <v>34.0</v>
      </c>
      <c r="Q30" s="5">
        <v>3469.0</v>
      </c>
      <c r="R30" s="32">
        <f t="shared" si="3"/>
        <v>0.2625</v>
      </c>
      <c r="S30" s="32">
        <f t="shared" si="4"/>
        <v>0.6243055556</v>
      </c>
      <c r="T30" s="14">
        <v>6.1768031199999996E7</v>
      </c>
    </row>
    <row r="31" ht="15.75" customHeight="1">
      <c r="A31" s="11">
        <v>43040.0</v>
      </c>
      <c r="B31" s="5">
        <v>2593.0</v>
      </c>
      <c r="C31" s="5">
        <v>429.0</v>
      </c>
      <c r="D31" s="5">
        <v>731.0</v>
      </c>
      <c r="E31" s="5">
        <v>27.0</v>
      </c>
      <c r="F31" s="5">
        <v>4023.0</v>
      </c>
      <c r="G31" s="5">
        <v>426.0</v>
      </c>
      <c r="H31" s="5">
        <v>2055.0</v>
      </c>
      <c r="I31" s="19">
        <v>0.29305555555555557</v>
      </c>
      <c r="J31" s="31">
        <f t="shared" si="1"/>
        <v>0.2930555556</v>
      </c>
      <c r="K31" s="19">
        <v>0.6326388888888889</v>
      </c>
      <c r="L31" s="31">
        <f t="shared" si="2"/>
        <v>0.6326388889</v>
      </c>
      <c r="M31" s="7">
        <v>10.55</v>
      </c>
      <c r="N31" s="7">
        <v>9.15</v>
      </c>
      <c r="O31" s="17">
        <v>0.9988</v>
      </c>
      <c r="P31" s="5">
        <v>28.0</v>
      </c>
      <c r="Q31" s="5">
        <v>3461.0</v>
      </c>
      <c r="R31" s="32">
        <f t="shared" si="3"/>
        <v>0.2930555556</v>
      </c>
      <c r="S31" s="32">
        <f t="shared" si="4"/>
        <v>0.6326388889</v>
      </c>
      <c r="T31" s="14">
        <v>6.2081693760000005E7</v>
      </c>
    </row>
    <row r="32" ht="15.75" customHeight="1">
      <c r="A32" s="11">
        <v>43070.0</v>
      </c>
      <c r="B32" s="5">
        <v>2576.0</v>
      </c>
      <c r="C32" s="5">
        <v>383.0</v>
      </c>
      <c r="D32" s="5">
        <v>361.0</v>
      </c>
      <c r="E32" s="5">
        <v>22.0</v>
      </c>
      <c r="F32" s="5">
        <v>3506.0</v>
      </c>
      <c r="G32" s="5">
        <v>376.0</v>
      </c>
      <c r="H32" s="5">
        <v>2161.0</v>
      </c>
      <c r="I32" s="19">
        <v>0.27847222222222223</v>
      </c>
      <c r="J32" s="31">
        <f t="shared" si="1"/>
        <v>0.2784722222</v>
      </c>
      <c r="K32" s="19">
        <v>0.6326388888888889</v>
      </c>
      <c r="L32" s="31">
        <f t="shared" si="2"/>
        <v>0.6326388889</v>
      </c>
      <c r="M32" s="7">
        <v>12.03</v>
      </c>
      <c r="N32" s="7">
        <v>10.33</v>
      </c>
      <c r="O32" s="17">
        <v>0.9994</v>
      </c>
      <c r="P32" s="5">
        <v>0.0</v>
      </c>
      <c r="Q32" s="5">
        <v>3322.0</v>
      </c>
      <c r="R32" s="32">
        <f t="shared" si="3"/>
        <v>0.2784722222</v>
      </c>
      <c r="S32" s="32">
        <f t="shared" si="4"/>
        <v>0.6326388889</v>
      </c>
      <c r="T32" s="14">
        <v>6.126088122E7</v>
      </c>
    </row>
    <row r="33" ht="15.75" customHeight="1">
      <c r="A33" s="11">
        <v>43101.0</v>
      </c>
      <c r="B33" s="5">
        <v>3409.0</v>
      </c>
      <c r="C33" s="5">
        <v>445.0</v>
      </c>
      <c r="D33" s="5">
        <v>911.0</v>
      </c>
      <c r="E33" s="5">
        <v>24.0</v>
      </c>
      <c r="F33" s="5">
        <v>5403.0</v>
      </c>
      <c r="G33" s="5">
        <v>425.0</v>
      </c>
      <c r="H33" s="5">
        <v>2598.0</v>
      </c>
      <c r="I33" s="19">
        <v>0.30972222222222223</v>
      </c>
      <c r="J33" s="31">
        <f t="shared" si="1"/>
        <v>0.3097222222</v>
      </c>
      <c r="K33" s="19">
        <v>0.6597222222222222</v>
      </c>
      <c r="L33" s="31">
        <f t="shared" si="2"/>
        <v>0.6597222222</v>
      </c>
      <c r="M33" s="7">
        <v>14.52</v>
      </c>
      <c r="N33" s="7">
        <v>8.41</v>
      </c>
      <c r="O33" s="17">
        <v>0.9953</v>
      </c>
      <c r="P33" s="5">
        <v>13.0</v>
      </c>
      <c r="Q33" s="5">
        <v>4138.0</v>
      </c>
      <c r="R33" s="32">
        <f t="shared" si="3"/>
        <v>0.3097222222</v>
      </c>
      <c r="S33" s="32">
        <f t="shared" si="4"/>
        <v>0.6597222222</v>
      </c>
      <c r="T33" s="14">
        <v>6.294137945999999E7</v>
      </c>
    </row>
    <row r="34" ht="15.75" customHeight="1">
      <c r="A34" s="11">
        <v>43132.0</v>
      </c>
      <c r="B34" s="5">
        <v>2877.0</v>
      </c>
      <c r="C34" s="5">
        <v>312.0</v>
      </c>
      <c r="D34" s="5">
        <v>670.0</v>
      </c>
      <c r="E34" s="5">
        <v>22.0</v>
      </c>
      <c r="F34" s="5">
        <v>4186.0</v>
      </c>
      <c r="G34" s="5">
        <v>308.0</v>
      </c>
      <c r="H34" s="5">
        <v>2319.0</v>
      </c>
      <c r="I34" s="19">
        <v>0.32083333333333336</v>
      </c>
      <c r="J34" s="31">
        <f t="shared" si="1"/>
        <v>0.3208333333</v>
      </c>
      <c r="K34" s="19">
        <v>0.6090277777777778</v>
      </c>
      <c r="L34" s="31">
        <f t="shared" si="2"/>
        <v>0.6090277778</v>
      </c>
      <c r="M34" s="7">
        <v>10.51</v>
      </c>
      <c r="N34" s="7">
        <v>69.89</v>
      </c>
      <c r="O34" s="17">
        <v>0.9992</v>
      </c>
      <c r="P34" s="5">
        <v>11.0</v>
      </c>
      <c r="Q34" s="5">
        <v>3326.0</v>
      </c>
      <c r="R34" s="32">
        <f t="shared" si="3"/>
        <v>0.3208333333</v>
      </c>
      <c r="S34" s="32">
        <f t="shared" si="4"/>
        <v>0.6090277778</v>
      </c>
      <c r="T34" s="14">
        <v>6.173832156E7</v>
      </c>
    </row>
    <row r="35" ht="15.75" customHeight="1">
      <c r="A35" s="11">
        <v>43160.0</v>
      </c>
      <c r="B35" s="5">
        <v>3158.0</v>
      </c>
      <c r="C35" s="5">
        <v>325.0</v>
      </c>
      <c r="D35" s="5">
        <v>745.0</v>
      </c>
      <c r="E35" s="5">
        <v>17.0</v>
      </c>
      <c r="F35" s="5">
        <v>4528.0</v>
      </c>
      <c r="G35" s="5">
        <v>317.0</v>
      </c>
      <c r="H35" s="5">
        <v>2652.0</v>
      </c>
      <c r="I35" s="19">
        <v>0.31666666666666665</v>
      </c>
      <c r="J35" s="31">
        <f t="shared" si="1"/>
        <v>0.3166666667</v>
      </c>
      <c r="K35" s="19">
        <v>0.6451388888888888</v>
      </c>
      <c r="L35" s="31">
        <f t="shared" si="2"/>
        <v>0.6451388889</v>
      </c>
      <c r="M35" s="7">
        <v>8.88</v>
      </c>
      <c r="N35" s="7">
        <v>8.31</v>
      </c>
      <c r="O35" s="33">
        <v>0.0</v>
      </c>
      <c r="P35" s="5">
        <v>5.0</v>
      </c>
      <c r="Q35" s="5">
        <v>3760.0</v>
      </c>
      <c r="R35" s="32">
        <f t="shared" si="3"/>
        <v>0.3166666667</v>
      </c>
      <c r="S35" s="32">
        <f t="shared" si="4"/>
        <v>0.6451388889</v>
      </c>
      <c r="T35" s="14">
        <v>5.623125222E7</v>
      </c>
    </row>
    <row r="36" ht="15.75" customHeight="1">
      <c r="A36" s="11">
        <v>43191.0</v>
      </c>
      <c r="B36" s="5">
        <v>3737.0</v>
      </c>
      <c r="C36" s="5">
        <v>444.0</v>
      </c>
      <c r="D36" s="5">
        <v>746.0</v>
      </c>
      <c r="E36" s="5">
        <v>13.0</v>
      </c>
      <c r="F36" s="5">
        <v>5460.0</v>
      </c>
      <c r="G36" s="5">
        <v>437.0</v>
      </c>
      <c r="H36" s="5">
        <v>2987.0</v>
      </c>
      <c r="I36" s="19">
        <v>0.32569444444444445</v>
      </c>
      <c r="J36" s="31">
        <f t="shared" si="1"/>
        <v>0.3256944444</v>
      </c>
      <c r="K36" s="19">
        <v>0.55625</v>
      </c>
      <c r="L36" s="31">
        <f t="shared" si="2"/>
        <v>0.55625</v>
      </c>
      <c r="M36" s="7">
        <v>9.85</v>
      </c>
      <c r="N36" s="7">
        <v>8.5</v>
      </c>
      <c r="O36" s="33">
        <v>0.0</v>
      </c>
      <c r="P36" s="5">
        <f>37</f>
        <v>37</v>
      </c>
      <c r="Q36" s="5">
        <v>4428.0</v>
      </c>
      <c r="R36" s="32">
        <f t="shared" si="3"/>
        <v>0.3256944444</v>
      </c>
      <c r="S36" s="32">
        <f t="shared" si="4"/>
        <v>0.55625</v>
      </c>
      <c r="T36" s="14">
        <v>6.484930851E7</v>
      </c>
    </row>
    <row r="37" ht="15.75" customHeight="1">
      <c r="A37" s="11">
        <v>43221.0</v>
      </c>
      <c r="B37" s="5">
        <v>4167.0</v>
      </c>
      <c r="C37" s="5">
        <v>449.0</v>
      </c>
      <c r="D37" s="5">
        <v>726.0</v>
      </c>
      <c r="E37" s="5">
        <v>27.0</v>
      </c>
      <c r="F37" s="5">
        <v>6277.0</v>
      </c>
      <c r="G37" s="5">
        <v>428.0</v>
      </c>
      <c r="H37" s="5">
        <v>3024.0</v>
      </c>
      <c r="I37" s="19">
        <v>0.34652777777777777</v>
      </c>
      <c r="J37" s="31">
        <f t="shared" si="1"/>
        <v>0.3465277778</v>
      </c>
      <c r="K37" s="19">
        <v>0.6180555555555556</v>
      </c>
      <c r="L37" s="31">
        <f t="shared" si="2"/>
        <v>0.6180555556</v>
      </c>
      <c r="M37" s="7">
        <v>10.18</v>
      </c>
      <c r="N37" s="7">
        <v>7.5</v>
      </c>
      <c r="O37" s="17">
        <v>0.9943</v>
      </c>
      <c r="P37" s="5">
        <v>67.0</v>
      </c>
      <c r="Q37" s="5">
        <v>4976.0</v>
      </c>
      <c r="R37" s="32">
        <f t="shared" si="3"/>
        <v>0.3465277778</v>
      </c>
      <c r="S37" s="32">
        <f t="shared" si="4"/>
        <v>0.6180555556</v>
      </c>
      <c r="T37" s="14">
        <v>7.059631068E7</v>
      </c>
    </row>
    <row r="38" ht="15.75" customHeight="1">
      <c r="A38" s="11">
        <v>43252.0</v>
      </c>
      <c r="B38" s="5">
        <v>4041.0</v>
      </c>
      <c r="C38" s="5">
        <v>443.0</v>
      </c>
      <c r="D38" s="5">
        <v>584.0</v>
      </c>
      <c r="E38" s="5">
        <v>51.0</v>
      </c>
      <c r="F38" s="5">
        <v>5551.0</v>
      </c>
      <c r="G38" s="5">
        <v>423.0</v>
      </c>
      <c r="H38" s="5">
        <v>3290.0</v>
      </c>
      <c r="I38" s="19">
        <v>0.3729166666666666</v>
      </c>
      <c r="J38" s="31">
        <f t="shared" si="1"/>
        <v>0.3729166667</v>
      </c>
      <c r="K38" s="19">
        <v>0.6020833333333333</v>
      </c>
      <c r="L38" s="31">
        <f t="shared" si="2"/>
        <v>0.6020833333</v>
      </c>
      <c r="M38" s="7">
        <v>10.33</v>
      </c>
      <c r="N38" s="7">
        <v>6.6</v>
      </c>
      <c r="O38" s="16">
        <v>1.0</v>
      </c>
      <c r="P38" s="5">
        <v>20.0</v>
      </c>
      <c r="Q38" s="5">
        <v>4807.0</v>
      </c>
      <c r="R38" s="32">
        <f t="shared" si="3"/>
        <v>0.3729166667</v>
      </c>
      <c r="S38" s="32">
        <f t="shared" si="4"/>
        <v>0.6020833333</v>
      </c>
      <c r="T38" s="14">
        <v>7.204891752E7</v>
      </c>
    </row>
    <row r="39" ht="15.75" customHeight="1">
      <c r="A39" s="11">
        <v>43282.0</v>
      </c>
      <c r="B39" s="5">
        <v>3800.0</v>
      </c>
      <c r="C39" s="5">
        <v>659.0</v>
      </c>
      <c r="D39" s="5">
        <v>713.0</v>
      </c>
      <c r="E39" s="5">
        <v>31.0</v>
      </c>
      <c r="F39" s="5">
        <v>6191.0</v>
      </c>
      <c r="G39" s="5">
        <v>595.0</v>
      </c>
      <c r="H39" s="5">
        <v>2708.0</v>
      </c>
      <c r="I39" s="19">
        <v>0.3902777777777778</v>
      </c>
      <c r="J39" s="31">
        <f t="shared" si="1"/>
        <v>0.3902777778</v>
      </c>
      <c r="K39" s="19">
        <v>0.7222222222222222</v>
      </c>
      <c r="L39" s="31">
        <f t="shared" si="2"/>
        <v>0.7222222222</v>
      </c>
      <c r="M39" s="7">
        <v>13.03</v>
      </c>
      <c r="N39" s="7">
        <v>7.74</v>
      </c>
      <c r="O39" s="17">
        <v>0.9973</v>
      </c>
      <c r="P39" s="5">
        <v>63.0</v>
      </c>
      <c r="Q39" s="5">
        <v>4801.0</v>
      </c>
      <c r="R39" s="32">
        <f t="shared" si="3"/>
        <v>0.3902777778</v>
      </c>
      <c r="S39" s="32">
        <f t="shared" si="4"/>
        <v>0.7222222222</v>
      </c>
      <c r="T39" s="14">
        <v>7.146903988E7</v>
      </c>
    </row>
    <row r="40" ht="15.75" customHeight="1">
      <c r="A40" s="11">
        <v>43313.0</v>
      </c>
      <c r="B40" s="5">
        <v>3944.0</v>
      </c>
      <c r="C40" s="5">
        <v>517.0</v>
      </c>
      <c r="D40" s="5">
        <v>519.0</v>
      </c>
      <c r="E40" s="5">
        <v>39.0</v>
      </c>
      <c r="F40" s="5">
        <v>5566.0</v>
      </c>
      <c r="G40" s="5">
        <v>460.0</v>
      </c>
      <c r="H40" s="5">
        <v>3136.0</v>
      </c>
      <c r="I40" s="19">
        <v>0.3548611111111111</v>
      </c>
      <c r="J40" s="31">
        <f t="shared" si="1"/>
        <v>0.3548611111</v>
      </c>
      <c r="K40" s="19">
        <v>0.6513888888888889</v>
      </c>
      <c r="L40" s="31">
        <f t="shared" si="2"/>
        <v>0.6513888889</v>
      </c>
      <c r="M40" s="7">
        <v>8.19</v>
      </c>
      <c r="N40" s="7">
        <v>7.03</v>
      </c>
      <c r="O40" s="16">
        <v>1.0</v>
      </c>
      <c r="P40" s="5">
        <v>38.0</v>
      </c>
      <c r="Q40" s="5">
        <v>4651.0</v>
      </c>
      <c r="R40" s="32">
        <f t="shared" si="3"/>
        <v>0.3548611111</v>
      </c>
      <c r="S40" s="32">
        <f t="shared" si="4"/>
        <v>0.6513888889</v>
      </c>
      <c r="T40" s="14">
        <v>6.852582504E7</v>
      </c>
    </row>
    <row r="41" ht="15.75" customHeight="1">
      <c r="A41" s="11">
        <v>43344.0</v>
      </c>
      <c r="B41" s="23">
        <v>2916.0</v>
      </c>
      <c r="C41" s="23">
        <v>401.0</v>
      </c>
      <c r="D41" s="23">
        <v>447.0</v>
      </c>
      <c r="E41" s="23">
        <v>35.0</v>
      </c>
      <c r="F41" s="23">
        <v>3925.0</v>
      </c>
      <c r="G41" s="23">
        <v>387.0</v>
      </c>
      <c r="H41" s="23">
        <v>2641.0</v>
      </c>
      <c r="I41" s="19">
        <v>0.32083333333333336</v>
      </c>
      <c r="J41" s="31">
        <f t="shared" si="1"/>
        <v>0.3208333333</v>
      </c>
      <c r="K41" s="19">
        <v>0.5555555555555556</v>
      </c>
      <c r="L41" s="31">
        <f t="shared" si="2"/>
        <v>0.5555555556</v>
      </c>
      <c r="M41" s="7">
        <v>9.15</v>
      </c>
      <c r="N41" s="7">
        <v>5.94</v>
      </c>
      <c r="O41" s="17">
        <v>0.9892</v>
      </c>
      <c r="P41" s="5">
        <v>28.0</v>
      </c>
      <c r="Q41" s="5">
        <v>3523.0</v>
      </c>
      <c r="R41" s="32">
        <f t="shared" si="3"/>
        <v>0.3208333333</v>
      </c>
      <c r="S41" s="32">
        <f t="shared" si="4"/>
        <v>0.5555555556</v>
      </c>
      <c r="T41" s="14">
        <v>6.500083404000001E7</v>
      </c>
    </row>
    <row r="42" ht="15.75" customHeight="1">
      <c r="A42" s="11">
        <v>43374.0</v>
      </c>
      <c r="B42" s="23">
        <v>3616.0</v>
      </c>
      <c r="C42" s="23">
        <v>478.0</v>
      </c>
      <c r="D42" s="23">
        <v>510.0</v>
      </c>
      <c r="E42" s="23">
        <v>34.0</v>
      </c>
      <c r="F42" s="23">
        <v>4838.0</v>
      </c>
      <c r="G42" s="23">
        <v>461.0</v>
      </c>
      <c r="H42" s="23">
        <v>3186.0</v>
      </c>
      <c r="I42" s="19">
        <v>0.3111111111111111</v>
      </c>
      <c r="J42" s="31">
        <f t="shared" si="1"/>
        <v>0.3111111111</v>
      </c>
      <c r="K42" s="19">
        <v>0.5131944444444444</v>
      </c>
      <c r="L42" s="31">
        <f t="shared" si="2"/>
        <v>0.5131944444</v>
      </c>
      <c r="M42" s="7">
        <v>11.49</v>
      </c>
      <c r="N42" s="7">
        <v>5.94</v>
      </c>
      <c r="O42" s="17">
        <v>0.9984</v>
      </c>
      <c r="P42" s="5">
        <v>95.0</v>
      </c>
      <c r="Q42" s="5">
        <v>4169.0</v>
      </c>
      <c r="R42" s="32">
        <f t="shared" si="3"/>
        <v>0.3111111111</v>
      </c>
      <c r="S42" s="32">
        <f t="shared" si="4"/>
        <v>0.5131944444</v>
      </c>
      <c r="T42" s="14">
        <v>6.440158557000001E7</v>
      </c>
    </row>
    <row r="43" ht="15.75" customHeight="1">
      <c r="A43" s="11">
        <v>43405.0</v>
      </c>
      <c r="B43" s="23">
        <v>3301.0</v>
      </c>
      <c r="C43" s="23">
        <v>377.0</v>
      </c>
      <c r="D43" s="23">
        <v>429.0</v>
      </c>
      <c r="E43" s="23">
        <v>43.0</v>
      </c>
      <c r="F43" s="23">
        <v>4307.0</v>
      </c>
      <c r="G43" s="23">
        <v>371.0</v>
      </c>
      <c r="H43" s="23">
        <v>2911.0</v>
      </c>
      <c r="I43" s="19">
        <v>0.34027777777777773</v>
      </c>
      <c r="J43" s="31">
        <f t="shared" si="1"/>
        <v>0.3402777778</v>
      </c>
      <c r="K43" s="19">
        <v>0.5993055555555555</v>
      </c>
      <c r="L43" s="31">
        <f t="shared" si="2"/>
        <v>0.5993055556</v>
      </c>
      <c r="M43" s="7">
        <v>13.55</v>
      </c>
      <c r="N43" s="7">
        <v>6.61</v>
      </c>
      <c r="O43" s="16">
        <v>1.0</v>
      </c>
      <c r="P43" s="5">
        <v>58.0</v>
      </c>
      <c r="Q43" s="5">
        <v>3753.0</v>
      </c>
      <c r="R43" s="32">
        <f t="shared" si="3"/>
        <v>0.3402777778</v>
      </c>
      <c r="S43" s="32">
        <f t="shared" si="4"/>
        <v>0.5993055556</v>
      </c>
      <c r="T43" s="14">
        <v>6.952959064E7</v>
      </c>
    </row>
    <row r="44" ht="15.75" customHeight="1">
      <c r="A44" s="11">
        <v>43435.0</v>
      </c>
      <c r="B44" s="23">
        <v>2816.0</v>
      </c>
      <c r="C44" s="23">
        <v>303.0</v>
      </c>
      <c r="D44" s="23">
        <v>405.0</v>
      </c>
      <c r="E44" s="23">
        <v>36.0</v>
      </c>
      <c r="F44" s="23">
        <v>3652.0</v>
      </c>
      <c r="G44" s="23">
        <v>303.0</v>
      </c>
      <c r="H44" s="23">
        <v>2632.0</v>
      </c>
      <c r="I44" s="19">
        <v>0.3069444444444444</v>
      </c>
      <c r="J44" s="31">
        <f t="shared" si="1"/>
        <v>0.3069444444</v>
      </c>
      <c r="K44" s="19">
        <v>0.6555555555555556</v>
      </c>
      <c r="L44" s="31">
        <f t="shared" si="2"/>
        <v>0.6555555556</v>
      </c>
      <c r="M44" s="7">
        <v>8.68</v>
      </c>
      <c r="N44" s="7">
        <v>6.61</v>
      </c>
      <c r="O44" s="16">
        <v>1.0</v>
      </c>
      <c r="P44" s="5">
        <v>38.0</v>
      </c>
      <c r="Q44" s="5">
        <v>3411.0</v>
      </c>
      <c r="R44" s="32">
        <f t="shared" si="3"/>
        <v>0.3069444444</v>
      </c>
      <c r="S44" s="32">
        <f t="shared" si="4"/>
        <v>0.6555555556</v>
      </c>
      <c r="T44" s="14">
        <v>6.296392857E7</v>
      </c>
    </row>
    <row r="45" ht="15.75" customHeight="1">
      <c r="A45" s="11">
        <v>43466.0</v>
      </c>
      <c r="B45" s="23">
        <v>3151.0</v>
      </c>
      <c r="C45" s="23">
        <v>524.0</v>
      </c>
      <c r="D45" s="23">
        <v>474.0</v>
      </c>
      <c r="E45" s="23">
        <v>54.0</v>
      </c>
      <c r="F45" s="23">
        <v>4425.0</v>
      </c>
      <c r="G45" s="23">
        <v>507.0</v>
      </c>
      <c r="H45" s="23">
        <v>2818.0</v>
      </c>
      <c r="I45" s="19">
        <v>0.3013888888888889</v>
      </c>
      <c r="J45" s="31">
        <f t="shared" si="1"/>
        <v>0.3013888889</v>
      </c>
      <c r="K45" s="19">
        <v>0.5861111111111111</v>
      </c>
      <c r="L45" s="31">
        <f t="shared" si="2"/>
        <v>0.5861111111</v>
      </c>
      <c r="M45" s="7">
        <v>8.31</v>
      </c>
      <c r="N45" s="7">
        <v>6.61</v>
      </c>
      <c r="O45" s="16">
        <v>1.0</v>
      </c>
      <c r="P45" s="5">
        <v>27.0</v>
      </c>
      <c r="Q45" s="5">
        <v>4031.0</v>
      </c>
      <c r="R45" s="32">
        <f t="shared" si="3"/>
        <v>0.3013888889</v>
      </c>
      <c r="S45" s="32">
        <f t="shared" si="4"/>
        <v>0.5861111111</v>
      </c>
      <c r="T45" s="14">
        <v>6.741901124E7</v>
      </c>
    </row>
    <row r="46" ht="15.75" customHeight="1">
      <c r="A46" s="11">
        <v>43497.0</v>
      </c>
      <c r="B46" s="23">
        <v>3152.0</v>
      </c>
      <c r="C46" s="23">
        <v>408.0</v>
      </c>
      <c r="D46" s="23">
        <v>406.0</v>
      </c>
      <c r="E46" s="23">
        <v>56.0</v>
      </c>
      <c r="F46" s="23">
        <v>4070.0</v>
      </c>
      <c r="G46" s="23">
        <v>405.0</v>
      </c>
      <c r="H46" s="23">
        <v>3015.0</v>
      </c>
      <c r="I46" s="19">
        <v>0.27569444444444446</v>
      </c>
      <c r="J46" s="31">
        <f t="shared" si="1"/>
        <v>0.2756944444</v>
      </c>
      <c r="K46" s="19">
        <v>0.6</v>
      </c>
      <c r="L46" s="31">
        <f t="shared" si="2"/>
        <v>0.6</v>
      </c>
      <c r="M46" s="7">
        <v>12.2</v>
      </c>
      <c r="N46" s="7">
        <v>8.06</v>
      </c>
      <c r="O46" s="16">
        <v>1.0</v>
      </c>
      <c r="P46" s="5">
        <v>126.0</v>
      </c>
      <c r="Q46" s="5">
        <v>3765.0</v>
      </c>
      <c r="R46" s="32">
        <f t="shared" si="3"/>
        <v>0.2756944444</v>
      </c>
      <c r="S46" s="32">
        <f t="shared" si="4"/>
        <v>0.6</v>
      </c>
      <c r="T46" s="14">
        <v>6.080609475000001E7</v>
      </c>
    </row>
    <row r="47" ht="15.75" customHeight="1">
      <c r="A47" s="11">
        <v>43525.0</v>
      </c>
      <c r="B47" s="23">
        <v>3081.0</v>
      </c>
      <c r="C47" s="23">
        <v>558.0</v>
      </c>
      <c r="D47" s="23">
        <v>203.0</v>
      </c>
      <c r="E47" s="23">
        <v>46.0</v>
      </c>
      <c r="F47" s="23">
        <v>4024.0</v>
      </c>
      <c r="G47" s="23">
        <v>558.0</v>
      </c>
      <c r="H47" s="23">
        <v>2874.0</v>
      </c>
      <c r="I47" s="19">
        <v>0.28055555555555556</v>
      </c>
      <c r="J47" s="31">
        <f t="shared" si="1"/>
        <v>0.2805555556</v>
      </c>
      <c r="K47" s="19">
        <v>0.5986111111111111</v>
      </c>
      <c r="L47" s="31">
        <f t="shared" si="2"/>
        <v>0.5986111111</v>
      </c>
      <c r="M47" s="7">
        <v>9.39</v>
      </c>
      <c r="N47" s="7">
        <v>6.71</v>
      </c>
      <c r="O47" s="16">
        <v>1.0</v>
      </c>
      <c r="P47" s="5">
        <v>33.0</v>
      </c>
      <c r="Q47" s="5">
        <v>3765.0</v>
      </c>
      <c r="R47" s="32">
        <f t="shared" si="3"/>
        <v>0.2805555556</v>
      </c>
      <c r="S47" s="32">
        <f t="shared" si="4"/>
        <v>0.5986111111</v>
      </c>
      <c r="T47" s="14">
        <v>6.952959064E7</v>
      </c>
    </row>
    <row r="48" ht="15.75" customHeight="1">
      <c r="A48" s="11">
        <v>43556.0</v>
      </c>
      <c r="B48" s="23">
        <v>3342.0</v>
      </c>
      <c r="C48" s="23">
        <v>616.0</v>
      </c>
      <c r="D48" s="23">
        <v>141.0</v>
      </c>
      <c r="E48" s="23">
        <v>43.0</v>
      </c>
      <c r="F48" s="23">
        <v>4268.0</v>
      </c>
      <c r="G48" s="23">
        <v>616.0</v>
      </c>
      <c r="H48" s="23">
        <v>3084.0</v>
      </c>
      <c r="I48" s="19">
        <v>0.27569444444444446</v>
      </c>
      <c r="J48" s="31">
        <f t="shared" si="1"/>
        <v>0.2756944444</v>
      </c>
      <c r="K48" s="19">
        <v>0.5541666666666667</v>
      </c>
      <c r="L48" s="31">
        <f t="shared" si="2"/>
        <v>0.5541666667</v>
      </c>
      <c r="M48" s="7">
        <v>11.86</v>
      </c>
      <c r="N48" s="7">
        <v>7.61</v>
      </c>
      <c r="O48" s="16">
        <v>1.0</v>
      </c>
      <c r="P48" s="5">
        <v>88.0</v>
      </c>
      <c r="Q48" s="5">
        <v>3903.0</v>
      </c>
      <c r="R48" s="32">
        <f t="shared" si="3"/>
        <v>0.2756944444</v>
      </c>
      <c r="S48" s="32">
        <f t="shared" si="4"/>
        <v>0.5541666667</v>
      </c>
      <c r="T48" s="14">
        <v>6.3773732E7</v>
      </c>
    </row>
    <row r="49" ht="15.75" customHeight="1">
      <c r="A49" s="11">
        <v>43586.0</v>
      </c>
      <c r="B49" s="23">
        <v>3859.0</v>
      </c>
      <c r="C49" s="23">
        <v>640.0</v>
      </c>
      <c r="D49" s="23">
        <v>125.0</v>
      </c>
      <c r="E49" s="23">
        <v>30.0</v>
      </c>
      <c r="F49" s="23">
        <v>4833.0</v>
      </c>
      <c r="G49" s="23">
        <v>625.0</v>
      </c>
      <c r="H49" s="23">
        <v>3467.0</v>
      </c>
      <c r="I49" s="19">
        <v>0.28125</v>
      </c>
      <c r="J49" s="31">
        <f t="shared" si="1"/>
        <v>0.28125</v>
      </c>
      <c r="K49" s="19">
        <v>0.6166666666666667</v>
      </c>
      <c r="L49" s="31">
        <f t="shared" si="2"/>
        <v>0.6166666667</v>
      </c>
      <c r="M49" s="7">
        <v>8.55</v>
      </c>
      <c r="N49" s="7">
        <v>7.36</v>
      </c>
      <c r="O49" s="17">
        <v>0.9981</v>
      </c>
      <c r="P49" s="5">
        <v>62.0</v>
      </c>
      <c r="Q49" s="5">
        <v>4296.0</v>
      </c>
      <c r="R49" s="32">
        <f t="shared" si="3"/>
        <v>0.28125</v>
      </c>
      <c r="S49" s="32">
        <f t="shared" si="4"/>
        <v>0.6166666667</v>
      </c>
      <c r="T49" s="14">
        <v>6.757407747000001E7</v>
      </c>
    </row>
    <row r="50" ht="15.75" customHeight="1">
      <c r="A50" s="11">
        <v>43617.0</v>
      </c>
      <c r="B50" s="23">
        <v>3176.0</v>
      </c>
      <c r="C50" s="23">
        <v>522.0</v>
      </c>
      <c r="D50" s="23">
        <v>93.0</v>
      </c>
      <c r="E50" s="23">
        <v>45.0</v>
      </c>
      <c r="F50" s="23">
        <v>3959.0</v>
      </c>
      <c r="G50" s="23">
        <v>508.0</v>
      </c>
      <c r="H50" s="23">
        <v>2972.0</v>
      </c>
      <c r="I50" s="19">
        <v>0.27708333333333335</v>
      </c>
      <c r="J50" s="31">
        <f t="shared" si="1"/>
        <v>0.2770833333</v>
      </c>
      <c r="K50" s="19">
        <v>0.6395833333333333</v>
      </c>
      <c r="L50" s="31">
        <f t="shared" si="2"/>
        <v>0.6395833333</v>
      </c>
      <c r="M50" s="7">
        <v>13.33</v>
      </c>
      <c r="N50" s="7">
        <v>5.15</v>
      </c>
      <c r="O50" s="17">
        <v>0.9999</v>
      </c>
      <c r="P50" s="5">
        <v>75.0</v>
      </c>
      <c r="Q50" s="5">
        <v>3237.0</v>
      </c>
      <c r="R50" s="32">
        <f t="shared" si="3"/>
        <v>0.2770833333</v>
      </c>
      <c r="S50" s="32">
        <f t="shared" si="4"/>
        <v>0.6395833333</v>
      </c>
      <c r="T50" s="14">
        <v>6.3270193419999994E7</v>
      </c>
    </row>
    <row r="51" ht="15.75" customHeight="1">
      <c r="A51" s="11">
        <v>43647.0</v>
      </c>
      <c r="B51" s="23">
        <v>3754.0</v>
      </c>
      <c r="C51" s="23">
        <v>604.0</v>
      </c>
      <c r="D51" s="23">
        <v>258.0</v>
      </c>
      <c r="E51" s="23">
        <v>56.0</v>
      </c>
      <c r="F51" s="23">
        <v>4892.0</v>
      </c>
      <c r="G51" s="23">
        <v>589.0</v>
      </c>
      <c r="H51" s="23">
        <v>3298.0</v>
      </c>
      <c r="I51" s="19">
        <v>0.28055555555555556</v>
      </c>
      <c r="J51" s="31">
        <f t="shared" si="1"/>
        <v>0.2805555556</v>
      </c>
      <c r="K51" s="19">
        <v>0.6631944444444444</v>
      </c>
      <c r="L51" s="31">
        <f t="shared" si="2"/>
        <v>0.6631944444</v>
      </c>
      <c r="M51" s="20">
        <v>0.95</v>
      </c>
      <c r="N51" s="7">
        <v>5.71</v>
      </c>
      <c r="O51" s="16">
        <v>1.0</v>
      </c>
      <c r="P51" s="5">
        <v>213.0</v>
      </c>
      <c r="Q51" s="5">
        <v>3641.0</v>
      </c>
      <c r="R51" s="32">
        <f t="shared" si="3"/>
        <v>0.2805555556</v>
      </c>
      <c r="S51" s="32">
        <f t="shared" si="4"/>
        <v>0.6631944444</v>
      </c>
      <c r="T51" s="14">
        <v>6.749492047999999E7</v>
      </c>
    </row>
    <row r="52" ht="15.75" customHeight="1">
      <c r="A52" s="11">
        <v>43678.0</v>
      </c>
      <c r="B52" s="23">
        <v>3554.0</v>
      </c>
      <c r="C52" s="23">
        <v>576.0</v>
      </c>
      <c r="D52" s="23">
        <v>178.0</v>
      </c>
      <c r="E52" s="23">
        <v>53.0</v>
      </c>
      <c r="F52" s="23">
        <v>4526.0</v>
      </c>
      <c r="G52" s="23">
        <v>572.0</v>
      </c>
      <c r="H52" s="23">
        <v>3265.0</v>
      </c>
      <c r="I52" s="19">
        <v>0.28750000000000003</v>
      </c>
      <c r="J52" s="31">
        <f t="shared" si="1"/>
        <v>0.2875</v>
      </c>
      <c r="K52" s="19">
        <v>0.6124999999999999</v>
      </c>
      <c r="L52" s="31">
        <f t="shared" si="2"/>
        <v>0.6125</v>
      </c>
      <c r="M52" s="7">
        <v>16.45</v>
      </c>
      <c r="N52" s="7">
        <v>6.07</v>
      </c>
      <c r="O52" s="17">
        <v>0.9902</v>
      </c>
      <c r="P52" s="5">
        <v>93.0</v>
      </c>
      <c r="Q52" s="5">
        <v>3457.0</v>
      </c>
      <c r="R52" s="32">
        <f t="shared" si="3"/>
        <v>0.2875</v>
      </c>
      <c r="S52" s="32">
        <f t="shared" si="4"/>
        <v>0.6125</v>
      </c>
      <c r="T52" s="14">
        <v>5.875362041413619E7</v>
      </c>
    </row>
    <row r="53" ht="15.75" customHeight="1">
      <c r="A53" s="11">
        <v>43709.0</v>
      </c>
      <c r="B53" s="23">
        <v>3179.0</v>
      </c>
      <c r="C53" s="23">
        <v>686.0</v>
      </c>
      <c r="D53" s="23">
        <v>187.0</v>
      </c>
      <c r="E53" s="23">
        <v>25.0</v>
      </c>
      <c r="F53" s="23">
        <v>4671.0</v>
      </c>
      <c r="G53" s="23">
        <v>669.0</v>
      </c>
      <c r="H53" s="23">
        <v>2896.0</v>
      </c>
      <c r="I53" s="19">
        <v>0.3125</v>
      </c>
      <c r="J53" s="31">
        <f t="shared" si="1"/>
        <v>0.3125</v>
      </c>
      <c r="K53" s="19">
        <v>0.6826388888888889</v>
      </c>
      <c r="L53" s="31">
        <f t="shared" si="2"/>
        <v>0.6826388889</v>
      </c>
      <c r="M53" s="7">
        <v>8.01</v>
      </c>
      <c r="N53" s="7">
        <v>6.13</v>
      </c>
      <c r="O53" s="17">
        <v>0.9962</v>
      </c>
      <c r="P53" s="5">
        <v>61.0</v>
      </c>
      <c r="Q53" s="5">
        <v>2924.0</v>
      </c>
      <c r="R53" s="32">
        <f t="shared" si="3"/>
        <v>0.3125</v>
      </c>
      <c r="S53" s="32">
        <f t="shared" si="4"/>
        <v>0.6826388889</v>
      </c>
      <c r="T53" s="14">
        <v>5.75307781375543E7</v>
      </c>
    </row>
    <row r="54" ht="15.75" customHeight="1">
      <c r="A54" s="11">
        <v>43739.0</v>
      </c>
      <c r="B54" s="23">
        <v>3472.0</v>
      </c>
      <c r="C54" s="23">
        <v>742.0</v>
      </c>
      <c r="D54" s="23">
        <v>164.0</v>
      </c>
      <c r="E54" s="23">
        <v>19.0</v>
      </c>
      <c r="F54" s="23">
        <v>4647.0</v>
      </c>
      <c r="G54" s="23">
        <v>729.0</v>
      </c>
      <c r="H54" s="23">
        <v>2945.0</v>
      </c>
      <c r="I54" s="19">
        <v>0.31319444444444444</v>
      </c>
      <c r="J54" s="31">
        <f t="shared" si="1"/>
        <v>0.3131944444</v>
      </c>
      <c r="K54" s="19">
        <v>0.5888888888888889</v>
      </c>
      <c r="L54" s="31">
        <f t="shared" si="2"/>
        <v>0.5888888889</v>
      </c>
      <c r="M54" s="7">
        <v>7.19</v>
      </c>
      <c r="N54" s="7">
        <v>1.63</v>
      </c>
      <c r="O54" s="16">
        <v>1.0</v>
      </c>
      <c r="P54" s="5">
        <v>78.0</v>
      </c>
      <c r="Q54" s="5">
        <v>2943.0</v>
      </c>
      <c r="R54" s="32">
        <f t="shared" si="3"/>
        <v>0.3131944444</v>
      </c>
      <c r="S54" s="32">
        <f t="shared" si="4"/>
        <v>0.5888888889</v>
      </c>
      <c r="T54" s="14">
        <v>6.171021633E7</v>
      </c>
    </row>
    <row r="55" ht="15.75" customHeight="1">
      <c r="A55" s="11">
        <v>43770.0</v>
      </c>
      <c r="B55" s="23">
        <v>2900.0</v>
      </c>
      <c r="C55" s="23">
        <v>486.0</v>
      </c>
      <c r="D55" s="23">
        <v>115.0</v>
      </c>
      <c r="E55" s="23">
        <v>6.0</v>
      </c>
      <c r="F55" s="23">
        <v>3751.0</v>
      </c>
      <c r="G55" s="23">
        <v>470.0</v>
      </c>
      <c r="H55" s="23">
        <v>2359.0</v>
      </c>
      <c r="I55" s="19">
        <v>0.31875000000000003</v>
      </c>
      <c r="J55" s="31">
        <f t="shared" si="1"/>
        <v>0.31875</v>
      </c>
      <c r="K55" s="19">
        <v>0.6340277777777777</v>
      </c>
      <c r="L55" s="31">
        <f t="shared" si="2"/>
        <v>0.6340277778</v>
      </c>
      <c r="M55" s="7">
        <v>7.93</v>
      </c>
      <c r="N55" s="7">
        <v>11.31</v>
      </c>
      <c r="O55" s="17">
        <v>0.9966</v>
      </c>
      <c r="P55" s="5">
        <v>77.0</v>
      </c>
      <c r="Q55" s="5">
        <v>3112.0</v>
      </c>
      <c r="R55" s="32">
        <f t="shared" si="3"/>
        <v>0.31875</v>
      </c>
      <c r="S55" s="32">
        <f t="shared" si="4"/>
        <v>0.6340277778</v>
      </c>
      <c r="T55" s="14">
        <v>5.8024182585599996E7</v>
      </c>
    </row>
    <row r="56" ht="15.75" customHeight="1">
      <c r="A56" s="11">
        <v>43800.0</v>
      </c>
      <c r="B56" s="23">
        <v>2779.0</v>
      </c>
      <c r="C56" s="23">
        <v>509.0</v>
      </c>
      <c r="D56" s="23">
        <v>146.0</v>
      </c>
      <c r="E56" s="23">
        <v>7.0</v>
      </c>
      <c r="F56" s="23">
        <v>3694.0</v>
      </c>
      <c r="G56" s="23">
        <v>499.0</v>
      </c>
      <c r="H56" s="23">
        <v>2067.0</v>
      </c>
      <c r="I56" s="19">
        <v>0.33888888888888885</v>
      </c>
      <c r="J56" s="31">
        <f t="shared" si="1"/>
        <v>0.3388888889</v>
      </c>
      <c r="K56" s="19">
        <v>0.6708333333333334</v>
      </c>
      <c r="L56" s="31">
        <f t="shared" si="2"/>
        <v>0.6708333333</v>
      </c>
      <c r="M56" s="7">
        <v>7.08</v>
      </c>
      <c r="N56" s="7">
        <v>8.98</v>
      </c>
      <c r="O56" s="33">
        <v>0.0</v>
      </c>
      <c r="P56" s="5">
        <v>18.0</v>
      </c>
      <c r="Q56" s="5">
        <v>3039.0</v>
      </c>
      <c r="R56" s="32">
        <f t="shared" si="3"/>
        <v>0.3388888889</v>
      </c>
      <c r="S56" s="32">
        <f t="shared" si="4"/>
        <v>0.6708333333</v>
      </c>
      <c r="T56" s="14">
        <v>5.8024182585599996E7</v>
      </c>
    </row>
    <row r="57" ht="15.75" customHeight="1">
      <c r="A57" s="11">
        <v>43831.0</v>
      </c>
      <c r="B57" s="23">
        <v>3120.0</v>
      </c>
      <c r="C57" s="23">
        <v>629.0</v>
      </c>
      <c r="D57" s="23">
        <v>159.0</v>
      </c>
      <c r="E57" s="23">
        <v>150.0</v>
      </c>
      <c r="F57" s="23">
        <v>3850.0</v>
      </c>
      <c r="G57" s="23">
        <v>580.0</v>
      </c>
      <c r="H57" s="23">
        <v>1544.0</v>
      </c>
      <c r="I57" s="19">
        <v>0.3729166666666666</v>
      </c>
      <c r="J57" s="31">
        <f t="shared" si="1"/>
        <v>0.3729166667</v>
      </c>
      <c r="K57" s="19">
        <v>0.6611111111111111</v>
      </c>
      <c r="L57" s="31">
        <f t="shared" si="2"/>
        <v>0.6611111111</v>
      </c>
      <c r="M57" s="7">
        <v>0.0</v>
      </c>
      <c r="N57" s="7">
        <v>13.76</v>
      </c>
      <c r="O57" s="16">
        <v>1.0</v>
      </c>
      <c r="P57" s="5">
        <v>37.0</v>
      </c>
      <c r="Q57" s="5">
        <v>3708.0</v>
      </c>
      <c r="R57" s="32">
        <f t="shared" si="3"/>
        <v>0.3729166667</v>
      </c>
      <c r="S57" s="32">
        <f t="shared" si="4"/>
        <v>0.6611111111</v>
      </c>
      <c r="T57" s="14">
        <v>5.4319341583500005E7</v>
      </c>
    </row>
    <row r="58" ht="15.75" customHeight="1">
      <c r="A58" s="11">
        <v>43862.0</v>
      </c>
      <c r="B58" s="23">
        <v>2881.0</v>
      </c>
      <c r="C58" s="23">
        <v>579.0</v>
      </c>
      <c r="D58" s="23">
        <v>116.0</v>
      </c>
      <c r="E58" s="23">
        <v>95.0</v>
      </c>
      <c r="F58" s="23">
        <v>4331.0</v>
      </c>
      <c r="G58" s="23">
        <v>459.0</v>
      </c>
      <c r="H58" s="23">
        <v>1193.0</v>
      </c>
      <c r="I58" s="19">
        <v>0.3666666666666667</v>
      </c>
      <c r="J58" s="31">
        <f t="shared" si="1"/>
        <v>0.3666666667</v>
      </c>
      <c r="K58" s="19">
        <v>0.7152777777777778</v>
      </c>
      <c r="L58" s="31">
        <f t="shared" si="2"/>
        <v>0.7152777778</v>
      </c>
      <c r="M58" s="7">
        <v>0.1</v>
      </c>
      <c r="N58" s="7">
        <v>8.59</v>
      </c>
      <c r="O58" s="16">
        <v>1.0</v>
      </c>
      <c r="P58" s="5">
        <f>81+3</f>
        <v>84</v>
      </c>
      <c r="Q58" s="5">
        <v>3038.0</v>
      </c>
      <c r="R58" s="32">
        <f t="shared" si="3"/>
        <v>0.3666666667</v>
      </c>
      <c r="S58" s="32">
        <f t="shared" si="4"/>
        <v>0.7152777778</v>
      </c>
      <c r="T58" s="14">
        <v>5.78840275552E7</v>
      </c>
    </row>
    <row r="59" ht="15.75" customHeight="1">
      <c r="A59" s="11">
        <v>43891.0</v>
      </c>
      <c r="B59" s="23">
        <v>3329.0</v>
      </c>
      <c r="C59" s="23">
        <v>937.0</v>
      </c>
      <c r="D59" s="23">
        <v>199.0</v>
      </c>
      <c r="E59" s="23">
        <v>150.0</v>
      </c>
      <c r="F59" s="23">
        <v>5821.0</v>
      </c>
      <c r="G59" s="23">
        <v>594.0</v>
      </c>
      <c r="H59" s="23">
        <v>1046.0</v>
      </c>
      <c r="I59" s="19">
        <v>0.44097222222222227</v>
      </c>
      <c r="J59" s="31">
        <f t="shared" si="1"/>
        <v>0.4409722222</v>
      </c>
      <c r="K59" s="19">
        <v>0.8875000000000001</v>
      </c>
      <c r="L59" s="31">
        <f t="shared" si="2"/>
        <v>0.8875</v>
      </c>
      <c r="M59" s="7">
        <v>0.3</v>
      </c>
      <c r="N59" s="7">
        <v>6.62</v>
      </c>
      <c r="O59" s="16">
        <v>1.0</v>
      </c>
      <c r="P59" s="5">
        <v>6.0</v>
      </c>
      <c r="Q59" s="5">
        <v>3038.0</v>
      </c>
      <c r="R59" s="32">
        <f t="shared" si="3"/>
        <v>0.4409722222</v>
      </c>
      <c r="S59" s="32">
        <f t="shared" si="4"/>
        <v>0.8875</v>
      </c>
      <c r="T59" s="14">
        <v>5.9986353011199996E7</v>
      </c>
    </row>
    <row r="60" ht="15.75" customHeight="1">
      <c r="A60" s="11">
        <v>43922.0</v>
      </c>
      <c r="B60" s="23">
        <v>2515.0</v>
      </c>
      <c r="C60" s="23">
        <v>858.0</v>
      </c>
      <c r="D60" s="23">
        <v>173.0</v>
      </c>
      <c r="E60" s="23">
        <v>168.0</v>
      </c>
      <c r="F60" s="23">
        <v>4285.0</v>
      </c>
      <c r="G60" s="23">
        <v>660.0</v>
      </c>
      <c r="H60" s="23">
        <v>1477.0</v>
      </c>
      <c r="I60" s="19">
        <v>0.4576388888888889</v>
      </c>
      <c r="J60" s="31">
        <f t="shared" si="1"/>
        <v>0.4576388889</v>
      </c>
      <c r="K60" s="19">
        <v>0.8180555555555555</v>
      </c>
      <c r="L60" s="31">
        <f t="shared" si="2"/>
        <v>0.8180555556</v>
      </c>
      <c r="M60" s="7">
        <v>0.2</v>
      </c>
      <c r="N60" s="7">
        <v>13.12</v>
      </c>
      <c r="O60" s="16">
        <v>1.0</v>
      </c>
      <c r="P60" s="5">
        <v>24.0</v>
      </c>
      <c r="Q60" s="5">
        <v>3117.0</v>
      </c>
      <c r="R60" s="32">
        <f t="shared" si="3"/>
        <v>0.4576388889</v>
      </c>
      <c r="S60" s="32">
        <f t="shared" si="4"/>
        <v>0.8180555556</v>
      </c>
      <c r="T60" s="14">
        <v>6.306976368E7</v>
      </c>
    </row>
    <row r="61" ht="15.75" customHeight="1">
      <c r="A61" s="11">
        <v>43952.0</v>
      </c>
      <c r="B61" s="23">
        <v>2902.0</v>
      </c>
      <c r="C61" s="23">
        <v>992.0</v>
      </c>
      <c r="D61" s="23">
        <v>221.0</v>
      </c>
      <c r="E61" s="23">
        <v>273.0</v>
      </c>
      <c r="F61" s="23">
        <v>5237.0</v>
      </c>
      <c r="G61" s="23">
        <v>640.0</v>
      </c>
      <c r="H61" s="23">
        <v>1501.0</v>
      </c>
      <c r="I61" s="19">
        <v>0.45625</v>
      </c>
      <c r="J61" s="31">
        <f t="shared" si="1"/>
        <v>0.45625</v>
      </c>
      <c r="K61" s="19">
        <v>0.967361111111111</v>
      </c>
      <c r="L61" s="31">
        <f t="shared" si="2"/>
        <v>0.9673611111</v>
      </c>
      <c r="M61" s="7">
        <v>11.0</v>
      </c>
      <c r="N61" s="7">
        <v>15.83</v>
      </c>
      <c r="O61" s="16">
        <v>1.0</v>
      </c>
      <c r="P61" s="5">
        <v>14.0</v>
      </c>
      <c r="Q61" s="5">
        <v>3887.0</v>
      </c>
      <c r="R61" s="32">
        <f t="shared" si="3"/>
        <v>0.45625</v>
      </c>
      <c r="S61" s="32">
        <f t="shared" si="4"/>
        <v>0.9673611111</v>
      </c>
      <c r="T61" s="14">
        <v>3.83324008144E7</v>
      </c>
    </row>
    <row r="62" ht="15.75" customHeight="1">
      <c r="A62" s="11">
        <v>43983.0</v>
      </c>
      <c r="B62" s="23">
        <v>3087.0</v>
      </c>
      <c r="C62" s="23">
        <v>1120.0</v>
      </c>
      <c r="D62" s="23">
        <v>271.0</v>
      </c>
      <c r="E62" s="23">
        <v>131.0</v>
      </c>
      <c r="F62" s="23">
        <v>5520.0</v>
      </c>
      <c r="G62" s="23">
        <v>779.0</v>
      </c>
      <c r="H62" s="23">
        <v>1431.0</v>
      </c>
      <c r="I62" s="19">
        <v>0.4305555555555556</v>
      </c>
      <c r="J62" s="31">
        <f t="shared" si="1"/>
        <v>0.4305555556</v>
      </c>
      <c r="K62" s="19">
        <v>0.8770833333333333</v>
      </c>
      <c r="L62" s="31">
        <f t="shared" si="2"/>
        <v>0.8770833333</v>
      </c>
      <c r="M62" s="7">
        <v>10.0</v>
      </c>
      <c r="N62" s="7">
        <v>9.6</v>
      </c>
      <c r="O62" s="17">
        <v>0.9968</v>
      </c>
      <c r="P62" s="5">
        <v>81.0</v>
      </c>
      <c r="Q62" s="5">
        <v>3618.0</v>
      </c>
      <c r="R62" s="32">
        <f t="shared" si="3"/>
        <v>0.4305555556</v>
      </c>
      <c r="S62" s="32">
        <f t="shared" si="4"/>
        <v>0.8770833333</v>
      </c>
      <c r="T62" s="14">
        <v>3.73513156016E7</v>
      </c>
    </row>
    <row r="63" ht="15.75" customHeight="1">
      <c r="A63" s="11">
        <v>44013.0</v>
      </c>
      <c r="B63" s="23">
        <v>3065.0</v>
      </c>
      <c r="C63" s="23">
        <v>1168.0</v>
      </c>
      <c r="D63" s="23">
        <v>158.0</v>
      </c>
      <c r="E63" s="23">
        <v>178.0</v>
      </c>
      <c r="F63" s="23">
        <v>5807.0</v>
      </c>
      <c r="G63" s="23">
        <v>837.0</v>
      </c>
      <c r="H63" s="23">
        <v>1522.0</v>
      </c>
      <c r="I63" s="19">
        <v>0.48541666666666666</v>
      </c>
      <c r="J63" s="31">
        <f t="shared" si="1"/>
        <v>0.4854166667</v>
      </c>
      <c r="K63" s="19">
        <v>0.8236111111111111</v>
      </c>
      <c r="L63" s="31">
        <f t="shared" si="2"/>
        <v>0.8236111111</v>
      </c>
      <c r="M63" s="7">
        <v>16.22</v>
      </c>
      <c r="N63" s="7">
        <v>10.77</v>
      </c>
      <c r="O63" s="16">
        <v>1.0</v>
      </c>
      <c r="P63" s="5">
        <v>6.0</v>
      </c>
      <c r="Q63" s="5">
        <v>4494.0</v>
      </c>
      <c r="R63" s="32">
        <f t="shared" si="3"/>
        <v>0.4854166667</v>
      </c>
      <c r="S63" s="32">
        <f t="shared" si="4"/>
        <v>0.8236111111</v>
      </c>
      <c r="T63" s="14">
        <v>5.38195316716E7</v>
      </c>
    </row>
    <row r="64" ht="15.75" customHeight="1">
      <c r="A64" s="11">
        <v>44044.0</v>
      </c>
      <c r="B64" s="23">
        <v>2765.0</v>
      </c>
      <c r="C64" s="23">
        <v>1079.0</v>
      </c>
      <c r="D64" s="23">
        <v>99.0</v>
      </c>
      <c r="E64" s="23">
        <v>173.0</v>
      </c>
      <c r="F64" s="23">
        <v>6295.0</v>
      </c>
      <c r="G64" s="23">
        <v>660.0</v>
      </c>
      <c r="H64" s="23">
        <v>1348.0</v>
      </c>
      <c r="I64" s="19">
        <v>0.46319444444444446</v>
      </c>
      <c r="J64" s="31">
        <f t="shared" si="1"/>
        <v>0.4631944444</v>
      </c>
      <c r="K64" s="19">
        <v>0.8597222222222222</v>
      </c>
      <c r="L64" s="31">
        <f t="shared" si="2"/>
        <v>0.8597222222</v>
      </c>
      <c r="M64" s="7">
        <v>0.0</v>
      </c>
      <c r="N64" s="7">
        <v>18.48</v>
      </c>
      <c r="O64" s="16">
        <v>1.0</v>
      </c>
      <c r="P64" s="5">
        <v>66.0</v>
      </c>
      <c r="Q64" s="5">
        <v>3943.0</v>
      </c>
      <c r="R64" s="32">
        <f t="shared" si="3"/>
        <v>0.4631944444</v>
      </c>
      <c r="S64" s="32">
        <f t="shared" si="4"/>
        <v>0.8597222222</v>
      </c>
      <c r="T64" s="14">
        <v>5.845267856004192E7</v>
      </c>
    </row>
    <row r="65" ht="15.75" customHeight="1">
      <c r="A65" s="11">
        <v>44075.0</v>
      </c>
      <c r="B65" s="23">
        <v>3132.0</v>
      </c>
      <c r="C65" s="23">
        <v>1333.0</v>
      </c>
      <c r="D65" s="23">
        <v>146.0</v>
      </c>
      <c r="E65" s="23">
        <v>146.0</v>
      </c>
      <c r="F65" s="23">
        <v>5997.0</v>
      </c>
      <c r="G65" s="23">
        <v>884.0</v>
      </c>
      <c r="H65" s="23">
        <v>1891.0</v>
      </c>
      <c r="I65" s="19">
        <v>0.4451388888888889</v>
      </c>
      <c r="J65" s="31">
        <f t="shared" si="1"/>
        <v>0.4451388889</v>
      </c>
      <c r="K65" s="19">
        <v>0.638888888888889</v>
      </c>
      <c r="L65" s="31">
        <f t="shared" si="2"/>
        <v>0.6388888889</v>
      </c>
      <c r="M65" s="7">
        <v>4.0</v>
      </c>
      <c r="N65" s="7">
        <v>9.13</v>
      </c>
      <c r="O65" s="17">
        <v>0.997</v>
      </c>
      <c r="P65" s="5">
        <f>16+63</f>
        <v>79</v>
      </c>
      <c r="Q65" s="5">
        <v>4599.0</v>
      </c>
      <c r="R65" s="32">
        <f t="shared" si="3"/>
        <v>0.4451388889</v>
      </c>
      <c r="S65" s="32">
        <f t="shared" si="4"/>
        <v>0.6388888889</v>
      </c>
      <c r="T65" s="14">
        <v>5.666622750380592E7</v>
      </c>
    </row>
    <row r="66" ht="15.75" customHeight="1">
      <c r="A66" s="27"/>
      <c r="R66" s="28"/>
      <c r="S66" s="28"/>
    </row>
    <row r="67" ht="15.75" customHeight="1">
      <c r="A67" s="27"/>
      <c r="R67" s="28"/>
      <c r="S67" s="28"/>
    </row>
    <row r="68" ht="15.75" customHeight="1">
      <c r="A68" s="27"/>
      <c r="R68" s="28"/>
      <c r="S68" s="28"/>
    </row>
    <row r="69" ht="15.75" customHeight="1">
      <c r="A69" s="27"/>
      <c r="R69" s="28"/>
      <c r="S69" s="28"/>
    </row>
    <row r="70" ht="15.75" customHeight="1">
      <c r="R70" s="28"/>
      <c r="S70" s="28"/>
    </row>
    <row r="71" ht="15.75" customHeight="1">
      <c r="R71" s="28"/>
      <c r="S71" s="28"/>
    </row>
    <row r="72" ht="15.75" customHeight="1">
      <c r="R72" s="28"/>
      <c r="S72" s="28"/>
    </row>
    <row r="73" ht="15.75" customHeight="1">
      <c r="R73" s="28"/>
      <c r="S73" s="28"/>
    </row>
    <row r="74" ht="15.75" customHeight="1">
      <c r="R74" s="28"/>
      <c r="S74" s="28"/>
    </row>
    <row r="75" ht="15.75" customHeight="1">
      <c r="R75" s="28"/>
      <c r="S75" s="28"/>
    </row>
    <row r="76" ht="15.75" customHeight="1">
      <c r="R76" s="28"/>
      <c r="S76" s="28"/>
    </row>
    <row r="77" ht="15.75" customHeight="1">
      <c r="R77" s="28"/>
      <c r="S77" s="28"/>
    </row>
    <row r="78" ht="15.75" customHeight="1">
      <c r="R78" s="28"/>
      <c r="S78" s="28"/>
    </row>
    <row r="79" ht="15.75" customHeight="1">
      <c r="R79" s="28"/>
      <c r="S79" s="28"/>
    </row>
    <row r="80" ht="15.75" customHeight="1">
      <c r="R80" s="28"/>
      <c r="S80" s="28"/>
    </row>
    <row r="81" ht="15.75" customHeight="1">
      <c r="R81" s="28"/>
      <c r="S81" s="28"/>
    </row>
    <row r="82" ht="15.75" customHeight="1">
      <c r="R82" s="28"/>
      <c r="S82" s="28"/>
    </row>
    <row r="83" ht="15.75" customHeight="1">
      <c r="R83" s="28"/>
      <c r="S83" s="28"/>
    </row>
    <row r="84" ht="15.75" customHeight="1">
      <c r="R84" s="28"/>
      <c r="S84" s="28"/>
    </row>
    <row r="85" ht="15.75" customHeight="1">
      <c r="R85" s="28"/>
      <c r="S85" s="28"/>
    </row>
    <row r="86" ht="15.75" customHeight="1">
      <c r="R86" s="28"/>
      <c r="S86" s="28"/>
    </row>
    <row r="87" ht="15.75" customHeight="1">
      <c r="R87" s="28"/>
      <c r="S87" s="28"/>
    </row>
    <row r="88" ht="15.75" customHeight="1">
      <c r="R88" s="28"/>
      <c r="S88" s="28"/>
    </row>
    <row r="89" ht="15.75" customHeight="1">
      <c r="R89" s="28"/>
      <c r="S89" s="28"/>
    </row>
    <row r="90" ht="15.75" customHeight="1">
      <c r="R90" s="28"/>
      <c r="S90" s="28"/>
    </row>
    <row r="91" ht="15.75" customHeight="1">
      <c r="R91" s="28"/>
      <c r="S91" s="28"/>
    </row>
    <row r="92" ht="15.75" customHeight="1">
      <c r="R92" s="28"/>
      <c r="S92" s="28"/>
    </row>
    <row r="93" ht="15.75" customHeight="1">
      <c r="R93" s="28"/>
      <c r="S93" s="28"/>
    </row>
    <row r="94" ht="15.75" customHeight="1">
      <c r="R94" s="28"/>
      <c r="S94" s="28"/>
    </row>
    <row r="95" ht="15.75" customHeight="1">
      <c r="R95" s="28"/>
      <c r="S95" s="28"/>
    </row>
    <row r="96" ht="15.75" customHeight="1">
      <c r="R96" s="28"/>
      <c r="S96" s="28"/>
    </row>
    <row r="97" ht="15.75" customHeight="1">
      <c r="R97" s="28"/>
      <c r="S97" s="28"/>
    </row>
    <row r="98" ht="15.75" customHeight="1">
      <c r="R98" s="28"/>
      <c r="S98" s="28"/>
    </row>
    <row r="99" ht="15.75" customHeight="1">
      <c r="R99" s="28"/>
      <c r="S99" s="28"/>
    </row>
    <row r="100" ht="15.75" customHeight="1">
      <c r="R100" s="28"/>
      <c r="S100" s="28"/>
    </row>
    <row r="101" ht="15.75" customHeight="1">
      <c r="R101" s="28"/>
      <c r="S101" s="28"/>
    </row>
    <row r="102" ht="15.75" customHeight="1">
      <c r="R102" s="28"/>
      <c r="S102" s="28"/>
    </row>
    <row r="103" ht="15.75" customHeight="1">
      <c r="R103" s="28"/>
      <c r="S103" s="28"/>
    </row>
    <row r="104" ht="15.75" customHeight="1">
      <c r="R104" s="28"/>
      <c r="S104" s="28"/>
    </row>
    <row r="105" ht="15.75" customHeight="1">
      <c r="R105" s="28"/>
      <c r="S105" s="28"/>
    </row>
    <row r="106" ht="15.75" customHeight="1">
      <c r="R106" s="28"/>
      <c r="S106" s="28"/>
    </row>
    <row r="107" ht="15.75" customHeight="1">
      <c r="R107" s="28"/>
      <c r="S107" s="28"/>
    </row>
    <row r="108" ht="15.75" customHeight="1">
      <c r="R108" s="28"/>
      <c r="S108" s="28"/>
    </row>
    <row r="109" ht="15.75" customHeight="1">
      <c r="R109" s="28"/>
      <c r="S109" s="28"/>
    </row>
    <row r="110" ht="15.75" customHeight="1">
      <c r="R110" s="28"/>
      <c r="S110" s="28"/>
    </row>
    <row r="111" ht="15.75" customHeight="1">
      <c r="R111" s="28"/>
      <c r="S111" s="28"/>
    </row>
    <row r="112" ht="15.75" customHeight="1">
      <c r="R112" s="28"/>
      <c r="S112" s="28"/>
    </row>
    <row r="113" ht="15.75" customHeight="1">
      <c r="R113" s="28"/>
      <c r="S113" s="28"/>
    </row>
    <row r="114" ht="15.75" customHeight="1">
      <c r="R114" s="28"/>
      <c r="S114" s="28"/>
    </row>
    <row r="115" ht="15.75" customHeight="1">
      <c r="R115" s="28"/>
      <c r="S115" s="28"/>
    </row>
    <row r="116" ht="15.75" customHeight="1">
      <c r="R116" s="28"/>
      <c r="S116" s="28"/>
    </row>
    <row r="117" ht="15.75" customHeight="1">
      <c r="R117" s="28"/>
      <c r="S117" s="28"/>
    </row>
    <row r="118" ht="15.75" customHeight="1">
      <c r="R118" s="28"/>
      <c r="S118" s="28"/>
    </row>
    <row r="119" ht="15.75" customHeight="1">
      <c r="R119" s="28"/>
      <c r="S119" s="28"/>
    </row>
    <row r="120" ht="15.75" customHeight="1">
      <c r="R120" s="28"/>
      <c r="S120" s="28"/>
    </row>
    <row r="121" ht="15.75" customHeight="1">
      <c r="R121" s="28"/>
      <c r="S121" s="28"/>
    </row>
    <row r="122" ht="15.75" customHeight="1">
      <c r="R122" s="28"/>
      <c r="S122" s="28"/>
    </row>
    <row r="123" ht="15.75" customHeight="1">
      <c r="R123" s="28"/>
      <c r="S123" s="28"/>
    </row>
    <row r="124" ht="15.75" customHeight="1">
      <c r="R124" s="28"/>
      <c r="S124" s="28"/>
    </row>
    <row r="125" ht="15.75" customHeight="1">
      <c r="R125" s="28"/>
      <c r="S125" s="28"/>
    </row>
    <row r="126" ht="15.75" customHeight="1">
      <c r="R126" s="28"/>
      <c r="S126" s="28"/>
    </row>
    <row r="127" ht="15.75" customHeight="1">
      <c r="R127" s="28"/>
      <c r="S127" s="28"/>
    </row>
    <row r="128" ht="15.75" customHeight="1">
      <c r="R128" s="28"/>
      <c r="S128" s="28"/>
    </row>
    <row r="129" ht="15.75" customHeight="1">
      <c r="R129" s="28"/>
      <c r="S129" s="28"/>
    </row>
    <row r="130" ht="15.75" customHeight="1">
      <c r="R130" s="28"/>
      <c r="S130" s="28"/>
    </row>
    <row r="131" ht="15.75" customHeight="1">
      <c r="R131" s="28"/>
      <c r="S131" s="28"/>
    </row>
    <row r="132" ht="15.75" customHeight="1">
      <c r="R132" s="28"/>
      <c r="S132" s="28"/>
    </row>
    <row r="133" ht="15.75" customHeight="1">
      <c r="R133" s="28"/>
      <c r="S133" s="28"/>
    </row>
    <row r="134" ht="15.75" customHeight="1">
      <c r="R134" s="28"/>
      <c r="S134" s="28"/>
    </row>
    <row r="135" ht="15.75" customHeight="1">
      <c r="R135" s="28"/>
      <c r="S135" s="28"/>
    </row>
    <row r="136" ht="15.75" customHeight="1">
      <c r="R136" s="28"/>
      <c r="S136" s="28"/>
    </row>
    <row r="137" ht="15.75" customHeight="1">
      <c r="R137" s="28"/>
      <c r="S137" s="28"/>
    </row>
    <row r="138" ht="15.75" customHeight="1">
      <c r="R138" s="28"/>
      <c r="S138" s="28"/>
    </row>
    <row r="139" ht="15.75" customHeight="1">
      <c r="R139" s="28"/>
      <c r="S139" s="28"/>
    </row>
    <row r="140" ht="15.75" customHeight="1">
      <c r="R140" s="28"/>
      <c r="S140" s="28"/>
    </row>
    <row r="141" ht="15.75" customHeight="1">
      <c r="R141" s="28"/>
      <c r="S141" s="28"/>
    </row>
    <row r="142" ht="15.75" customHeight="1">
      <c r="R142" s="28"/>
      <c r="S142" s="28"/>
    </row>
    <row r="143" ht="15.75" customHeight="1">
      <c r="R143" s="28"/>
      <c r="S143" s="28"/>
    </row>
    <row r="144" ht="15.75" customHeight="1">
      <c r="R144" s="28"/>
      <c r="S144" s="28"/>
    </row>
    <row r="145" ht="15.75" customHeight="1">
      <c r="R145" s="28"/>
      <c r="S145" s="28"/>
    </row>
    <row r="146" ht="15.75" customHeight="1">
      <c r="R146" s="28"/>
      <c r="S146" s="28"/>
    </row>
    <row r="147" ht="15.75" customHeight="1">
      <c r="R147" s="28"/>
      <c r="S147" s="28"/>
    </row>
    <row r="148" ht="15.75" customHeight="1">
      <c r="R148" s="28"/>
      <c r="S148" s="28"/>
    </row>
    <row r="149" ht="15.75" customHeight="1">
      <c r="R149" s="28"/>
      <c r="S149" s="28"/>
    </row>
    <row r="150" ht="15.75" customHeight="1">
      <c r="R150" s="28"/>
      <c r="S150" s="28"/>
    </row>
    <row r="151" ht="15.75" customHeight="1">
      <c r="R151" s="28"/>
      <c r="S151" s="28"/>
    </row>
    <row r="152" ht="15.75" customHeight="1">
      <c r="R152" s="28"/>
      <c r="S152" s="28"/>
    </row>
    <row r="153" ht="15.75" customHeight="1">
      <c r="R153" s="28"/>
      <c r="S153" s="28"/>
    </row>
    <row r="154" ht="15.75" customHeight="1">
      <c r="R154" s="28"/>
      <c r="S154" s="28"/>
    </row>
    <row r="155" ht="15.75" customHeight="1">
      <c r="R155" s="28"/>
      <c r="S155" s="28"/>
    </row>
    <row r="156" ht="15.75" customHeight="1">
      <c r="R156" s="28"/>
      <c r="S156" s="28"/>
    </row>
    <row r="157" ht="15.75" customHeight="1">
      <c r="R157" s="28"/>
      <c r="S157" s="28"/>
    </row>
    <row r="158" ht="15.75" customHeight="1">
      <c r="R158" s="28"/>
      <c r="S158" s="28"/>
    </row>
    <row r="159" ht="15.75" customHeight="1">
      <c r="R159" s="28"/>
      <c r="S159" s="28"/>
    </row>
    <row r="160" ht="15.75" customHeight="1">
      <c r="R160" s="28"/>
      <c r="S160" s="28"/>
    </row>
    <row r="161" ht="15.75" customHeight="1">
      <c r="R161" s="28"/>
      <c r="S161" s="28"/>
    </row>
    <row r="162" ht="15.75" customHeight="1">
      <c r="R162" s="28"/>
      <c r="S162" s="28"/>
    </row>
    <row r="163" ht="15.75" customHeight="1">
      <c r="R163" s="28"/>
      <c r="S163" s="28"/>
    </row>
    <row r="164" ht="15.75" customHeight="1">
      <c r="R164" s="28"/>
      <c r="S164" s="28"/>
    </row>
    <row r="165" ht="15.75" customHeight="1">
      <c r="R165" s="28"/>
      <c r="S165" s="28"/>
    </row>
    <row r="166" ht="15.75" customHeight="1">
      <c r="R166" s="28"/>
      <c r="S166" s="28"/>
    </row>
    <row r="167" ht="15.75" customHeight="1">
      <c r="R167" s="28"/>
      <c r="S167" s="28"/>
    </row>
    <row r="168" ht="15.75" customHeight="1">
      <c r="R168" s="28"/>
      <c r="S168" s="28"/>
    </row>
    <row r="169" ht="15.75" customHeight="1">
      <c r="R169" s="28"/>
      <c r="S169" s="28"/>
    </row>
    <row r="170" ht="15.75" customHeight="1">
      <c r="R170" s="28"/>
      <c r="S170" s="28"/>
    </row>
    <row r="171" ht="15.75" customHeight="1">
      <c r="R171" s="28"/>
      <c r="S171" s="28"/>
    </row>
    <row r="172" ht="15.75" customHeight="1">
      <c r="R172" s="28"/>
      <c r="S172" s="28"/>
    </row>
    <row r="173" ht="15.75" customHeight="1">
      <c r="R173" s="28"/>
      <c r="S173" s="28"/>
    </row>
    <row r="174" ht="15.75" customHeight="1">
      <c r="R174" s="28"/>
      <c r="S174" s="28"/>
    </row>
    <row r="175" ht="15.75" customHeight="1">
      <c r="R175" s="28"/>
      <c r="S175" s="28"/>
    </row>
    <row r="176" ht="15.75" customHeight="1">
      <c r="R176" s="28"/>
      <c r="S176" s="28"/>
    </row>
    <row r="177" ht="15.75" customHeight="1">
      <c r="R177" s="28"/>
      <c r="S177" s="28"/>
    </row>
    <row r="178" ht="15.75" customHeight="1">
      <c r="R178" s="28"/>
      <c r="S178" s="28"/>
    </row>
    <row r="179" ht="15.75" customHeight="1">
      <c r="R179" s="28"/>
      <c r="S179" s="28"/>
    </row>
    <row r="180" ht="15.75" customHeight="1">
      <c r="R180" s="28"/>
      <c r="S180" s="28"/>
    </row>
    <row r="181" ht="15.75" customHeight="1">
      <c r="R181" s="28"/>
      <c r="S181" s="28"/>
    </row>
    <row r="182" ht="15.75" customHeight="1">
      <c r="R182" s="28"/>
      <c r="S182" s="28"/>
    </row>
    <row r="183" ht="15.75" customHeight="1">
      <c r="R183" s="28"/>
      <c r="S183" s="28"/>
    </row>
    <row r="184" ht="15.75" customHeight="1">
      <c r="R184" s="28"/>
      <c r="S184" s="28"/>
    </row>
    <row r="185" ht="15.75" customHeight="1">
      <c r="R185" s="28"/>
      <c r="S185" s="28"/>
    </row>
    <row r="186" ht="15.75" customHeight="1">
      <c r="R186" s="28"/>
      <c r="S186" s="28"/>
    </row>
    <row r="187" ht="15.75" customHeight="1">
      <c r="R187" s="28"/>
      <c r="S187" s="28"/>
    </row>
    <row r="188" ht="15.75" customHeight="1">
      <c r="R188" s="28"/>
      <c r="S188" s="28"/>
    </row>
    <row r="189" ht="15.75" customHeight="1">
      <c r="R189" s="28"/>
      <c r="S189" s="28"/>
    </row>
    <row r="190" ht="15.75" customHeight="1">
      <c r="R190" s="28"/>
      <c r="S190" s="28"/>
    </row>
    <row r="191" ht="15.75" customHeight="1">
      <c r="R191" s="28"/>
      <c r="S191" s="28"/>
    </row>
    <row r="192" ht="15.75" customHeight="1">
      <c r="R192" s="28"/>
      <c r="S192" s="28"/>
    </row>
    <row r="193" ht="15.75" customHeight="1">
      <c r="R193" s="28"/>
      <c r="S193" s="28"/>
    </row>
    <row r="194" ht="15.75" customHeight="1">
      <c r="R194" s="28"/>
      <c r="S194" s="28"/>
    </row>
    <row r="195" ht="15.75" customHeight="1">
      <c r="R195" s="28"/>
      <c r="S195" s="28"/>
    </row>
    <row r="196" ht="15.75" customHeight="1">
      <c r="R196" s="28"/>
      <c r="S196" s="28"/>
    </row>
    <row r="197" ht="15.75" customHeight="1">
      <c r="R197" s="28"/>
      <c r="S197" s="28"/>
    </row>
    <row r="198" ht="15.75" customHeight="1">
      <c r="R198" s="28"/>
      <c r="S198" s="28"/>
    </row>
    <row r="199" ht="15.75" customHeight="1">
      <c r="R199" s="28"/>
      <c r="S199" s="28"/>
    </row>
    <row r="200" ht="15.75" customHeight="1">
      <c r="R200" s="28"/>
      <c r="S200" s="28"/>
    </row>
    <row r="201" ht="15.75" customHeight="1">
      <c r="R201" s="28"/>
      <c r="S201" s="28"/>
    </row>
    <row r="202" ht="15.75" customHeight="1">
      <c r="R202" s="28"/>
      <c r="S202" s="28"/>
    </row>
    <row r="203" ht="15.75" customHeight="1">
      <c r="R203" s="28"/>
      <c r="S203" s="28"/>
    </row>
    <row r="204" ht="15.75" customHeight="1">
      <c r="R204" s="28"/>
      <c r="S204" s="28"/>
    </row>
    <row r="205" ht="15.75" customHeight="1">
      <c r="R205" s="28"/>
      <c r="S205" s="28"/>
    </row>
    <row r="206" ht="15.75" customHeight="1">
      <c r="R206" s="28"/>
      <c r="S206" s="28"/>
    </row>
    <row r="207" ht="15.75" customHeight="1">
      <c r="R207" s="28"/>
      <c r="S207" s="28"/>
    </row>
    <row r="208" ht="15.75" customHeight="1">
      <c r="R208" s="28"/>
      <c r="S208" s="28"/>
    </row>
    <row r="209" ht="15.75" customHeight="1">
      <c r="R209" s="28"/>
      <c r="S209" s="28"/>
    </row>
    <row r="210" ht="15.75" customHeight="1">
      <c r="R210" s="28"/>
      <c r="S210" s="28"/>
    </row>
    <row r="211" ht="15.75" customHeight="1">
      <c r="R211" s="28"/>
      <c r="S211" s="28"/>
    </row>
    <row r="212" ht="15.75" customHeight="1">
      <c r="R212" s="28"/>
      <c r="S212" s="28"/>
    </row>
    <row r="213" ht="15.75" customHeight="1">
      <c r="R213" s="28"/>
      <c r="S213" s="28"/>
    </row>
    <row r="214" ht="15.75" customHeight="1">
      <c r="R214" s="28"/>
      <c r="S214" s="28"/>
    </row>
    <row r="215" ht="15.75" customHeight="1">
      <c r="R215" s="28"/>
      <c r="S215" s="28"/>
    </row>
    <row r="216" ht="15.75" customHeight="1">
      <c r="R216" s="28"/>
      <c r="S216" s="28"/>
    </row>
    <row r="217" ht="15.75" customHeight="1">
      <c r="R217" s="28"/>
      <c r="S217" s="28"/>
    </row>
    <row r="218" ht="15.75" customHeight="1">
      <c r="R218" s="28"/>
      <c r="S218" s="28"/>
    </row>
    <row r="219" ht="15.75" customHeight="1">
      <c r="R219" s="28"/>
      <c r="S219" s="28"/>
    </row>
    <row r="220" ht="15.75" customHeight="1">
      <c r="R220" s="28"/>
      <c r="S220" s="28"/>
    </row>
    <row r="221" ht="15.75" customHeight="1">
      <c r="R221" s="28"/>
      <c r="S221" s="28"/>
    </row>
    <row r="222" ht="15.75" customHeight="1">
      <c r="R222" s="28"/>
      <c r="S222" s="28"/>
    </row>
    <row r="223" ht="15.75" customHeight="1">
      <c r="R223" s="28"/>
      <c r="S223" s="28"/>
    </row>
    <row r="224" ht="15.75" customHeight="1">
      <c r="R224" s="28"/>
      <c r="S224" s="28"/>
    </row>
    <row r="225" ht="15.75" customHeight="1">
      <c r="R225" s="28"/>
      <c r="S225" s="28"/>
    </row>
    <row r="226" ht="15.75" customHeight="1">
      <c r="R226" s="28"/>
      <c r="S226" s="28"/>
    </row>
    <row r="227" ht="15.75" customHeight="1">
      <c r="R227" s="28"/>
      <c r="S227" s="28"/>
    </row>
    <row r="228" ht="15.75" customHeight="1">
      <c r="R228" s="28"/>
      <c r="S228" s="28"/>
    </row>
    <row r="229" ht="15.75" customHeight="1">
      <c r="R229" s="28"/>
      <c r="S229" s="28"/>
    </row>
    <row r="230" ht="15.75" customHeight="1">
      <c r="R230" s="28"/>
      <c r="S230" s="28"/>
    </row>
    <row r="231" ht="15.75" customHeight="1">
      <c r="R231" s="28"/>
      <c r="S231" s="28"/>
    </row>
    <row r="232" ht="15.75" customHeight="1">
      <c r="R232" s="28"/>
      <c r="S232" s="28"/>
    </row>
    <row r="233" ht="15.75" customHeight="1">
      <c r="R233" s="28"/>
      <c r="S233" s="28"/>
    </row>
    <row r="234" ht="15.75" customHeight="1">
      <c r="R234" s="28"/>
      <c r="S234" s="28"/>
    </row>
    <row r="235" ht="15.75" customHeight="1">
      <c r="R235" s="28"/>
      <c r="S235" s="28"/>
    </row>
    <row r="236" ht="15.75" customHeight="1">
      <c r="R236" s="28"/>
      <c r="S236" s="28"/>
    </row>
    <row r="237" ht="15.75" customHeight="1">
      <c r="R237" s="28"/>
      <c r="S237" s="28"/>
    </row>
    <row r="238" ht="15.75" customHeight="1">
      <c r="R238" s="28"/>
      <c r="S238" s="28"/>
    </row>
    <row r="239" ht="15.75" customHeight="1">
      <c r="R239" s="28"/>
      <c r="S239" s="28"/>
    </row>
    <row r="240" ht="15.75" customHeight="1">
      <c r="R240" s="28"/>
      <c r="S240" s="28"/>
    </row>
    <row r="241" ht="15.75" customHeight="1">
      <c r="R241" s="28"/>
      <c r="S241" s="28"/>
    </row>
    <row r="242" ht="15.75" customHeight="1">
      <c r="R242" s="28"/>
      <c r="S242" s="28"/>
    </row>
    <row r="243" ht="15.75" customHeight="1">
      <c r="R243" s="28"/>
      <c r="S243" s="28"/>
    </row>
    <row r="244" ht="15.75" customHeight="1">
      <c r="R244" s="28"/>
      <c r="S244" s="28"/>
    </row>
    <row r="245" ht="15.75" customHeight="1">
      <c r="R245" s="28"/>
      <c r="S245" s="28"/>
    </row>
    <row r="246" ht="15.75" customHeight="1">
      <c r="R246" s="28"/>
      <c r="S246" s="28"/>
    </row>
    <row r="247" ht="15.75" customHeight="1">
      <c r="R247" s="28"/>
      <c r="S247" s="28"/>
    </row>
    <row r="248" ht="15.75" customHeight="1">
      <c r="R248" s="28"/>
      <c r="S248" s="28"/>
    </row>
    <row r="249" ht="15.75" customHeight="1">
      <c r="R249" s="28"/>
      <c r="S249" s="28"/>
    </row>
    <row r="250" ht="15.75" customHeight="1">
      <c r="R250" s="28"/>
      <c r="S250" s="28"/>
    </row>
    <row r="251" ht="15.75" customHeight="1">
      <c r="R251" s="28"/>
      <c r="S251" s="28"/>
    </row>
    <row r="252" ht="15.75" customHeight="1">
      <c r="R252" s="28"/>
      <c r="S252" s="28"/>
    </row>
    <row r="253" ht="15.75" customHeight="1">
      <c r="R253" s="28"/>
      <c r="S253" s="28"/>
    </row>
    <row r="254" ht="15.75" customHeight="1">
      <c r="R254" s="28"/>
      <c r="S254" s="28"/>
    </row>
    <row r="255" ht="15.75" customHeight="1">
      <c r="R255" s="28"/>
      <c r="S255" s="28"/>
    </row>
    <row r="256" ht="15.75" customHeight="1">
      <c r="R256" s="28"/>
      <c r="S256" s="28"/>
    </row>
    <row r="257" ht="15.75" customHeight="1">
      <c r="R257" s="28"/>
      <c r="S257" s="28"/>
    </row>
    <row r="258" ht="15.75" customHeight="1">
      <c r="R258" s="28"/>
      <c r="S258" s="28"/>
    </row>
    <row r="259" ht="15.75" customHeight="1">
      <c r="R259" s="28"/>
      <c r="S259" s="28"/>
    </row>
    <row r="260" ht="15.75" customHeight="1">
      <c r="R260" s="28"/>
      <c r="S260" s="28"/>
    </row>
    <row r="261" ht="15.75" customHeight="1">
      <c r="R261" s="28"/>
      <c r="S261" s="28"/>
    </row>
    <row r="262" ht="15.75" customHeight="1">
      <c r="R262" s="28"/>
      <c r="S262" s="28"/>
    </row>
    <row r="263" ht="15.75" customHeight="1">
      <c r="R263" s="28"/>
      <c r="S263" s="28"/>
    </row>
    <row r="264" ht="15.75" customHeight="1">
      <c r="R264" s="28"/>
      <c r="S264" s="28"/>
    </row>
    <row r="265" ht="15.75" customHeight="1">
      <c r="R265" s="28"/>
      <c r="S265" s="28"/>
    </row>
    <row r="266" ht="15.75" customHeight="1">
      <c r="R266" s="28"/>
      <c r="S266" s="28"/>
    </row>
    <row r="267" ht="15.75" customHeight="1">
      <c r="R267" s="28"/>
      <c r="S267" s="28"/>
    </row>
    <row r="268" ht="15.75" customHeight="1">
      <c r="R268" s="28"/>
      <c r="S268" s="28"/>
    </row>
    <row r="269" ht="15.75" customHeight="1">
      <c r="R269" s="28"/>
      <c r="S269" s="28"/>
    </row>
    <row r="270" ht="15.75" customHeight="1">
      <c r="R270" s="28"/>
      <c r="S270" s="28"/>
    </row>
    <row r="271" ht="15.75" customHeight="1">
      <c r="R271" s="28"/>
      <c r="S271" s="28"/>
    </row>
    <row r="272" ht="15.75" customHeight="1">
      <c r="R272" s="28"/>
      <c r="S272" s="28"/>
    </row>
    <row r="273" ht="15.75" customHeight="1">
      <c r="R273" s="28"/>
      <c r="S273" s="28"/>
    </row>
    <row r="274" ht="15.75" customHeight="1">
      <c r="R274" s="28"/>
      <c r="S274" s="28"/>
    </row>
    <row r="275" ht="15.75" customHeight="1">
      <c r="R275" s="28"/>
      <c r="S275" s="28"/>
    </row>
    <row r="276" ht="15.75" customHeight="1">
      <c r="R276" s="28"/>
      <c r="S276" s="28"/>
    </row>
    <row r="277" ht="15.75" customHeight="1">
      <c r="R277" s="28"/>
      <c r="S277" s="28"/>
    </row>
    <row r="278" ht="15.75" customHeight="1">
      <c r="R278" s="28"/>
      <c r="S278" s="28"/>
    </row>
    <row r="279" ht="15.75" customHeight="1">
      <c r="R279" s="28"/>
      <c r="S279" s="28"/>
    </row>
    <row r="280" ht="15.75" customHeight="1">
      <c r="R280" s="28"/>
      <c r="S280" s="28"/>
    </row>
    <row r="281" ht="15.75" customHeight="1">
      <c r="R281" s="28"/>
      <c r="S281" s="28"/>
    </row>
    <row r="282" ht="15.75" customHeight="1">
      <c r="R282" s="28"/>
      <c r="S282" s="28"/>
    </row>
    <row r="283" ht="15.75" customHeight="1">
      <c r="R283" s="28"/>
      <c r="S283" s="28"/>
    </row>
    <row r="284" ht="15.75" customHeight="1">
      <c r="R284" s="28"/>
      <c r="S284" s="28"/>
    </row>
    <row r="285" ht="15.75" customHeight="1">
      <c r="R285" s="28"/>
      <c r="S285" s="28"/>
    </row>
    <row r="286" ht="15.75" customHeight="1">
      <c r="R286" s="28"/>
      <c r="S286" s="28"/>
    </row>
    <row r="287" ht="15.75" customHeight="1">
      <c r="R287" s="28"/>
      <c r="S287" s="28"/>
    </row>
    <row r="288" ht="15.75" customHeight="1">
      <c r="R288" s="28"/>
      <c r="S288" s="28"/>
    </row>
    <row r="289" ht="15.75" customHeight="1">
      <c r="R289" s="28"/>
      <c r="S289" s="28"/>
    </row>
    <row r="290" ht="15.75" customHeight="1">
      <c r="R290" s="28"/>
      <c r="S290" s="28"/>
    </row>
    <row r="291" ht="15.75" customHeight="1">
      <c r="R291" s="28"/>
      <c r="S291" s="28"/>
    </row>
    <row r="292" ht="15.75" customHeight="1">
      <c r="R292" s="28"/>
      <c r="S292" s="28"/>
    </row>
    <row r="293" ht="15.75" customHeight="1">
      <c r="R293" s="28"/>
      <c r="S293" s="28"/>
    </row>
    <row r="294" ht="15.75" customHeight="1">
      <c r="R294" s="28"/>
      <c r="S294" s="28"/>
    </row>
    <row r="295" ht="15.75" customHeight="1">
      <c r="R295" s="28"/>
      <c r="S295" s="28"/>
    </row>
    <row r="296" ht="15.75" customHeight="1">
      <c r="R296" s="28"/>
      <c r="S296" s="28"/>
    </row>
    <row r="297" ht="15.75" customHeight="1">
      <c r="R297" s="28"/>
      <c r="S297" s="28"/>
    </row>
    <row r="298" ht="15.75" customHeight="1">
      <c r="R298" s="28"/>
      <c r="S298" s="28"/>
    </row>
    <row r="299" ht="15.75" customHeight="1">
      <c r="R299" s="28"/>
      <c r="S299" s="28"/>
    </row>
    <row r="300" ht="15.75" customHeight="1">
      <c r="R300" s="28"/>
      <c r="S300" s="28"/>
    </row>
    <row r="301" ht="15.75" customHeight="1">
      <c r="R301" s="28"/>
      <c r="S301" s="28"/>
    </row>
    <row r="302" ht="15.75" customHeight="1">
      <c r="R302" s="28"/>
      <c r="S302" s="28"/>
    </row>
    <row r="303" ht="15.75" customHeight="1">
      <c r="R303" s="28"/>
      <c r="S303" s="28"/>
    </row>
    <row r="304" ht="15.75" customHeight="1">
      <c r="R304" s="28"/>
      <c r="S304" s="28"/>
    </row>
    <row r="305" ht="15.75" customHeight="1">
      <c r="R305" s="28"/>
      <c r="S305" s="28"/>
    </row>
    <row r="306" ht="15.75" customHeight="1">
      <c r="R306" s="28"/>
      <c r="S306" s="28"/>
    </row>
    <row r="307" ht="15.75" customHeight="1">
      <c r="R307" s="28"/>
      <c r="S307" s="28"/>
    </row>
    <row r="308" ht="15.75" customHeight="1">
      <c r="R308" s="28"/>
      <c r="S308" s="28"/>
    </row>
    <row r="309" ht="15.75" customHeight="1">
      <c r="R309" s="28"/>
      <c r="S309" s="28"/>
    </row>
    <row r="310" ht="15.75" customHeight="1">
      <c r="R310" s="28"/>
      <c r="S310" s="28"/>
    </row>
    <row r="311" ht="15.75" customHeight="1">
      <c r="R311" s="28"/>
      <c r="S311" s="28"/>
    </row>
    <row r="312" ht="15.75" customHeight="1">
      <c r="R312" s="28"/>
      <c r="S312" s="28"/>
    </row>
    <row r="313" ht="15.75" customHeight="1">
      <c r="R313" s="28"/>
      <c r="S313" s="28"/>
    </row>
    <row r="314" ht="15.75" customHeight="1">
      <c r="R314" s="28"/>
      <c r="S314" s="28"/>
    </row>
    <row r="315" ht="15.75" customHeight="1">
      <c r="R315" s="28"/>
      <c r="S315" s="28"/>
    </row>
    <row r="316" ht="15.75" customHeight="1">
      <c r="R316" s="28"/>
      <c r="S316" s="28"/>
    </row>
    <row r="317" ht="15.75" customHeight="1">
      <c r="R317" s="28"/>
      <c r="S317" s="28"/>
    </row>
    <row r="318" ht="15.75" customHeight="1">
      <c r="R318" s="28"/>
      <c r="S318" s="28"/>
    </row>
    <row r="319" ht="15.75" customHeight="1">
      <c r="R319" s="28"/>
      <c r="S319" s="28"/>
    </row>
    <row r="320" ht="15.75" customHeight="1">
      <c r="R320" s="28"/>
      <c r="S320" s="28"/>
    </row>
    <row r="321" ht="15.75" customHeight="1">
      <c r="R321" s="28"/>
      <c r="S321" s="28"/>
    </row>
    <row r="322" ht="15.75" customHeight="1">
      <c r="R322" s="28"/>
      <c r="S322" s="28"/>
    </row>
    <row r="323" ht="15.75" customHeight="1">
      <c r="R323" s="28"/>
      <c r="S323" s="28"/>
    </row>
    <row r="324" ht="15.75" customHeight="1">
      <c r="R324" s="28"/>
      <c r="S324" s="28"/>
    </row>
    <row r="325" ht="15.75" customHeight="1">
      <c r="R325" s="28"/>
      <c r="S325" s="28"/>
    </row>
    <row r="326" ht="15.75" customHeight="1">
      <c r="R326" s="28"/>
      <c r="S326" s="28"/>
    </row>
    <row r="327" ht="15.75" customHeight="1">
      <c r="R327" s="28"/>
      <c r="S327" s="28"/>
    </row>
    <row r="328" ht="15.75" customHeight="1">
      <c r="R328" s="28"/>
      <c r="S328" s="28"/>
    </row>
    <row r="329" ht="15.75" customHeight="1">
      <c r="R329" s="28"/>
      <c r="S329" s="28"/>
    </row>
    <row r="330" ht="15.75" customHeight="1">
      <c r="R330" s="28"/>
      <c r="S330" s="28"/>
    </row>
    <row r="331" ht="15.75" customHeight="1">
      <c r="R331" s="28"/>
      <c r="S331" s="28"/>
    </row>
    <row r="332" ht="15.75" customHeight="1">
      <c r="R332" s="28"/>
      <c r="S332" s="28"/>
    </row>
    <row r="333" ht="15.75" customHeight="1">
      <c r="R333" s="28"/>
      <c r="S333" s="28"/>
    </row>
    <row r="334" ht="15.75" customHeight="1">
      <c r="R334" s="28"/>
      <c r="S334" s="28"/>
    </row>
    <row r="335" ht="15.75" customHeight="1">
      <c r="R335" s="28"/>
      <c r="S335" s="28"/>
    </row>
    <row r="336" ht="15.75" customHeight="1">
      <c r="R336" s="28"/>
      <c r="S336" s="28"/>
    </row>
    <row r="337" ht="15.75" customHeight="1">
      <c r="R337" s="28"/>
      <c r="S337" s="28"/>
    </row>
    <row r="338" ht="15.75" customHeight="1">
      <c r="R338" s="28"/>
      <c r="S338" s="28"/>
    </row>
    <row r="339" ht="15.75" customHeight="1">
      <c r="R339" s="28"/>
      <c r="S339" s="28"/>
    </row>
    <row r="340" ht="15.75" customHeight="1">
      <c r="R340" s="28"/>
      <c r="S340" s="28"/>
    </row>
    <row r="341" ht="15.75" customHeight="1">
      <c r="R341" s="28"/>
      <c r="S341" s="28"/>
    </row>
    <row r="342" ht="15.75" customHeight="1">
      <c r="R342" s="28"/>
      <c r="S342" s="28"/>
    </row>
    <row r="343" ht="15.75" customHeight="1">
      <c r="R343" s="28"/>
      <c r="S343" s="28"/>
    </row>
    <row r="344" ht="15.75" customHeight="1">
      <c r="R344" s="28"/>
      <c r="S344" s="28"/>
    </row>
    <row r="345" ht="15.75" customHeight="1">
      <c r="R345" s="28"/>
      <c r="S345" s="28"/>
    </row>
    <row r="346" ht="15.75" customHeight="1">
      <c r="R346" s="28"/>
      <c r="S346" s="28"/>
    </row>
    <row r="347" ht="15.75" customHeight="1">
      <c r="R347" s="28"/>
      <c r="S347" s="28"/>
    </row>
    <row r="348" ht="15.75" customHeight="1">
      <c r="R348" s="28"/>
      <c r="S348" s="28"/>
    </row>
    <row r="349" ht="15.75" customHeight="1">
      <c r="R349" s="28"/>
      <c r="S349" s="28"/>
    </row>
    <row r="350" ht="15.75" customHeight="1">
      <c r="R350" s="28"/>
      <c r="S350" s="28"/>
    </row>
    <row r="351" ht="15.75" customHeight="1">
      <c r="R351" s="28"/>
      <c r="S351" s="28"/>
    </row>
    <row r="352" ht="15.75" customHeight="1">
      <c r="R352" s="28"/>
      <c r="S352" s="28"/>
    </row>
    <row r="353" ht="15.75" customHeight="1">
      <c r="R353" s="28"/>
      <c r="S353" s="28"/>
    </row>
    <row r="354" ht="15.75" customHeight="1">
      <c r="R354" s="28"/>
      <c r="S354" s="28"/>
    </row>
    <row r="355" ht="15.75" customHeight="1">
      <c r="R355" s="28"/>
      <c r="S355" s="28"/>
    </row>
    <row r="356" ht="15.75" customHeight="1">
      <c r="R356" s="28"/>
      <c r="S356" s="28"/>
    </row>
    <row r="357" ht="15.75" customHeight="1">
      <c r="R357" s="28"/>
      <c r="S357" s="28"/>
    </row>
    <row r="358" ht="15.75" customHeight="1">
      <c r="R358" s="28"/>
      <c r="S358" s="28"/>
    </row>
    <row r="359" ht="15.75" customHeight="1">
      <c r="R359" s="28"/>
      <c r="S359" s="28"/>
    </row>
    <row r="360" ht="15.75" customHeight="1">
      <c r="R360" s="28"/>
      <c r="S360" s="28"/>
    </row>
    <row r="361" ht="15.75" customHeight="1">
      <c r="R361" s="28"/>
      <c r="S361" s="28"/>
    </row>
    <row r="362" ht="15.75" customHeight="1">
      <c r="R362" s="28"/>
      <c r="S362" s="28"/>
    </row>
    <row r="363" ht="15.75" customHeight="1">
      <c r="R363" s="28"/>
      <c r="S363" s="28"/>
    </row>
    <row r="364" ht="15.75" customHeight="1">
      <c r="R364" s="28"/>
      <c r="S364" s="28"/>
    </row>
    <row r="365" ht="15.75" customHeight="1">
      <c r="R365" s="28"/>
      <c r="S365" s="28"/>
    </row>
    <row r="366" ht="15.75" customHeight="1">
      <c r="R366" s="28"/>
      <c r="S366" s="28"/>
    </row>
    <row r="367" ht="15.75" customHeight="1">
      <c r="R367" s="28"/>
      <c r="S367" s="28"/>
    </row>
    <row r="368" ht="15.75" customHeight="1">
      <c r="R368" s="28"/>
      <c r="S368" s="28"/>
    </row>
    <row r="369" ht="15.75" customHeight="1">
      <c r="R369" s="28"/>
      <c r="S369" s="28"/>
    </row>
    <row r="370" ht="15.75" customHeight="1">
      <c r="R370" s="28"/>
      <c r="S370" s="28"/>
    </row>
    <row r="371" ht="15.75" customHeight="1">
      <c r="R371" s="28"/>
      <c r="S371" s="28"/>
    </row>
    <row r="372" ht="15.75" customHeight="1">
      <c r="R372" s="28"/>
      <c r="S372" s="28"/>
    </row>
    <row r="373" ht="15.75" customHeight="1">
      <c r="R373" s="28"/>
      <c r="S373" s="28"/>
    </row>
    <row r="374" ht="15.75" customHeight="1">
      <c r="R374" s="28"/>
      <c r="S374" s="28"/>
    </row>
    <row r="375" ht="15.75" customHeight="1">
      <c r="R375" s="28"/>
      <c r="S375" s="28"/>
    </row>
    <row r="376" ht="15.75" customHeight="1">
      <c r="R376" s="28"/>
      <c r="S376" s="28"/>
    </row>
    <row r="377" ht="15.75" customHeight="1">
      <c r="R377" s="28"/>
      <c r="S377" s="28"/>
    </row>
    <row r="378" ht="15.75" customHeight="1">
      <c r="R378" s="28"/>
      <c r="S378" s="28"/>
    </row>
    <row r="379" ht="15.75" customHeight="1">
      <c r="R379" s="28"/>
      <c r="S379" s="28"/>
    </row>
    <row r="380" ht="15.75" customHeight="1">
      <c r="R380" s="28"/>
      <c r="S380" s="28"/>
    </row>
    <row r="381" ht="15.75" customHeight="1">
      <c r="R381" s="28"/>
      <c r="S381" s="28"/>
    </row>
    <row r="382" ht="15.75" customHeight="1">
      <c r="R382" s="28"/>
      <c r="S382" s="28"/>
    </row>
    <row r="383" ht="15.75" customHeight="1">
      <c r="R383" s="28"/>
      <c r="S383" s="28"/>
    </row>
    <row r="384" ht="15.75" customHeight="1">
      <c r="R384" s="28"/>
      <c r="S384" s="28"/>
    </row>
    <row r="385" ht="15.75" customHeight="1">
      <c r="R385" s="28"/>
      <c r="S385" s="28"/>
    </row>
    <row r="386" ht="15.75" customHeight="1">
      <c r="R386" s="28"/>
      <c r="S386" s="28"/>
    </row>
    <row r="387" ht="15.75" customHeight="1">
      <c r="R387" s="28"/>
      <c r="S387" s="28"/>
    </row>
    <row r="388" ht="15.75" customHeight="1">
      <c r="R388" s="28"/>
      <c r="S388" s="28"/>
    </row>
    <row r="389" ht="15.75" customHeight="1">
      <c r="R389" s="28"/>
      <c r="S389" s="28"/>
    </row>
    <row r="390" ht="15.75" customHeight="1">
      <c r="R390" s="28"/>
      <c r="S390" s="28"/>
    </row>
    <row r="391" ht="15.75" customHeight="1">
      <c r="R391" s="28"/>
      <c r="S391" s="28"/>
    </row>
    <row r="392" ht="15.75" customHeight="1">
      <c r="R392" s="28"/>
      <c r="S392" s="28"/>
    </row>
    <row r="393" ht="15.75" customHeight="1">
      <c r="R393" s="28"/>
      <c r="S393" s="28"/>
    </row>
    <row r="394" ht="15.75" customHeight="1">
      <c r="R394" s="28"/>
      <c r="S394" s="28"/>
    </row>
    <row r="395" ht="15.75" customHeight="1">
      <c r="R395" s="28"/>
      <c r="S395" s="28"/>
    </row>
    <row r="396" ht="15.75" customHeight="1">
      <c r="R396" s="28"/>
      <c r="S396" s="28"/>
    </row>
    <row r="397" ht="15.75" customHeight="1">
      <c r="R397" s="28"/>
      <c r="S397" s="28"/>
    </row>
    <row r="398" ht="15.75" customHeight="1">
      <c r="R398" s="28"/>
      <c r="S398" s="28"/>
    </row>
    <row r="399" ht="15.75" customHeight="1">
      <c r="R399" s="28"/>
      <c r="S399" s="28"/>
    </row>
    <row r="400" ht="15.75" customHeight="1">
      <c r="R400" s="28"/>
      <c r="S400" s="28"/>
    </row>
    <row r="401" ht="15.75" customHeight="1">
      <c r="R401" s="28"/>
      <c r="S401" s="28"/>
    </row>
    <row r="402" ht="15.75" customHeight="1">
      <c r="R402" s="28"/>
      <c r="S402" s="28"/>
    </row>
    <row r="403" ht="15.75" customHeight="1">
      <c r="R403" s="28"/>
      <c r="S403" s="28"/>
    </row>
    <row r="404" ht="15.75" customHeight="1">
      <c r="R404" s="28"/>
      <c r="S404" s="28"/>
    </row>
    <row r="405" ht="15.75" customHeight="1">
      <c r="R405" s="28"/>
      <c r="S405" s="28"/>
    </row>
    <row r="406" ht="15.75" customHeight="1">
      <c r="R406" s="28"/>
      <c r="S406" s="28"/>
    </row>
    <row r="407" ht="15.75" customHeight="1">
      <c r="R407" s="28"/>
      <c r="S407" s="28"/>
    </row>
    <row r="408" ht="15.75" customHeight="1">
      <c r="R408" s="28"/>
      <c r="S408" s="28"/>
    </row>
    <row r="409" ht="15.75" customHeight="1">
      <c r="R409" s="28"/>
      <c r="S409" s="28"/>
    </row>
    <row r="410" ht="15.75" customHeight="1">
      <c r="R410" s="28"/>
      <c r="S410" s="28"/>
    </row>
    <row r="411" ht="15.75" customHeight="1">
      <c r="R411" s="28"/>
      <c r="S411" s="28"/>
    </row>
    <row r="412" ht="15.75" customHeight="1">
      <c r="R412" s="28"/>
      <c r="S412" s="28"/>
    </row>
    <row r="413" ht="15.75" customHeight="1">
      <c r="R413" s="28"/>
      <c r="S413" s="28"/>
    </row>
    <row r="414" ht="15.75" customHeight="1">
      <c r="R414" s="28"/>
      <c r="S414" s="28"/>
    </row>
    <row r="415" ht="15.75" customHeight="1">
      <c r="R415" s="28"/>
      <c r="S415" s="28"/>
    </row>
    <row r="416" ht="15.75" customHeight="1">
      <c r="R416" s="28"/>
      <c r="S416" s="28"/>
    </row>
    <row r="417" ht="15.75" customHeight="1">
      <c r="R417" s="28"/>
      <c r="S417" s="28"/>
    </row>
    <row r="418" ht="15.75" customHeight="1">
      <c r="R418" s="28"/>
      <c r="S418" s="28"/>
    </row>
    <row r="419" ht="15.75" customHeight="1">
      <c r="R419" s="28"/>
      <c r="S419" s="28"/>
    </row>
    <row r="420" ht="15.75" customHeight="1">
      <c r="R420" s="28"/>
      <c r="S420" s="28"/>
    </row>
    <row r="421" ht="15.75" customHeight="1">
      <c r="R421" s="28"/>
      <c r="S421" s="28"/>
    </row>
    <row r="422" ht="15.75" customHeight="1">
      <c r="R422" s="28"/>
      <c r="S422" s="28"/>
    </row>
    <row r="423" ht="15.75" customHeight="1">
      <c r="R423" s="28"/>
      <c r="S423" s="28"/>
    </row>
    <row r="424" ht="15.75" customHeight="1">
      <c r="R424" s="28"/>
      <c r="S424" s="28"/>
    </row>
    <row r="425" ht="15.75" customHeight="1">
      <c r="R425" s="28"/>
      <c r="S425" s="28"/>
    </row>
    <row r="426" ht="15.75" customHeight="1">
      <c r="R426" s="28"/>
      <c r="S426" s="28"/>
    </row>
    <row r="427" ht="15.75" customHeight="1">
      <c r="R427" s="28"/>
      <c r="S427" s="28"/>
    </row>
    <row r="428" ht="15.75" customHeight="1">
      <c r="R428" s="28"/>
      <c r="S428" s="28"/>
    </row>
    <row r="429" ht="15.75" customHeight="1">
      <c r="R429" s="28"/>
      <c r="S429" s="28"/>
    </row>
    <row r="430" ht="15.75" customHeight="1">
      <c r="R430" s="28"/>
      <c r="S430" s="28"/>
    </row>
    <row r="431" ht="15.75" customHeight="1">
      <c r="R431" s="28"/>
      <c r="S431" s="28"/>
    </row>
    <row r="432" ht="15.75" customHeight="1">
      <c r="R432" s="28"/>
      <c r="S432" s="28"/>
    </row>
    <row r="433" ht="15.75" customHeight="1">
      <c r="R433" s="28"/>
      <c r="S433" s="28"/>
    </row>
    <row r="434" ht="15.75" customHeight="1">
      <c r="R434" s="28"/>
      <c r="S434" s="28"/>
    </row>
    <row r="435" ht="15.75" customHeight="1">
      <c r="R435" s="28"/>
      <c r="S435" s="28"/>
    </row>
    <row r="436" ht="15.75" customHeight="1">
      <c r="R436" s="28"/>
      <c r="S436" s="28"/>
    </row>
    <row r="437" ht="15.75" customHeight="1">
      <c r="R437" s="28"/>
      <c r="S437" s="28"/>
    </row>
    <row r="438" ht="15.75" customHeight="1">
      <c r="R438" s="28"/>
      <c r="S438" s="28"/>
    </row>
    <row r="439" ht="15.75" customHeight="1">
      <c r="R439" s="28"/>
      <c r="S439" s="28"/>
    </row>
    <row r="440" ht="15.75" customHeight="1">
      <c r="R440" s="28"/>
      <c r="S440" s="28"/>
    </row>
    <row r="441" ht="15.75" customHeight="1">
      <c r="R441" s="28"/>
      <c r="S441" s="28"/>
    </row>
    <row r="442" ht="15.75" customHeight="1">
      <c r="R442" s="28"/>
      <c r="S442" s="28"/>
    </row>
    <row r="443" ht="15.75" customHeight="1">
      <c r="R443" s="28"/>
      <c r="S443" s="28"/>
    </row>
    <row r="444" ht="15.75" customHeight="1">
      <c r="R444" s="28"/>
      <c r="S444" s="28"/>
    </row>
    <row r="445" ht="15.75" customHeight="1">
      <c r="R445" s="28"/>
      <c r="S445" s="28"/>
    </row>
    <row r="446" ht="15.75" customHeight="1">
      <c r="R446" s="28"/>
      <c r="S446" s="28"/>
    </row>
    <row r="447" ht="15.75" customHeight="1">
      <c r="R447" s="28"/>
      <c r="S447" s="28"/>
    </row>
    <row r="448" ht="15.75" customHeight="1">
      <c r="R448" s="28"/>
      <c r="S448" s="28"/>
    </row>
    <row r="449" ht="15.75" customHeight="1">
      <c r="R449" s="28"/>
      <c r="S449" s="28"/>
    </row>
    <row r="450" ht="15.75" customHeight="1">
      <c r="R450" s="28"/>
      <c r="S450" s="28"/>
    </row>
    <row r="451" ht="15.75" customHeight="1">
      <c r="R451" s="28"/>
      <c r="S451" s="28"/>
    </row>
    <row r="452" ht="15.75" customHeight="1">
      <c r="R452" s="28"/>
      <c r="S452" s="28"/>
    </row>
    <row r="453" ht="15.75" customHeight="1">
      <c r="R453" s="28"/>
      <c r="S453" s="28"/>
    </row>
    <row r="454" ht="15.75" customHeight="1">
      <c r="R454" s="28"/>
      <c r="S454" s="28"/>
    </row>
    <row r="455" ht="15.75" customHeight="1">
      <c r="R455" s="28"/>
      <c r="S455" s="28"/>
    </row>
    <row r="456" ht="15.75" customHeight="1">
      <c r="R456" s="28"/>
      <c r="S456" s="28"/>
    </row>
    <row r="457" ht="15.75" customHeight="1">
      <c r="R457" s="28"/>
      <c r="S457" s="28"/>
    </row>
    <row r="458" ht="15.75" customHeight="1">
      <c r="R458" s="28"/>
      <c r="S458" s="28"/>
    </row>
    <row r="459" ht="15.75" customHeight="1">
      <c r="R459" s="28"/>
      <c r="S459" s="28"/>
    </row>
    <row r="460" ht="15.75" customHeight="1">
      <c r="R460" s="28"/>
      <c r="S460" s="28"/>
    </row>
    <row r="461" ht="15.75" customHeight="1">
      <c r="R461" s="28"/>
      <c r="S461" s="28"/>
    </row>
    <row r="462" ht="15.75" customHeight="1">
      <c r="R462" s="28"/>
      <c r="S462" s="28"/>
    </row>
    <row r="463" ht="15.75" customHeight="1">
      <c r="R463" s="28"/>
      <c r="S463" s="28"/>
    </row>
    <row r="464" ht="15.75" customHeight="1">
      <c r="R464" s="28"/>
      <c r="S464" s="28"/>
    </row>
    <row r="465" ht="15.75" customHeight="1">
      <c r="R465" s="28"/>
      <c r="S465" s="28"/>
    </row>
    <row r="466" ht="15.75" customHeight="1">
      <c r="R466" s="28"/>
      <c r="S466" s="28"/>
    </row>
    <row r="467" ht="15.75" customHeight="1">
      <c r="R467" s="28"/>
      <c r="S467" s="28"/>
    </row>
    <row r="468" ht="15.75" customHeight="1">
      <c r="R468" s="28"/>
      <c r="S468" s="28"/>
    </row>
    <row r="469" ht="15.75" customHeight="1">
      <c r="R469" s="28"/>
      <c r="S469" s="28"/>
    </row>
    <row r="470" ht="15.75" customHeight="1">
      <c r="R470" s="28"/>
      <c r="S470" s="28"/>
    </row>
    <row r="471" ht="15.75" customHeight="1">
      <c r="R471" s="28"/>
      <c r="S471" s="28"/>
    </row>
    <row r="472" ht="15.75" customHeight="1">
      <c r="R472" s="28"/>
      <c r="S472" s="28"/>
    </row>
    <row r="473" ht="15.75" customHeight="1">
      <c r="R473" s="28"/>
      <c r="S473" s="28"/>
    </row>
    <row r="474" ht="15.75" customHeight="1">
      <c r="R474" s="28"/>
      <c r="S474" s="28"/>
    </row>
    <row r="475" ht="15.75" customHeight="1">
      <c r="R475" s="28"/>
      <c r="S475" s="28"/>
    </row>
    <row r="476" ht="15.75" customHeight="1">
      <c r="R476" s="28"/>
      <c r="S476" s="28"/>
    </row>
    <row r="477" ht="15.75" customHeight="1">
      <c r="R477" s="28"/>
      <c r="S477" s="28"/>
    </row>
    <row r="478" ht="15.75" customHeight="1">
      <c r="R478" s="28"/>
      <c r="S478" s="28"/>
    </row>
    <row r="479" ht="15.75" customHeight="1">
      <c r="R479" s="28"/>
      <c r="S479" s="28"/>
    </row>
    <row r="480" ht="15.75" customHeight="1">
      <c r="R480" s="28"/>
      <c r="S480" s="28"/>
    </row>
    <row r="481" ht="15.75" customHeight="1">
      <c r="R481" s="28"/>
      <c r="S481" s="28"/>
    </row>
    <row r="482" ht="15.75" customHeight="1">
      <c r="R482" s="28"/>
      <c r="S482" s="28"/>
    </row>
    <row r="483" ht="15.75" customHeight="1">
      <c r="R483" s="28"/>
      <c r="S483" s="28"/>
    </row>
    <row r="484" ht="15.75" customHeight="1">
      <c r="R484" s="28"/>
      <c r="S484" s="28"/>
    </row>
    <row r="485" ht="15.75" customHeight="1">
      <c r="R485" s="28"/>
      <c r="S485" s="28"/>
    </row>
    <row r="486" ht="15.75" customHeight="1">
      <c r="R486" s="28"/>
      <c r="S486" s="28"/>
    </row>
    <row r="487" ht="15.75" customHeight="1">
      <c r="R487" s="28"/>
      <c r="S487" s="28"/>
    </row>
    <row r="488" ht="15.75" customHeight="1">
      <c r="R488" s="28"/>
      <c r="S488" s="28"/>
    </row>
    <row r="489" ht="15.75" customHeight="1">
      <c r="R489" s="28"/>
      <c r="S489" s="28"/>
    </row>
    <row r="490" ht="15.75" customHeight="1">
      <c r="R490" s="28"/>
      <c r="S490" s="28"/>
    </row>
    <row r="491" ht="15.75" customHeight="1">
      <c r="R491" s="28"/>
      <c r="S491" s="28"/>
    </row>
    <row r="492" ht="15.75" customHeight="1">
      <c r="R492" s="28"/>
      <c r="S492" s="28"/>
    </row>
    <row r="493" ht="15.75" customHeight="1">
      <c r="R493" s="28"/>
      <c r="S493" s="28"/>
    </row>
    <row r="494" ht="15.75" customHeight="1">
      <c r="R494" s="28"/>
      <c r="S494" s="28"/>
    </row>
    <row r="495" ht="15.75" customHeight="1">
      <c r="R495" s="28"/>
      <c r="S495" s="28"/>
    </row>
    <row r="496" ht="15.75" customHeight="1">
      <c r="R496" s="28"/>
      <c r="S496" s="28"/>
    </row>
    <row r="497" ht="15.75" customHeight="1">
      <c r="R497" s="28"/>
      <c r="S497" s="28"/>
    </row>
    <row r="498" ht="15.75" customHeight="1">
      <c r="R498" s="28"/>
      <c r="S498" s="28"/>
    </row>
    <row r="499" ht="15.75" customHeight="1">
      <c r="R499" s="28"/>
      <c r="S499" s="28"/>
    </row>
    <row r="500" ht="15.75" customHeight="1">
      <c r="R500" s="28"/>
      <c r="S500" s="28"/>
    </row>
    <row r="501" ht="15.75" customHeight="1">
      <c r="R501" s="28"/>
      <c r="S501" s="28"/>
    </row>
    <row r="502" ht="15.75" customHeight="1">
      <c r="R502" s="28"/>
      <c r="S502" s="28"/>
    </row>
    <row r="503" ht="15.75" customHeight="1">
      <c r="R503" s="28"/>
      <c r="S503" s="28"/>
    </row>
    <row r="504" ht="15.75" customHeight="1">
      <c r="R504" s="28"/>
      <c r="S504" s="28"/>
    </row>
    <row r="505" ht="15.75" customHeight="1">
      <c r="R505" s="28"/>
      <c r="S505" s="28"/>
    </row>
    <row r="506" ht="15.75" customHeight="1">
      <c r="R506" s="28"/>
      <c r="S506" s="28"/>
    </row>
    <row r="507" ht="15.75" customHeight="1">
      <c r="R507" s="28"/>
      <c r="S507" s="28"/>
    </row>
    <row r="508" ht="15.75" customHeight="1">
      <c r="R508" s="28"/>
      <c r="S508" s="28"/>
    </row>
    <row r="509" ht="15.75" customHeight="1">
      <c r="R509" s="28"/>
      <c r="S509" s="28"/>
    </row>
    <row r="510" ht="15.75" customHeight="1">
      <c r="R510" s="28"/>
      <c r="S510" s="28"/>
    </row>
    <row r="511" ht="15.75" customHeight="1">
      <c r="R511" s="28"/>
      <c r="S511" s="28"/>
    </row>
    <row r="512" ht="15.75" customHeight="1">
      <c r="R512" s="28"/>
      <c r="S512" s="28"/>
    </row>
    <row r="513" ht="15.75" customHeight="1">
      <c r="R513" s="28"/>
      <c r="S513" s="28"/>
    </row>
    <row r="514" ht="15.75" customHeight="1">
      <c r="R514" s="28"/>
      <c r="S514" s="28"/>
    </row>
    <row r="515" ht="15.75" customHeight="1">
      <c r="R515" s="28"/>
      <c r="S515" s="28"/>
    </row>
    <row r="516" ht="15.75" customHeight="1">
      <c r="R516" s="28"/>
      <c r="S516" s="28"/>
    </row>
    <row r="517" ht="15.75" customHeight="1">
      <c r="R517" s="28"/>
      <c r="S517" s="28"/>
    </row>
    <row r="518" ht="15.75" customHeight="1">
      <c r="R518" s="28"/>
      <c r="S518" s="28"/>
    </row>
    <row r="519" ht="15.75" customHeight="1">
      <c r="R519" s="28"/>
      <c r="S519" s="28"/>
    </row>
    <row r="520" ht="15.75" customHeight="1">
      <c r="R520" s="28"/>
      <c r="S520" s="28"/>
    </row>
    <row r="521" ht="15.75" customHeight="1">
      <c r="R521" s="28"/>
      <c r="S521" s="28"/>
    </row>
    <row r="522" ht="15.75" customHeight="1">
      <c r="R522" s="28"/>
      <c r="S522" s="28"/>
    </row>
    <row r="523" ht="15.75" customHeight="1">
      <c r="R523" s="28"/>
      <c r="S523" s="28"/>
    </row>
    <row r="524" ht="15.75" customHeight="1">
      <c r="R524" s="28"/>
      <c r="S524" s="28"/>
    </row>
    <row r="525" ht="15.75" customHeight="1">
      <c r="R525" s="28"/>
      <c r="S525" s="28"/>
    </row>
    <row r="526" ht="15.75" customHeight="1">
      <c r="R526" s="28"/>
      <c r="S526" s="28"/>
    </row>
    <row r="527" ht="15.75" customHeight="1">
      <c r="R527" s="28"/>
      <c r="S527" s="28"/>
    </row>
    <row r="528" ht="15.75" customHeight="1">
      <c r="R528" s="28"/>
      <c r="S528" s="28"/>
    </row>
    <row r="529" ht="15.75" customHeight="1">
      <c r="R529" s="28"/>
      <c r="S529" s="28"/>
    </row>
    <row r="530" ht="15.75" customHeight="1">
      <c r="R530" s="28"/>
      <c r="S530" s="28"/>
    </row>
    <row r="531" ht="15.75" customHeight="1">
      <c r="R531" s="28"/>
      <c r="S531" s="28"/>
    </row>
    <row r="532" ht="15.75" customHeight="1">
      <c r="R532" s="28"/>
      <c r="S532" s="28"/>
    </row>
    <row r="533" ht="15.75" customHeight="1">
      <c r="R533" s="28"/>
      <c r="S533" s="28"/>
    </row>
    <row r="534" ht="15.75" customHeight="1">
      <c r="R534" s="28"/>
      <c r="S534" s="28"/>
    </row>
    <row r="535" ht="15.75" customHeight="1">
      <c r="R535" s="28"/>
      <c r="S535" s="28"/>
    </row>
    <row r="536" ht="15.75" customHeight="1">
      <c r="R536" s="28"/>
      <c r="S536" s="28"/>
    </row>
    <row r="537" ht="15.75" customHeight="1">
      <c r="R537" s="28"/>
      <c r="S537" s="28"/>
    </row>
    <row r="538" ht="15.75" customHeight="1">
      <c r="R538" s="28"/>
      <c r="S538" s="28"/>
    </row>
    <row r="539" ht="15.75" customHeight="1">
      <c r="R539" s="28"/>
      <c r="S539" s="28"/>
    </row>
    <row r="540" ht="15.75" customHeight="1">
      <c r="R540" s="28"/>
      <c r="S540" s="28"/>
    </row>
    <row r="541" ht="15.75" customHeight="1">
      <c r="R541" s="28"/>
      <c r="S541" s="28"/>
    </row>
    <row r="542" ht="15.75" customHeight="1">
      <c r="R542" s="28"/>
      <c r="S542" s="28"/>
    </row>
    <row r="543" ht="15.75" customHeight="1">
      <c r="R543" s="28"/>
      <c r="S543" s="28"/>
    </row>
    <row r="544" ht="15.75" customHeight="1">
      <c r="R544" s="28"/>
      <c r="S544" s="28"/>
    </row>
    <row r="545" ht="15.75" customHeight="1">
      <c r="R545" s="28"/>
      <c r="S545" s="28"/>
    </row>
    <row r="546" ht="15.75" customHeight="1">
      <c r="R546" s="28"/>
      <c r="S546" s="28"/>
    </row>
    <row r="547" ht="15.75" customHeight="1">
      <c r="R547" s="28"/>
      <c r="S547" s="28"/>
    </row>
    <row r="548" ht="15.75" customHeight="1">
      <c r="R548" s="28"/>
      <c r="S548" s="28"/>
    </row>
    <row r="549" ht="15.75" customHeight="1">
      <c r="R549" s="28"/>
      <c r="S549" s="28"/>
    </row>
    <row r="550" ht="15.75" customHeight="1">
      <c r="R550" s="28"/>
      <c r="S550" s="28"/>
    </row>
    <row r="551" ht="15.75" customHeight="1">
      <c r="R551" s="28"/>
      <c r="S551" s="28"/>
    </row>
    <row r="552" ht="15.75" customHeight="1">
      <c r="R552" s="28"/>
      <c r="S552" s="28"/>
    </row>
    <row r="553" ht="15.75" customHeight="1">
      <c r="R553" s="28"/>
      <c r="S553" s="28"/>
    </row>
    <row r="554" ht="15.75" customHeight="1">
      <c r="R554" s="28"/>
      <c r="S554" s="28"/>
    </row>
    <row r="555" ht="15.75" customHeight="1">
      <c r="R555" s="28"/>
      <c r="S555" s="28"/>
    </row>
    <row r="556" ht="15.75" customHeight="1">
      <c r="R556" s="28"/>
      <c r="S556" s="28"/>
    </row>
    <row r="557" ht="15.75" customHeight="1">
      <c r="R557" s="28"/>
      <c r="S557" s="28"/>
    </row>
    <row r="558" ht="15.75" customHeight="1">
      <c r="R558" s="28"/>
      <c r="S558" s="28"/>
    </row>
    <row r="559" ht="15.75" customHeight="1">
      <c r="R559" s="28"/>
      <c r="S559" s="28"/>
    </row>
    <row r="560" ht="15.75" customHeight="1">
      <c r="R560" s="28"/>
      <c r="S560" s="28"/>
    </row>
    <row r="561" ht="15.75" customHeight="1">
      <c r="R561" s="28"/>
      <c r="S561" s="28"/>
    </row>
    <row r="562" ht="15.75" customHeight="1">
      <c r="R562" s="28"/>
      <c r="S562" s="28"/>
    </row>
    <row r="563" ht="15.75" customHeight="1">
      <c r="R563" s="28"/>
      <c r="S563" s="28"/>
    </row>
    <row r="564" ht="15.75" customHeight="1">
      <c r="R564" s="28"/>
      <c r="S564" s="28"/>
    </row>
    <row r="565" ht="15.75" customHeight="1">
      <c r="R565" s="28"/>
      <c r="S565" s="28"/>
    </row>
    <row r="566" ht="15.75" customHeight="1">
      <c r="R566" s="28"/>
      <c r="S566" s="28"/>
    </row>
    <row r="567" ht="15.75" customHeight="1">
      <c r="R567" s="28"/>
      <c r="S567" s="28"/>
    </row>
    <row r="568" ht="15.75" customHeight="1">
      <c r="R568" s="28"/>
      <c r="S568" s="28"/>
    </row>
    <row r="569" ht="15.75" customHeight="1">
      <c r="R569" s="28"/>
      <c r="S569" s="28"/>
    </row>
    <row r="570" ht="15.75" customHeight="1">
      <c r="R570" s="28"/>
      <c r="S570" s="28"/>
    </row>
    <row r="571" ht="15.75" customHeight="1">
      <c r="R571" s="28"/>
      <c r="S571" s="28"/>
    </row>
    <row r="572" ht="15.75" customHeight="1">
      <c r="R572" s="28"/>
      <c r="S572" s="28"/>
    </row>
    <row r="573" ht="15.75" customHeight="1">
      <c r="R573" s="28"/>
      <c r="S573" s="28"/>
    </row>
    <row r="574" ht="15.75" customHeight="1">
      <c r="R574" s="28"/>
      <c r="S574" s="28"/>
    </row>
    <row r="575" ht="15.75" customHeight="1">
      <c r="R575" s="28"/>
      <c r="S575" s="28"/>
    </row>
    <row r="576" ht="15.75" customHeight="1">
      <c r="R576" s="28"/>
      <c r="S576" s="28"/>
    </row>
    <row r="577" ht="15.75" customHeight="1">
      <c r="R577" s="28"/>
      <c r="S577" s="28"/>
    </row>
    <row r="578" ht="15.75" customHeight="1">
      <c r="R578" s="28"/>
      <c r="S578" s="28"/>
    </row>
    <row r="579" ht="15.75" customHeight="1">
      <c r="R579" s="28"/>
      <c r="S579" s="28"/>
    </row>
    <row r="580" ht="15.75" customHeight="1">
      <c r="R580" s="28"/>
      <c r="S580" s="28"/>
    </row>
    <row r="581" ht="15.75" customHeight="1">
      <c r="R581" s="28"/>
      <c r="S581" s="28"/>
    </row>
    <row r="582" ht="15.75" customHeight="1">
      <c r="R582" s="28"/>
      <c r="S582" s="28"/>
    </row>
    <row r="583" ht="15.75" customHeight="1">
      <c r="R583" s="28"/>
      <c r="S583" s="28"/>
    </row>
    <row r="584" ht="15.75" customHeight="1">
      <c r="R584" s="28"/>
      <c r="S584" s="28"/>
    </row>
    <row r="585" ht="15.75" customHeight="1">
      <c r="R585" s="28"/>
      <c r="S585" s="28"/>
    </row>
    <row r="586" ht="15.75" customHeight="1">
      <c r="R586" s="28"/>
      <c r="S586" s="28"/>
    </row>
    <row r="587" ht="15.75" customHeight="1">
      <c r="R587" s="28"/>
      <c r="S587" s="28"/>
    </row>
    <row r="588" ht="15.75" customHeight="1">
      <c r="R588" s="28"/>
      <c r="S588" s="28"/>
    </row>
    <row r="589" ht="15.75" customHeight="1">
      <c r="R589" s="28"/>
      <c r="S589" s="28"/>
    </row>
    <row r="590" ht="15.75" customHeight="1">
      <c r="R590" s="28"/>
      <c r="S590" s="28"/>
    </row>
    <row r="591" ht="15.75" customHeight="1">
      <c r="R591" s="28"/>
      <c r="S591" s="28"/>
    </row>
    <row r="592" ht="15.75" customHeight="1">
      <c r="R592" s="28"/>
      <c r="S592" s="28"/>
    </row>
    <row r="593" ht="15.75" customHeight="1">
      <c r="R593" s="28"/>
      <c r="S593" s="28"/>
    </row>
    <row r="594" ht="15.75" customHeight="1">
      <c r="R594" s="28"/>
      <c r="S594" s="28"/>
    </row>
    <row r="595" ht="15.75" customHeight="1">
      <c r="R595" s="28"/>
      <c r="S595" s="28"/>
    </row>
    <row r="596" ht="15.75" customHeight="1">
      <c r="R596" s="28"/>
      <c r="S596" s="28"/>
    </row>
    <row r="597" ht="15.75" customHeight="1">
      <c r="R597" s="28"/>
      <c r="S597" s="28"/>
    </row>
    <row r="598" ht="15.75" customHeight="1">
      <c r="R598" s="28"/>
      <c r="S598" s="28"/>
    </row>
    <row r="599" ht="15.75" customHeight="1">
      <c r="R599" s="28"/>
      <c r="S599" s="28"/>
    </row>
    <row r="600" ht="15.75" customHeight="1">
      <c r="R600" s="28"/>
      <c r="S600" s="28"/>
    </row>
    <row r="601" ht="15.75" customHeight="1">
      <c r="R601" s="28"/>
      <c r="S601" s="28"/>
    </row>
    <row r="602" ht="15.75" customHeight="1">
      <c r="R602" s="28"/>
      <c r="S602" s="28"/>
    </row>
    <row r="603" ht="15.75" customHeight="1">
      <c r="R603" s="28"/>
      <c r="S603" s="28"/>
    </row>
    <row r="604" ht="15.75" customHeight="1">
      <c r="R604" s="28"/>
      <c r="S604" s="28"/>
    </row>
    <row r="605" ht="15.75" customHeight="1">
      <c r="R605" s="28"/>
      <c r="S605" s="28"/>
    </row>
    <row r="606" ht="15.75" customHeight="1">
      <c r="R606" s="28"/>
      <c r="S606" s="28"/>
    </row>
    <row r="607" ht="15.75" customHeight="1">
      <c r="R607" s="28"/>
      <c r="S607" s="28"/>
    </row>
    <row r="608" ht="15.75" customHeight="1">
      <c r="R608" s="28"/>
      <c r="S608" s="28"/>
    </row>
    <row r="609" ht="15.75" customHeight="1">
      <c r="R609" s="28"/>
      <c r="S609" s="28"/>
    </row>
    <row r="610" ht="15.75" customHeight="1">
      <c r="R610" s="28"/>
      <c r="S610" s="28"/>
    </row>
    <row r="611" ht="15.75" customHeight="1">
      <c r="R611" s="28"/>
      <c r="S611" s="28"/>
    </row>
    <row r="612" ht="15.75" customHeight="1">
      <c r="R612" s="28"/>
      <c r="S612" s="28"/>
    </row>
    <row r="613" ht="15.75" customHeight="1">
      <c r="R613" s="28"/>
      <c r="S613" s="28"/>
    </row>
    <row r="614" ht="15.75" customHeight="1">
      <c r="R614" s="28"/>
      <c r="S614" s="28"/>
    </row>
    <row r="615" ht="15.75" customHeight="1">
      <c r="R615" s="28"/>
      <c r="S615" s="28"/>
    </row>
    <row r="616" ht="15.75" customHeight="1">
      <c r="R616" s="28"/>
      <c r="S616" s="28"/>
    </row>
    <row r="617" ht="15.75" customHeight="1">
      <c r="R617" s="28"/>
      <c r="S617" s="28"/>
    </row>
    <row r="618" ht="15.75" customHeight="1">
      <c r="R618" s="28"/>
      <c r="S618" s="28"/>
    </row>
    <row r="619" ht="15.75" customHeight="1">
      <c r="R619" s="28"/>
      <c r="S619" s="28"/>
    </row>
    <row r="620" ht="15.75" customHeight="1">
      <c r="R620" s="28"/>
      <c r="S620" s="28"/>
    </row>
    <row r="621" ht="15.75" customHeight="1">
      <c r="R621" s="28"/>
      <c r="S621" s="28"/>
    </row>
    <row r="622" ht="15.75" customHeight="1">
      <c r="R622" s="28"/>
      <c r="S622" s="28"/>
    </row>
    <row r="623" ht="15.75" customHeight="1">
      <c r="R623" s="28"/>
      <c r="S623" s="28"/>
    </row>
    <row r="624" ht="15.75" customHeight="1">
      <c r="R624" s="28"/>
      <c r="S624" s="28"/>
    </row>
    <row r="625" ht="15.75" customHeight="1">
      <c r="R625" s="28"/>
      <c r="S625" s="28"/>
    </row>
    <row r="626" ht="15.75" customHeight="1">
      <c r="R626" s="28"/>
      <c r="S626" s="28"/>
    </row>
    <row r="627" ht="15.75" customHeight="1">
      <c r="R627" s="28"/>
      <c r="S627" s="28"/>
    </row>
    <row r="628" ht="15.75" customHeight="1">
      <c r="R628" s="28"/>
      <c r="S628" s="28"/>
    </row>
    <row r="629" ht="15.75" customHeight="1">
      <c r="R629" s="28"/>
      <c r="S629" s="28"/>
    </row>
    <row r="630" ht="15.75" customHeight="1">
      <c r="R630" s="28"/>
      <c r="S630" s="28"/>
    </row>
    <row r="631" ht="15.75" customHeight="1">
      <c r="R631" s="28"/>
      <c r="S631" s="28"/>
    </row>
    <row r="632" ht="15.75" customHeight="1">
      <c r="R632" s="28"/>
      <c r="S632" s="28"/>
    </row>
    <row r="633" ht="15.75" customHeight="1">
      <c r="R633" s="28"/>
      <c r="S633" s="28"/>
    </row>
    <row r="634" ht="15.75" customHeight="1">
      <c r="R634" s="28"/>
      <c r="S634" s="28"/>
    </row>
    <row r="635" ht="15.75" customHeight="1">
      <c r="R635" s="28"/>
      <c r="S635" s="28"/>
    </row>
    <row r="636" ht="15.75" customHeight="1">
      <c r="R636" s="28"/>
      <c r="S636" s="28"/>
    </row>
    <row r="637" ht="15.75" customHeight="1">
      <c r="R637" s="28"/>
      <c r="S637" s="28"/>
    </row>
    <row r="638" ht="15.75" customHeight="1">
      <c r="R638" s="28"/>
      <c r="S638" s="28"/>
    </row>
    <row r="639" ht="15.75" customHeight="1">
      <c r="R639" s="28"/>
      <c r="S639" s="28"/>
    </row>
    <row r="640" ht="15.75" customHeight="1">
      <c r="R640" s="28"/>
      <c r="S640" s="28"/>
    </row>
    <row r="641" ht="15.75" customHeight="1">
      <c r="R641" s="28"/>
      <c r="S641" s="28"/>
    </row>
    <row r="642" ht="15.75" customHeight="1">
      <c r="R642" s="28"/>
      <c r="S642" s="28"/>
    </row>
    <row r="643" ht="15.75" customHeight="1">
      <c r="R643" s="28"/>
      <c r="S643" s="28"/>
    </row>
    <row r="644" ht="15.75" customHeight="1">
      <c r="R644" s="28"/>
      <c r="S644" s="28"/>
    </row>
    <row r="645" ht="15.75" customHeight="1">
      <c r="R645" s="28"/>
      <c r="S645" s="28"/>
    </row>
    <row r="646" ht="15.75" customHeight="1">
      <c r="R646" s="28"/>
      <c r="S646" s="28"/>
    </row>
    <row r="647" ht="15.75" customHeight="1">
      <c r="R647" s="28"/>
      <c r="S647" s="28"/>
    </row>
    <row r="648" ht="15.75" customHeight="1">
      <c r="R648" s="28"/>
      <c r="S648" s="28"/>
    </row>
    <row r="649" ht="15.75" customHeight="1">
      <c r="R649" s="28"/>
      <c r="S649" s="28"/>
    </row>
    <row r="650" ht="15.75" customHeight="1">
      <c r="R650" s="28"/>
      <c r="S650" s="28"/>
    </row>
    <row r="651" ht="15.75" customHeight="1">
      <c r="R651" s="28"/>
      <c r="S651" s="28"/>
    </row>
    <row r="652" ht="15.75" customHeight="1">
      <c r="R652" s="28"/>
      <c r="S652" s="28"/>
    </row>
    <row r="653" ht="15.75" customHeight="1">
      <c r="R653" s="28"/>
      <c r="S653" s="28"/>
    </row>
    <row r="654" ht="15.75" customHeight="1">
      <c r="R654" s="28"/>
      <c r="S654" s="28"/>
    </row>
    <row r="655" ht="15.75" customHeight="1">
      <c r="R655" s="28"/>
      <c r="S655" s="28"/>
    </row>
    <row r="656" ht="15.75" customHeight="1">
      <c r="R656" s="28"/>
      <c r="S656" s="28"/>
    </row>
    <row r="657" ht="15.75" customHeight="1">
      <c r="R657" s="28"/>
      <c r="S657" s="28"/>
    </row>
    <row r="658" ht="15.75" customHeight="1">
      <c r="R658" s="28"/>
      <c r="S658" s="28"/>
    </row>
    <row r="659" ht="15.75" customHeight="1">
      <c r="R659" s="28"/>
      <c r="S659" s="28"/>
    </row>
    <row r="660" ht="15.75" customHeight="1">
      <c r="R660" s="28"/>
      <c r="S660" s="28"/>
    </row>
    <row r="661" ht="15.75" customHeight="1">
      <c r="R661" s="28"/>
      <c r="S661" s="28"/>
    </row>
    <row r="662" ht="15.75" customHeight="1">
      <c r="R662" s="28"/>
      <c r="S662" s="28"/>
    </row>
    <row r="663" ht="15.75" customHeight="1">
      <c r="R663" s="28"/>
      <c r="S663" s="28"/>
    </row>
    <row r="664" ht="15.75" customHeight="1">
      <c r="R664" s="28"/>
      <c r="S664" s="28"/>
    </row>
    <row r="665" ht="15.75" customHeight="1">
      <c r="R665" s="28"/>
      <c r="S665" s="28"/>
    </row>
    <row r="666" ht="15.75" customHeight="1">
      <c r="R666" s="28"/>
      <c r="S666" s="28"/>
    </row>
    <row r="667" ht="15.75" customHeight="1">
      <c r="R667" s="28"/>
      <c r="S667" s="28"/>
    </row>
    <row r="668" ht="15.75" customHeight="1">
      <c r="R668" s="28"/>
      <c r="S668" s="28"/>
    </row>
    <row r="669" ht="15.75" customHeight="1">
      <c r="R669" s="28"/>
      <c r="S669" s="28"/>
    </row>
    <row r="670" ht="15.75" customHeight="1">
      <c r="R670" s="28"/>
      <c r="S670" s="28"/>
    </row>
    <row r="671" ht="15.75" customHeight="1">
      <c r="R671" s="28"/>
      <c r="S671" s="28"/>
    </row>
    <row r="672" ht="15.75" customHeight="1">
      <c r="R672" s="28"/>
      <c r="S672" s="28"/>
    </row>
    <row r="673" ht="15.75" customHeight="1">
      <c r="R673" s="28"/>
      <c r="S673" s="28"/>
    </row>
    <row r="674" ht="15.75" customHeight="1">
      <c r="R674" s="28"/>
      <c r="S674" s="28"/>
    </row>
    <row r="675" ht="15.75" customHeight="1">
      <c r="R675" s="28"/>
      <c r="S675" s="28"/>
    </row>
    <row r="676" ht="15.75" customHeight="1">
      <c r="R676" s="28"/>
      <c r="S676" s="28"/>
    </row>
    <row r="677" ht="15.75" customHeight="1">
      <c r="R677" s="28"/>
      <c r="S677" s="28"/>
    </row>
    <row r="678" ht="15.75" customHeight="1">
      <c r="R678" s="28"/>
      <c r="S678" s="28"/>
    </row>
    <row r="679" ht="15.75" customHeight="1">
      <c r="R679" s="28"/>
      <c r="S679" s="28"/>
    </row>
    <row r="680" ht="15.75" customHeight="1">
      <c r="R680" s="28"/>
      <c r="S680" s="28"/>
    </row>
    <row r="681" ht="15.75" customHeight="1">
      <c r="R681" s="28"/>
      <c r="S681" s="28"/>
    </row>
    <row r="682" ht="15.75" customHeight="1">
      <c r="R682" s="28"/>
      <c r="S682" s="28"/>
    </row>
    <row r="683" ht="15.75" customHeight="1">
      <c r="R683" s="28"/>
      <c r="S683" s="28"/>
    </row>
    <row r="684" ht="15.75" customHeight="1">
      <c r="R684" s="28"/>
      <c r="S684" s="28"/>
    </row>
    <row r="685" ht="15.75" customHeight="1">
      <c r="R685" s="28"/>
      <c r="S685" s="28"/>
    </row>
    <row r="686" ht="15.75" customHeight="1">
      <c r="R686" s="28"/>
      <c r="S686" s="28"/>
    </row>
    <row r="687" ht="15.75" customHeight="1">
      <c r="R687" s="28"/>
      <c r="S687" s="28"/>
    </row>
    <row r="688" ht="15.75" customHeight="1">
      <c r="R688" s="28"/>
      <c r="S688" s="28"/>
    </row>
    <row r="689" ht="15.75" customHeight="1">
      <c r="R689" s="28"/>
      <c r="S689" s="28"/>
    </row>
    <row r="690" ht="15.75" customHeight="1">
      <c r="R690" s="28"/>
      <c r="S690" s="28"/>
    </row>
    <row r="691" ht="15.75" customHeight="1">
      <c r="R691" s="28"/>
      <c r="S691" s="28"/>
    </row>
    <row r="692" ht="15.75" customHeight="1">
      <c r="R692" s="28"/>
      <c r="S692" s="28"/>
    </row>
    <row r="693" ht="15.75" customHeight="1">
      <c r="R693" s="28"/>
      <c r="S693" s="28"/>
    </row>
    <row r="694" ht="15.75" customHeight="1">
      <c r="R694" s="28"/>
      <c r="S694" s="28"/>
    </row>
    <row r="695" ht="15.75" customHeight="1">
      <c r="R695" s="28"/>
      <c r="S695" s="28"/>
    </row>
    <row r="696" ht="15.75" customHeight="1">
      <c r="R696" s="28"/>
      <c r="S696" s="28"/>
    </row>
    <row r="697" ht="15.75" customHeight="1">
      <c r="R697" s="28"/>
      <c r="S697" s="28"/>
    </row>
    <row r="698" ht="15.75" customHeight="1">
      <c r="R698" s="28"/>
      <c r="S698" s="28"/>
    </row>
    <row r="699" ht="15.75" customHeight="1">
      <c r="R699" s="28"/>
      <c r="S699" s="28"/>
    </row>
    <row r="700" ht="15.75" customHeight="1">
      <c r="R700" s="28"/>
      <c r="S700" s="28"/>
    </row>
    <row r="701" ht="15.75" customHeight="1">
      <c r="R701" s="28"/>
      <c r="S701" s="28"/>
    </row>
    <row r="702" ht="15.75" customHeight="1">
      <c r="R702" s="28"/>
      <c r="S702" s="28"/>
    </row>
    <row r="703" ht="15.75" customHeight="1">
      <c r="R703" s="28"/>
      <c r="S703" s="28"/>
    </row>
    <row r="704" ht="15.75" customHeight="1">
      <c r="R704" s="28"/>
      <c r="S704" s="28"/>
    </row>
    <row r="705" ht="15.75" customHeight="1">
      <c r="R705" s="28"/>
      <c r="S705" s="28"/>
    </row>
    <row r="706" ht="15.75" customHeight="1">
      <c r="R706" s="28"/>
      <c r="S706" s="28"/>
    </row>
    <row r="707" ht="15.75" customHeight="1">
      <c r="R707" s="28"/>
      <c r="S707" s="28"/>
    </row>
    <row r="708" ht="15.75" customHeight="1">
      <c r="R708" s="28"/>
      <c r="S708" s="28"/>
    </row>
    <row r="709" ht="15.75" customHeight="1">
      <c r="R709" s="28"/>
      <c r="S709" s="28"/>
    </row>
    <row r="710" ht="15.75" customHeight="1">
      <c r="R710" s="28"/>
      <c r="S710" s="28"/>
    </row>
    <row r="711" ht="15.75" customHeight="1">
      <c r="R711" s="28"/>
      <c r="S711" s="28"/>
    </row>
    <row r="712" ht="15.75" customHeight="1">
      <c r="R712" s="28"/>
      <c r="S712" s="28"/>
    </row>
    <row r="713" ht="15.75" customHeight="1">
      <c r="R713" s="28"/>
      <c r="S713" s="28"/>
    </row>
    <row r="714" ht="15.75" customHeight="1">
      <c r="R714" s="28"/>
      <c r="S714" s="28"/>
    </row>
    <row r="715" ht="15.75" customHeight="1">
      <c r="R715" s="28"/>
      <c r="S715" s="28"/>
    </row>
    <row r="716" ht="15.75" customHeight="1">
      <c r="R716" s="28"/>
      <c r="S716" s="28"/>
    </row>
    <row r="717" ht="15.75" customHeight="1">
      <c r="R717" s="28"/>
      <c r="S717" s="28"/>
    </row>
    <row r="718" ht="15.75" customHeight="1">
      <c r="R718" s="28"/>
      <c r="S718" s="28"/>
    </row>
    <row r="719" ht="15.75" customHeight="1">
      <c r="R719" s="28"/>
      <c r="S719" s="28"/>
    </row>
    <row r="720" ht="15.75" customHeight="1">
      <c r="R720" s="28"/>
      <c r="S720" s="28"/>
    </row>
    <row r="721" ht="15.75" customHeight="1">
      <c r="R721" s="28"/>
      <c r="S721" s="28"/>
    </row>
    <row r="722" ht="15.75" customHeight="1">
      <c r="R722" s="28"/>
      <c r="S722" s="28"/>
    </row>
    <row r="723" ht="15.75" customHeight="1">
      <c r="R723" s="28"/>
      <c r="S723" s="28"/>
    </row>
    <row r="724" ht="15.75" customHeight="1">
      <c r="R724" s="28"/>
      <c r="S724" s="28"/>
    </row>
    <row r="725" ht="15.75" customHeight="1">
      <c r="R725" s="28"/>
      <c r="S725" s="28"/>
    </row>
    <row r="726" ht="15.75" customHeight="1">
      <c r="R726" s="28"/>
      <c r="S726" s="28"/>
    </row>
    <row r="727" ht="15.75" customHeight="1">
      <c r="R727" s="28"/>
      <c r="S727" s="28"/>
    </row>
    <row r="728" ht="15.75" customHeight="1">
      <c r="R728" s="28"/>
      <c r="S728" s="28"/>
    </row>
    <row r="729" ht="15.75" customHeight="1">
      <c r="R729" s="28"/>
      <c r="S729" s="28"/>
    </row>
    <row r="730" ht="15.75" customHeight="1">
      <c r="R730" s="28"/>
      <c r="S730" s="28"/>
    </row>
    <row r="731" ht="15.75" customHeight="1">
      <c r="R731" s="28"/>
      <c r="S731" s="28"/>
    </row>
    <row r="732" ht="15.75" customHeight="1">
      <c r="R732" s="28"/>
      <c r="S732" s="28"/>
    </row>
    <row r="733" ht="15.75" customHeight="1">
      <c r="R733" s="28"/>
      <c r="S733" s="28"/>
    </row>
    <row r="734" ht="15.75" customHeight="1">
      <c r="R734" s="28"/>
      <c r="S734" s="28"/>
    </row>
    <row r="735" ht="15.75" customHeight="1">
      <c r="R735" s="28"/>
      <c r="S735" s="28"/>
    </row>
    <row r="736" ht="15.75" customHeight="1">
      <c r="R736" s="28"/>
      <c r="S736" s="28"/>
    </row>
    <row r="737" ht="15.75" customHeight="1">
      <c r="R737" s="28"/>
      <c r="S737" s="28"/>
    </row>
    <row r="738" ht="15.75" customHeight="1">
      <c r="R738" s="28"/>
      <c r="S738" s="28"/>
    </row>
    <row r="739" ht="15.75" customHeight="1">
      <c r="R739" s="28"/>
      <c r="S739" s="28"/>
    </row>
    <row r="740" ht="15.75" customHeight="1">
      <c r="R740" s="28"/>
      <c r="S740" s="28"/>
    </row>
    <row r="741" ht="15.75" customHeight="1">
      <c r="R741" s="28"/>
      <c r="S741" s="28"/>
    </row>
    <row r="742" ht="15.75" customHeight="1">
      <c r="R742" s="28"/>
      <c r="S742" s="28"/>
    </row>
    <row r="743" ht="15.75" customHeight="1">
      <c r="R743" s="28"/>
      <c r="S743" s="28"/>
    </row>
    <row r="744" ht="15.75" customHeight="1">
      <c r="R744" s="28"/>
      <c r="S744" s="28"/>
    </row>
    <row r="745" ht="15.75" customHeight="1">
      <c r="R745" s="28"/>
      <c r="S745" s="28"/>
    </row>
    <row r="746" ht="15.75" customHeight="1">
      <c r="R746" s="28"/>
      <c r="S746" s="28"/>
    </row>
    <row r="747" ht="15.75" customHeight="1">
      <c r="R747" s="28"/>
      <c r="S747" s="28"/>
    </row>
    <row r="748" ht="15.75" customHeight="1">
      <c r="R748" s="28"/>
      <c r="S748" s="28"/>
    </row>
    <row r="749" ht="15.75" customHeight="1">
      <c r="R749" s="28"/>
      <c r="S749" s="28"/>
    </row>
    <row r="750" ht="15.75" customHeight="1">
      <c r="R750" s="28"/>
      <c r="S750" s="28"/>
    </row>
    <row r="751" ht="15.75" customHeight="1">
      <c r="R751" s="28"/>
      <c r="S751" s="28"/>
    </row>
    <row r="752" ht="15.75" customHeight="1">
      <c r="R752" s="28"/>
      <c r="S752" s="28"/>
    </row>
    <row r="753" ht="15.75" customHeight="1">
      <c r="R753" s="28"/>
      <c r="S753" s="28"/>
    </row>
    <row r="754" ht="15.75" customHeight="1">
      <c r="R754" s="28"/>
      <c r="S754" s="28"/>
    </row>
    <row r="755" ht="15.75" customHeight="1">
      <c r="R755" s="28"/>
      <c r="S755" s="28"/>
    </row>
    <row r="756" ht="15.75" customHeight="1">
      <c r="R756" s="28"/>
      <c r="S756" s="28"/>
    </row>
    <row r="757" ht="15.75" customHeight="1">
      <c r="R757" s="28"/>
      <c r="S757" s="28"/>
    </row>
    <row r="758" ht="15.75" customHeight="1">
      <c r="R758" s="28"/>
      <c r="S758" s="28"/>
    </row>
    <row r="759" ht="15.75" customHeight="1">
      <c r="R759" s="28"/>
      <c r="S759" s="28"/>
    </row>
    <row r="760" ht="15.75" customHeight="1">
      <c r="R760" s="28"/>
      <c r="S760" s="28"/>
    </row>
    <row r="761" ht="15.75" customHeight="1">
      <c r="R761" s="28"/>
      <c r="S761" s="28"/>
    </row>
    <row r="762" ht="15.75" customHeight="1">
      <c r="R762" s="28"/>
      <c r="S762" s="28"/>
    </row>
    <row r="763" ht="15.75" customHeight="1">
      <c r="R763" s="28"/>
      <c r="S763" s="28"/>
    </row>
    <row r="764" ht="15.75" customHeight="1">
      <c r="R764" s="28"/>
      <c r="S764" s="28"/>
    </row>
    <row r="765" ht="15.75" customHeight="1">
      <c r="R765" s="28"/>
      <c r="S765" s="28"/>
    </row>
    <row r="766" ht="15.75" customHeight="1">
      <c r="R766" s="28"/>
      <c r="S766" s="28"/>
    </row>
    <row r="767" ht="15.75" customHeight="1">
      <c r="R767" s="28"/>
      <c r="S767" s="28"/>
    </row>
    <row r="768" ht="15.75" customHeight="1">
      <c r="R768" s="28"/>
      <c r="S768" s="28"/>
    </row>
    <row r="769" ht="15.75" customHeight="1">
      <c r="R769" s="28"/>
      <c r="S769" s="28"/>
    </row>
    <row r="770" ht="15.75" customHeight="1">
      <c r="R770" s="28"/>
      <c r="S770" s="28"/>
    </row>
    <row r="771" ht="15.75" customHeight="1">
      <c r="R771" s="28"/>
      <c r="S771" s="28"/>
    </row>
    <row r="772" ht="15.75" customHeight="1">
      <c r="R772" s="28"/>
      <c r="S772" s="28"/>
    </row>
    <row r="773" ht="15.75" customHeight="1">
      <c r="R773" s="28"/>
      <c r="S773" s="28"/>
    </row>
    <row r="774" ht="15.75" customHeight="1">
      <c r="R774" s="28"/>
      <c r="S774" s="28"/>
    </row>
    <row r="775" ht="15.75" customHeight="1">
      <c r="R775" s="28"/>
      <c r="S775" s="28"/>
    </row>
    <row r="776" ht="15.75" customHeight="1">
      <c r="R776" s="28"/>
      <c r="S776" s="28"/>
    </row>
    <row r="777" ht="15.75" customHeight="1">
      <c r="R777" s="28"/>
      <c r="S777" s="28"/>
    </row>
    <row r="778" ht="15.75" customHeight="1">
      <c r="R778" s="28"/>
      <c r="S778" s="28"/>
    </row>
    <row r="779" ht="15.75" customHeight="1">
      <c r="R779" s="28"/>
      <c r="S779" s="28"/>
    </row>
    <row r="780" ht="15.75" customHeight="1">
      <c r="R780" s="28"/>
      <c r="S780" s="28"/>
    </row>
    <row r="781" ht="15.75" customHeight="1">
      <c r="R781" s="28"/>
      <c r="S781" s="28"/>
    </row>
    <row r="782" ht="15.75" customHeight="1">
      <c r="R782" s="28"/>
      <c r="S782" s="28"/>
    </row>
    <row r="783" ht="15.75" customHeight="1">
      <c r="R783" s="28"/>
      <c r="S783" s="28"/>
    </row>
    <row r="784" ht="15.75" customHeight="1">
      <c r="R784" s="28"/>
      <c r="S784" s="28"/>
    </row>
    <row r="785" ht="15.75" customHeight="1">
      <c r="R785" s="28"/>
      <c r="S785" s="28"/>
    </row>
    <row r="786" ht="15.75" customHeight="1">
      <c r="R786" s="28"/>
      <c r="S786" s="28"/>
    </row>
    <row r="787" ht="15.75" customHeight="1">
      <c r="R787" s="28"/>
      <c r="S787" s="28"/>
    </row>
    <row r="788" ht="15.75" customHeight="1">
      <c r="R788" s="28"/>
      <c r="S788" s="28"/>
    </row>
    <row r="789" ht="15.75" customHeight="1">
      <c r="R789" s="28"/>
      <c r="S789" s="28"/>
    </row>
    <row r="790" ht="15.75" customHeight="1">
      <c r="R790" s="28"/>
      <c r="S790" s="28"/>
    </row>
    <row r="791" ht="15.75" customHeight="1">
      <c r="R791" s="28"/>
      <c r="S791" s="28"/>
    </row>
    <row r="792" ht="15.75" customHeight="1">
      <c r="R792" s="28"/>
      <c r="S792" s="28"/>
    </row>
    <row r="793" ht="15.75" customHeight="1">
      <c r="R793" s="28"/>
      <c r="S793" s="28"/>
    </row>
    <row r="794" ht="15.75" customHeight="1">
      <c r="R794" s="28"/>
      <c r="S794" s="28"/>
    </row>
    <row r="795" ht="15.75" customHeight="1">
      <c r="R795" s="28"/>
      <c r="S795" s="28"/>
    </row>
    <row r="796" ht="15.75" customHeight="1">
      <c r="R796" s="28"/>
      <c r="S796" s="28"/>
    </row>
    <row r="797" ht="15.75" customHeight="1">
      <c r="R797" s="28"/>
      <c r="S797" s="28"/>
    </row>
    <row r="798" ht="15.75" customHeight="1">
      <c r="R798" s="28"/>
      <c r="S798" s="28"/>
    </row>
    <row r="799" ht="15.75" customHeight="1">
      <c r="R799" s="28"/>
      <c r="S799" s="28"/>
    </row>
    <row r="800" ht="15.75" customHeight="1">
      <c r="R800" s="28"/>
      <c r="S800" s="28"/>
    </row>
    <row r="801" ht="15.75" customHeight="1">
      <c r="R801" s="28"/>
      <c r="S801" s="28"/>
    </row>
    <row r="802" ht="15.75" customHeight="1">
      <c r="R802" s="28"/>
      <c r="S802" s="28"/>
    </row>
    <row r="803" ht="15.75" customHeight="1">
      <c r="R803" s="28"/>
      <c r="S803" s="28"/>
    </row>
    <row r="804" ht="15.75" customHeight="1">
      <c r="R804" s="28"/>
      <c r="S804" s="28"/>
    </row>
    <row r="805" ht="15.75" customHeight="1">
      <c r="R805" s="28"/>
      <c r="S805" s="28"/>
    </row>
    <row r="806" ht="15.75" customHeight="1">
      <c r="R806" s="28"/>
      <c r="S806" s="28"/>
    </row>
    <row r="807" ht="15.75" customHeight="1">
      <c r="R807" s="28"/>
      <c r="S807" s="28"/>
    </row>
    <row r="808" ht="15.75" customHeight="1">
      <c r="R808" s="28"/>
      <c r="S808" s="28"/>
    </row>
    <row r="809" ht="15.75" customHeight="1">
      <c r="R809" s="28"/>
      <c r="S809" s="28"/>
    </row>
    <row r="810" ht="15.75" customHeight="1">
      <c r="R810" s="28"/>
      <c r="S810" s="28"/>
    </row>
    <row r="811" ht="15.75" customHeight="1">
      <c r="R811" s="28"/>
      <c r="S811" s="28"/>
    </row>
    <row r="812" ht="15.75" customHeight="1">
      <c r="R812" s="28"/>
      <c r="S812" s="28"/>
    </row>
    <row r="813" ht="15.75" customHeight="1">
      <c r="R813" s="28"/>
      <c r="S813" s="28"/>
    </row>
    <row r="814" ht="15.75" customHeight="1">
      <c r="R814" s="28"/>
      <c r="S814" s="28"/>
    </row>
    <row r="815" ht="15.75" customHeight="1">
      <c r="R815" s="28"/>
      <c r="S815" s="28"/>
    </row>
    <row r="816" ht="15.75" customHeight="1">
      <c r="R816" s="28"/>
      <c r="S816" s="28"/>
    </row>
    <row r="817" ht="15.75" customHeight="1">
      <c r="R817" s="28"/>
      <c r="S817" s="28"/>
    </row>
    <row r="818" ht="15.75" customHeight="1">
      <c r="R818" s="28"/>
      <c r="S818" s="28"/>
    </row>
    <row r="819" ht="15.75" customHeight="1">
      <c r="R819" s="28"/>
      <c r="S819" s="28"/>
    </row>
    <row r="820" ht="15.75" customHeight="1">
      <c r="R820" s="28"/>
      <c r="S820" s="28"/>
    </row>
    <row r="821" ht="15.75" customHeight="1">
      <c r="R821" s="28"/>
      <c r="S821" s="28"/>
    </row>
    <row r="822" ht="15.75" customHeight="1">
      <c r="R822" s="28"/>
      <c r="S822" s="28"/>
    </row>
    <row r="823" ht="15.75" customHeight="1">
      <c r="R823" s="28"/>
      <c r="S823" s="28"/>
    </row>
    <row r="824" ht="15.75" customHeight="1">
      <c r="R824" s="28"/>
      <c r="S824" s="28"/>
    </row>
    <row r="825" ht="15.75" customHeight="1">
      <c r="R825" s="28"/>
      <c r="S825" s="28"/>
    </row>
    <row r="826" ht="15.75" customHeight="1">
      <c r="R826" s="28"/>
      <c r="S826" s="28"/>
    </row>
    <row r="827" ht="15.75" customHeight="1">
      <c r="R827" s="28"/>
      <c r="S827" s="28"/>
    </row>
    <row r="828" ht="15.75" customHeight="1">
      <c r="R828" s="28"/>
      <c r="S828" s="28"/>
    </row>
    <row r="829" ht="15.75" customHeight="1">
      <c r="R829" s="28"/>
      <c r="S829" s="28"/>
    </row>
    <row r="830" ht="15.75" customHeight="1">
      <c r="R830" s="28"/>
      <c r="S830" s="28"/>
    </row>
    <row r="831" ht="15.75" customHeight="1">
      <c r="R831" s="28"/>
      <c r="S831" s="28"/>
    </row>
    <row r="832" ht="15.75" customHeight="1">
      <c r="R832" s="28"/>
      <c r="S832" s="28"/>
    </row>
    <row r="833" ht="15.75" customHeight="1">
      <c r="R833" s="28"/>
      <c r="S833" s="28"/>
    </row>
    <row r="834" ht="15.75" customHeight="1">
      <c r="R834" s="28"/>
      <c r="S834" s="28"/>
    </row>
    <row r="835" ht="15.75" customHeight="1">
      <c r="R835" s="28"/>
      <c r="S835" s="28"/>
    </row>
    <row r="836" ht="15.75" customHeight="1">
      <c r="R836" s="28"/>
      <c r="S836" s="28"/>
    </row>
    <row r="837" ht="15.75" customHeight="1">
      <c r="R837" s="28"/>
      <c r="S837" s="28"/>
    </row>
    <row r="838" ht="15.75" customHeight="1">
      <c r="R838" s="28"/>
      <c r="S838" s="28"/>
    </row>
    <row r="839" ht="15.75" customHeight="1">
      <c r="R839" s="28"/>
      <c r="S839" s="28"/>
    </row>
    <row r="840" ht="15.75" customHeight="1">
      <c r="R840" s="28"/>
      <c r="S840" s="28"/>
    </row>
    <row r="841" ht="15.75" customHeight="1">
      <c r="R841" s="28"/>
      <c r="S841" s="28"/>
    </row>
    <row r="842" ht="15.75" customHeight="1">
      <c r="R842" s="28"/>
      <c r="S842" s="28"/>
    </row>
    <row r="843" ht="15.75" customHeight="1">
      <c r="R843" s="28"/>
      <c r="S843" s="28"/>
    </row>
    <row r="844" ht="15.75" customHeight="1">
      <c r="R844" s="28"/>
      <c r="S844" s="28"/>
    </row>
    <row r="845" ht="15.75" customHeight="1">
      <c r="R845" s="28"/>
      <c r="S845" s="28"/>
    </row>
    <row r="846" ht="15.75" customHeight="1">
      <c r="R846" s="28"/>
      <c r="S846" s="28"/>
    </row>
    <row r="847" ht="15.75" customHeight="1">
      <c r="R847" s="28"/>
      <c r="S847" s="28"/>
    </row>
    <row r="848" ht="15.75" customHeight="1">
      <c r="R848" s="28"/>
      <c r="S848" s="28"/>
    </row>
    <row r="849" ht="15.75" customHeight="1">
      <c r="R849" s="28"/>
      <c r="S849" s="28"/>
    </row>
    <row r="850" ht="15.75" customHeight="1">
      <c r="R850" s="28"/>
      <c r="S850" s="28"/>
    </row>
    <row r="851" ht="15.75" customHeight="1">
      <c r="R851" s="28"/>
      <c r="S851" s="28"/>
    </row>
    <row r="852" ht="15.75" customHeight="1">
      <c r="R852" s="28"/>
      <c r="S852" s="28"/>
    </row>
    <row r="853" ht="15.75" customHeight="1">
      <c r="R853" s="28"/>
      <c r="S853" s="28"/>
    </row>
    <row r="854" ht="15.75" customHeight="1">
      <c r="R854" s="28"/>
      <c r="S854" s="28"/>
    </row>
    <row r="855" ht="15.75" customHeight="1">
      <c r="R855" s="28"/>
      <c r="S855" s="28"/>
    </row>
    <row r="856" ht="15.75" customHeight="1">
      <c r="R856" s="28"/>
      <c r="S856" s="28"/>
    </row>
    <row r="857" ht="15.75" customHeight="1">
      <c r="R857" s="28"/>
      <c r="S857" s="28"/>
    </row>
    <row r="858" ht="15.75" customHeight="1">
      <c r="R858" s="28"/>
      <c r="S858" s="28"/>
    </row>
    <row r="859" ht="15.75" customHeight="1">
      <c r="R859" s="28"/>
      <c r="S859" s="28"/>
    </row>
    <row r="860" ht="15.75" customHeight="1">
      <c r="R860" s="28"/>
      <c r="S860" s="28"/>
    </row>
    <row r="861" ht="15.75" customHeight="1">
      <c r="R861" s="28"/>
      <c r="S861" s="28"/>
    </row>
    <row r="862" ht="15.75" customHeight="1">
      <c r="R862" s="28"/>
      <c r="S862" s="28"/>
    </row>
    <row r="863" ht="15.75" customHeight="1">
      <c r="R863" s="28"/>
      <c r="S863" s="28"/>
    </row>
    <row r="864" ht="15.75" customHeight="1">
      <c r="R864" s="28"/>
      <c r="S864" s="28"/>
    </row>
    <row r="865" ht="15.75" customHeight="1">
      <c r="R865" s="28"/>
      <c r="S865" s="28"/>
    </row>
    <row r="866" ht="15.75" customHeight="1">
      <c r="R866" s="28"/>
      <c r="S866" s="28"/>
    </row>
    <row r="867" ht="15.75" customHeight="1">
      <c r="R867" s="28"/>
      <c r="S867" s="28"/>
    </row>
    <row r="868" ht="15.75" customHeight="1">
      <c r="R868" s="28"/>
      <c r="S868" s="28"/>
    </row>
    <row r="869" ht="15.75" customHeight="1">
      <c r="R869" s="28"/>
      <c r="S869" s="28"/>
    </row>
    <row r="870" ht="15.75" customHeight="1">
      <c r="R870" s="28"/>
      <c r="S870" s="28"/>
    </row>
    <row r="871" ht="15.75" customHeight="1">
      <c r="R871" s="28"/>
      <c r="S871" s="28"/>
    </row>
    <row r="872" ht="15.75" customHeight="1">
      <c r="R872" s="28"/>
      <c r="S872" s="28"/>
    </row>
    <row r="873" ht="15.75" customHeight="1">
      <c r="R873" s="28"/>
      <c r="S873" s="28"/>
    </row>
    <row r="874" ht="15.75" customHeight="1">
      <c r="R874" s="28"/>
      <c r="S874" s="28"/>
    </row>
    <row r="875" ht="15.75" customHeight="1">
      <c r="R875" s="28"/>
      <c r="S875" s="28"/>
    </row>
    <row r="876" ht="15.75" customHeight="1">
      <c r="R876" s="28"/>
      <c r="S876" s="28"/>
    </row>
    <row r="877" ht="15.75" customHeight="1">
      <c r="R877" s="28"/>
      <c r="S877" s="28"/>
    </row>
    <row r="878" ht="15.75" customHeight="1">
      <c r="R878" s="28"/>
      <c r="S878" s="28"/>
    </row>
    <row r="879" ht="15.75" customHeight="1">
      <c r="R879" s="28"/>
      <c r="S879" s="28"/>
    </row>
    <row r="880" ht="15.75" customHeight="1">
      <c r="R880" s="28"/>
      <c r="S880" s="28"/>
    </row>
    <row r="881" ht="15.75" customHeight="1">
      <c r="R881" s="28"/>
      <c r="S881" s="28"/>
    </row>
    <row r="882" ht="15.75" customHeight="1">
      <c r="R882" s="28"/>
      <c r="S882" s="28"/>
    </row>
    <row r="883" ht="15.75" customHeight="1">
      <c r="R883" s="28"/>
      <c r="S883" s="28"/>
    </row>
    <row r="884" ht="15.75" customHeight="1">
      <c r="R884" s="28"/>
      <c r="S884" s="28"/>
    </row>
    <row r="885" ht="15.75" customHeight="1">
      <c r="R885" s="28"/>
      <c r="S885" s="28"/>
    </row>
    <row r="886" ht="15.75" customHeight="1">
      <c r="R886" s="28"/>
      <c r="S886" s="28"/>
    </row>
    <row r="887" ht="15.75" customHeight="1">
      <c r="R887" s="28"/>
      <c r="S887" s="28"/>
    </row>
    <row r="888" ht="15.75" customHeight="1">
      <c r="R888" s="28"/>
      <c r="S888" s="28"/>
    </row>
    <row r="889" ht="15.75" customHeight="1">
      <c r="R889" s="28"/>
      <c r="S889" s="28"/>
    </row>
    <row r="890" ht="15.75" customHeight="1">
      <c r="R890" s="28"/>
      <c r="S890" s="28"/>
    </row>
    <row r="891" ht="15.75" customHeight="1">
      <c r="R891" s="28"/>
      <c r="S891" s="28"/>
    </row>
    <row r="892" ht="15.75" customHeight="1">
      <c r="R892" s="28"/>
      <c r="S892" s="28"/>
    </row>
    <row r="893" ht="15.75" customHeight="1">
      <c r="R893" s="28"/>
      <c r="S893" s="28"/>
    </row>
    <row r="894" ht="15.75" customHeight="1">
      <c r="R894" s="28"/>
      <c r="S894" s="28"/>
    </row>
    <row r="895" ht="15.75" customHeight="1">
      <c r="R895" s="28"/>
      <c r="S895" s="28"/>
    </row>
    <row r="896" ht="15.75" customHeight="1">
      <c r="R896" s="28"/>
      <c r="S896" s="28"/>
    </row>
    <row r="897" ht="15.75" customHeight="1">
      <c r="R897" s="28"/>
      <c r="S897" s="28"/>
    </row>
    <row r="898" ht="15.75" customHeight="1">
      <c r="R898" s="28"/>
      <c r="S898" s="28"/>
    </row>
    <row r="899" ht="15.75" customHeight="1">
      <c r="R899" s="28"/>
      <c r="S899" s="28"/>
    </row>
    <row r="900" ht="15.75" customHeight="1">
      <c r="R900" s="28"/>
      <c r="S900" s="28"/>
    </row>
    <row r="901" ht="15.75" customHeight="1">
      <c r="R901" s="28"/>
      <c r="S901" s="28"/>
    </row>
    <row r="902" ht="15.75" customHeight="1">
      <c r="R902" s="28"/>
      <c r="S902" s="28"/>
    </row>
    <row r="903" ht="15.75" customHeight="1">
      <c r="R903" s="28"/>
      <c r="S903" s="28"/>
    </row>
    <row r="904" ht="15.75" customHeight="1">
      <c r="R904" s="28"/>
      <c r="S904" s="28"/>
    </row>
    <row r="905" ht="15.75" customHeight="1">
      <c r="R905" s="28"/>
      <c r="S905" s="28"/>
    </row>
    <row r="906" ht="15.75" customHeight="1">
      <c r="R906" s="28"/>
      <c r="S906" s="28"/>
    </row>
    <row r="907" ht="15.75" customHeight="1">
      <c r="R907" s="28"/>
      <c r="S907" s="28"/>
    </row>
    <row r="908" ht="15.75" customHeight="1">
      <c r="R908" s="28"/>
      <c r="S908" s="28"/>
    </row>
    <row r="909" ht="15.75" customHeight="1">
      <c r="R909" s="28"/>
      <c r="S909" s="28"/>
    </row>
    <row r="910" ht="15.75" customHeight="1">
      <c r="R910" s="28"/>
      <c r="S910" s="28"/>
    </row>
    <row r="911" ht="15.75" customHeight="1">
      <c r="R911" s="28"/>
      <c r="S911" s="28"/>
    </row>
    <row r="912" ht="15.75" customHeight="1">
      <c r="R912" s="28"/>
      <c r="S912" s="28"/>
    </row>
    <row r="913" ht="15.75" customHeight="1">
      <c r="R913" s="28"/>
      <c r="S913" s="28"/>
    </row>
    <row r="914" ht="15.75" customHeight="1">
      <c r="R914" s="28"/>
      <c r="S914" s="28"/>
    </row>
    <row r="915" ht="15.75" customHeight="1">
      <c r="R915" s="28"/>
      <c r="S915" s="28"/>
    </row>
    <row r="916" ht="15.75" customHeight="1">
      <c r="R916" s="28"/>
      <c r="S916" s="28"/>
    </row>
    <row r="917" ht="15.75" customHeight="1">
      <c r="R917" s="28"/>
      <c r="S917" s="28"/>
    </row>
    <row r="918" ht="15.75" customHeight="1">
      <c r="R918" s="28"/>
      <c r="S918" s="28"/>
    </row>
    <row r="919" ht="15.75" customHeight="1">
      <c r="R919" s="28"/>
      <c r="S919" s="28"/>
    </row>
    <row r="920" ht="15.75" customHeight="1">
      <c r="R920" s="28"/>
      <c r="S920" s="28"/>
    </row>
    <row r="921" ht="15.75" customHeight="1">
      <c r="R921" s="28"/>
      <c r="S921" s="28"/>
    </row>
    <row r="922" ht="15.75" customHeight="1">
      <c r="R922" s="28"/>
      <c r="S922" s="28"/>
    </row>
    <row r="923" ht="15.75" customHeight="1">
      <c r="R923" s="28"/>
      <c r="S923" s="28"/>
    </row>
    <row r="924" ht="15.75" customHeight="1">
      <c r="R924" s="28"/>
      <c r="S924" s="28"/>
    </row>
    <row r="925" ht="15.75" customHeight="1">
      <c r="R925" s="28"/>
      <c r="S925" s="28"/>
    </row>
    <row r="926" ht="15.75" customHeight="1">
      <c r="R926" s="28"/>
      <c r="S926" s="28"/>
    </row>
    <row r="927" ht="15.75" customHeight="1">
      <c r="R927" s="28"/>
      <c r="S927" s="28"/>
    </row>
    <row r="928" ht="15.75" customHeight="1">
      <c r="R928" s="28"/>
      <c r="S928" s="28"/>
    </row>
    <row r="929" ht="15.75" customHeight="1">
      <c r="R929" s="28"/>
      <c r="S929" s="28"/>
    </row>
    <row r="930" ht="15.75" customHeight="1">
      <c r="R930" s="28"/>
      <c r="S930" s="28"/>
    </row>
    <row r="931" ht="15.75" customHeight="1">
      <c r="R931" s="28"/>
      <c r="S931" s="28"/>
    </row>
    <row r="932" ht="15.75" customHeight="1">
      <c r="R932" s="28"/>
      <c r="S932" s="28"/>
    </row>
    <row r="933" ht="15.75" customHeight="1">
      <c r="R933" s="28"/>
      <c r="S933" s="28"/>
    </row>
    <row r="934" ht="15.75" customHeight="1">
      <c r="R934" s="28"/>
      <c r="S934" s="28"/>
    </row>
    <row r="935" ht="15.75" customHeight="1">
      <c r="R935" s="28"/>
      <c r="S935" s="28"/>
    </row>
    <row r="936" ht="15.75" customHeight="1">
      <c r="R936" s="28"/>
      <c r="S936" s="28"/>
    </row>
    <row r="937" ht="15.75" customHeight="1">
      <c r="R937" s="28"/>
      <c r="S937" s="28"/>
    </row>
    <row r="938" ht="15.75" customHeight="1">
      <c r="R938" s="28"/>
      <c r="S938" s="28"/>
    </row>
    <row r="939" ht="15.75" customHeight="1">
      <c r="R939" s="28"/>
      <c r="S939" s="28"/>
    </row>
    <row r="940" ht="15.75" customHeight="1">
      <c r="R940" s="28"/>
      <c r="S940" s="28"/>
    </row>
    <row r="941" ht="15.75" customHeight="1">
      <c r="R941" s="28"/>
      <c r="S941" s="28"/>
    </row>
    <row r="942" ht="15.75" customHeight="1">
      <c r="R942" s="28"/>
      <c r="S942" s="28"/>
    </row>
    <row r="943" ht="15.75" customHeight="1">
      <c r="R943" s="28"/>
      <c r="S943" s="28"/>
    </row>
    <row r="944" ht="15.75" customHeight="1">
      <c r="R944" s="28"/>
      <c r="S944" s="28"/>
    </row>
    <row r="945" ht="15.75" customHeight="1">
      <c r="R945" s="28"/>
      <c r="S945" s="28"/>
    </row>
    <row r="946" ht="15.75" customHeight="1">
      <c r="R946" s="28"/>
      <c r="S946" s="28"/>
    </row>
    <row r="947" ht="15.75" customHeight="1">
      <c r="R947" s="28"/>
      <c r="S947" s="28"/>
    </row>
    <row r="948" ht="15.75" customHeight="1">
      <c r="R948" s="28"/>
      <c r="S948" s="28"/>
    </row>
    <row r="949" ht="15.75" customHeight="1">
      <c r="R949" s="28"/>
      <c r="S949" s="28"/>
    </row>
    <row r="950" ht="15.75" customHeight="1">
      <c r="R950" s="28"/>
      <c r="S950" s="28"/>
    </row>
    <row r="951" ht="15.75" customHeight="1">
      <c r="R951" s="28"/>
      <c r="S951" s="28"/>
    </row>
    <row r="952" ht="15.75" customHeight="1">
      <c r="R952" s="28"/>
      <c r="S952" s="28"/>
    </row>
    <row r="953" ht="15.75" customHeight="1">
      <c r="R953" s="28"/>
      <c r="S953" s="28"/>
    </row>
    <row r="954" ht="15.75" customHeight="1">
      <c r="R954" s="28"/>
      <c r="S954" s="28"/>
    </row>
    <row r="955" ht="15.75" customHeight="1">
      <c r="R955" s="28"/>
      <c r="S955" s="28"/>
    </row>
    <row r="956" ht="15.75" customHeight="1">
      <c r="R956" s="28"/>
      <c r="S956" s="28"/>
    </row>
    <row r="957" ht="15.75" customHeight="1">
      <c r="R957" s="28"/>
      <c r="S957" s="28"/>
    </row>
    <row r="958" ht="15.75" customHeight="1">
      <c r="R958" s="28"/>
      <c r="S958" s="28"/>
    </row>
    <row r="959" ht="15.75" customHeight="1">
      <c r="R959" s="28"/>
      <c r="S959" s="28"/>
    </row>
    <row r="960" ht="15.75" customHeight="1">
      <c r="R960" s="28"/>
      <c r="S960" s="28"/>
    </row>
    <row r="961" ht="15.75" customHeight="1">
      <c r="R961" s="28"/>
      <c r="S961" s="28"/>
    </row>
    <row r="962" ht="15.75" customHeight="1">
      <c r="R962" s="28"/>
      <c r="S962" s="28"/>
    </row>
    <row r="963" ht="15.75" customHeight="1">
      <c r="R963" s="28"/>
      <c r="S963" s="28"/>
    </row>
    <row r="964" ht="15.75" customHeight="1">
      <c r="R964" s="28"/>
      <c r="S964" s="28"/>
    </row>
    <row r="965" ht="15.75" customHeight="1">
      <c r="R965" s="28"/>
      <c r="S965" s="28"/>
    </row>
    <row r="966" ht="15.75" customHeight="1">
      <c r="R966" s="28"/>
      <c r="S966" s="28"/>
    </row>
    <row r="967" ht="15.75" customHeight="1">
      <c r="R967" s="28"/>
      <c r="S967" s="28"/>
    </row>
    <row r="968" ht="15.75" customHeight="1">
      <c r="R968" s="28"/>
      <c r="S968" s="28"/>
    </row>
    <row r="969" ht="15.75" customHeight="1">
      <c r="R969" s="28"/>
      <c r="S969" s="28"/>
    </row>
    <row r="970" ht="15.75" customHeight="1">
      <c r="R970" s="28"/>
      <c r="S970" s="28"/>
    </row>
    <row r="971" ht="15.75" customHeight="1">
      <c r="R971" s="28"/>
      <c r="S971" s="28"/>
    </row>
    <row r="972" ht="15.75" customHeight="1">
      <c r="R972" s="28"/>
      <c r="S972" s="28"/>
    </row>
    <row r="973" ht="15.75" customHeight="1">
      <c r="R973" s="28"/>
      <c r="S973" s="28"/>
    </row>
    <row r="974" ht="15.75" customHeight="1">
      <c r="R974" s="28"/>
      <c r="S974" s="28"/>
    </row>
    <row r="975" ht="15.75" customHeight="1">
      <c r="R975" s="28"/>
      <c r="S975" s="28"/>
    </row>
    <row r="976" ht="15.75" customHeight="1">
      <c r="R976" s="28"/>
      <c r="S976" s="28"/>
    </row>
    <row r="977" ht="15.75" customHeight="1">
      <c r="R977" s="28"/>
      <c r="S977" s="28"/>
    </row>
    <row r="978" ht="15.75" customHeight="1">
      <c r="R978" s="28"/>
      <c r="S978" s="28"/>
    </row>
    <row r="979" ht="15.75" customHeight="1">
      <c r="R979" s="28"/>
      <c r="S979" s="28"/>
    </row>
    <row r="980" ht="15.75" customHeight="1">
      <c r="R980" s="28"/>
      <c r="S980" s="28"/>
    </row>
    <row r="981" ht="15.75" customHeight="1">
      <c r="R981" s="28"/>
      <c r="S981" s="28"/>
    </row>
    <row r="982" ht="15.75" customHeight="1">
      <c r="R982" s="28"/>
      <c r="S982" s="28"/>
    </row>
    <row r="983" ht="15.75" customHeight="1">
      <c r="R983" s="28"/>
      <c r="S983" s="28"/>
    </row>
    <row r="984" ht="15.75" customHeight="1">
      <c r="R984" s="28"/>
      <c r="S984" s="28"/>
    </row>
    <row r="985" ht="15.75" customHeight="1">
      <c r="R985" s="28"/>
      <c r="S985" s="28"/>
    </row>
    <row r="986" ht="15.75" customHeight="1">
      <c r="R986" s="28"/>
      <c r="S986" s="28"/>
    </row>
    <row r="987" ht="15.75" customHeight="1">
      <c r="R987" s="28"/>
      <c r="S987" s="28"/>
    </row>
    <row r="988" ht="15.75" customHeight="1">
      <c r="R988" s="28"/>
      <c r="S988" s="28"/>
    </row>
    <row r="989" ht="15.75" customHeight="1">
      <c r="R989" s="28"/>
      <c r="S989" s="28"/>
    </row>
    <row r="990" ht="15.75" customHeight="1">
      <c r="R990" s="28"/>
      <c r="S990" s="28"/>
    </row>
    <row r="991" ht="15.75" customHeight="1">
      <c r="R991" s="28"/>
      <c r="S991" s="28"/>
    </row>
    <row r="992" ht="15.75" customHeight="1">
      <c r="R992" s="28"/>
      <c r="S992" s="28"/>
    </row>
    <row r="993" ht="15.75" customHeight="1">
      <c r="R993" s="28"/>
      <c r="S993" s="28"/>
    </row>
    <row r="994" ht="15.75" customHeight="1">
      <c r="R994" s="28"/>
      <c r="S994" s="28"/>
    </row>
    <row r="995" ht="15.75" customHeight="1">
      <c r="R995" s="28"/>
      <c r="S995" s="28"/>
    </row>
    <row r="996" ht="15.75" customHeight="1">
      <c r="R996" s="28"/>
      <c r="S996" s="28"/>
    </row>
    <row r="997" ht="15.75" customHeight="1">
      <c r="R997" s="28"/>
      <c r="S997" s="28"/>
    </row>
    <row r="998" ht="15.75" customHeight="1">
      <c r="R998" s="28"/>
      <c r="S998" s="28"/>
    </row>
    <row r="999" ht="15.75" customHeight="1">
      <c r="R999" s="28"/>
      <c r="S999" s="28"/>
    </row>
    <row r="1000" ht="15.75" customHeight="1">
      <c r="R1000" s="28"/>
      <c r="S1000" s="28"/>
    </row>
  </sheetData>
  <printOptions/>
  <pageMargins bottom="0.75" footer="0.0" header="0.0" left="0.7" right="0.7" top="0.75"/>
  <pageSetup orientation="portrait"/>
  <headerFooter>
    <oddHeader>&amp;L000000Grupo Bancolombia Clasificación – Interna#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0.71"/>
    <col customWidth="1" min="2" max="5" width="11.43"/>
    <col customWidth="1" min="6" max="8" width="10.71"/>
    <col customWidth="1" min="9" max="11" width="11.43"/>
    <col customWidth="1" min="12" max="12" width="31.29"/>
    <col customWidth="1" min="13" max="13" width="16.57"/>
    <col customWidth="1" min="14" max="15" width="10.71"/>
    <col customWidth="1" min="16" max="17" width="11.43"/>
    <col customWidth="1" min="18" max="26" width="10.71"/>
  </cols>
  <sheetData>
    <row r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8" t="s">
        <v>19</v>
      </c>
      <c r="N1" s="7" t="s">
        <v>20</v>
      </c>
      <c r="O1" s="7" t="s">
        <v>21</v>
      </c>
      <c r="P1" s="9" t="s">
        <v>25</v>
      </c>
      <c r="Q1" s="9" t="s">
        <v>26</v>
      </c>
      <c r="R1" s="9"/>
      <c r="S1" s="9"/>
    </row>
    <row r="2">
      <c r="A2" s="11">
        <v>41275.0</v>
      </c>
      <c r="B2" s="5">
        <v>44737.0</v>
      </c>
      <c r="C2" s="5">
        <v>9508.0</v>
      </c>
      <c r="D2" s="5">
        <v>7793.0</v>
      </c>
      <c r="E2" s="5">
        <v>2423.0</v>
      </c>
      <c r="F2" s="5">
        <v>70762.0</v>
      </c>
      <c r="G2" s="5"/>
      <c r="H2" s="5"/>
      <c r="I2" s="7"/>
      <c r="J2" s="7"/>
      <c r="K2" s="7"/>
      <c r="L2" s="7"/>
      <c r="M2" s="8"/>
      <c r="N2" s="5">
        <v>0.0</v>
      </c>
      <c r="O2" s="12">
        <v>65922.066</v>
      </c>
      <c r="P2" s="13" t="str">
        <f t="shared" ref="P2:Q2" si="1">I2</f>
        <v/>
      </c>
      <c r="Q2" s="13" t="str">
        <f t="shared" si="1"/>
        <v/>
      </c>
    </row>
    <row r="3">
      <c r="A3" s="11">
        <v>41306.0</v>
      </c>
      <c r="B3" s="5">
        <v>45602.0</v>
      </c>
      <c r="C3" s="5">
        <v>9205.0</v>
      </c>
      <c r="D3" s="5">
        <v>6979.0</v>
      </c>
      <c r="E3" s="5">
        <v>2423.0</v>
      </c>
      <c r="F3" s="5">
        <v>69948.0</v>
      </c>
      <c r="G3" s="5"/>
      <c r="H3" s="5"/>
      <c r="I3" s="7"/>
      <c r="J3" s="7"/>
      <c r="K3" s="7"/>
      <c r="L3" s="7"/>
      <c r="M3" s="8"/>
      <c r="N3" s="5">
        <v>0.0</v>
      </c>
      <c r="O3" s="12">
        <v>65983.386</v>
      </c>
      <c r="P3" s="13" t="str">
        <f t="shared" ref="P3:Q3" si="2">I3</f>
        <v/>
      </c>
      <c r="Q3" s="13" t="str">
        <f t="shared" si="2"/>
        <v/>
      </c>
    </row>
    <row r="4">
      <c r="A4" s="11">
        <v>41334.0</v>
      </c>
      <c r="B4" s="5">
        <v>42936.0</v>
      </c>
      <c r="C4" s="5">
        <v>7951.0</v>
      </c>
      <c r="D4" s="5">
        <v>5806.0</v>
      </c>
      <c r="E4" s="5">
        <v>1854.0</v>
      </c>
      <c r="F4" s="5">
        <v>69981.0</v>
      </c>
      <c r="G4" s="5"/>
      <c r="H4" s="5"/>
      <c r="I4" s="7"/>
      <c r="J4" s="7"/>
      <c r="K4" s="7"/>
      <c r="L4" s="7"/>
      <c r="M4" s="8"/>
      <c r="N4" s="5">
        <v>0.0</v>
      </c>
      <c r="O4" s="12">
        <v>65606.268</v>
      </c>
      <c r="P4" s="13" t="str">
        <f t="shared" ref="P4:Q4" si="3">I4</f>
        <v/>
      </c>
      <c r="Q4" s="13" t="str">
        <f t="shared" si="3"/>
        <v/>
      </c>
    </row>
    <row r="5">
      <c r="A5" s="11">
        <v>41365.0</v>
      </c>
      <c r="B5" s="5">
        <v>50312.0</v>
      </c>
      <c r="C5" s="5">
        <v>10269.0</v>
      </c>
      <c r="D5" s="5">
        <v>6576.0</v>
      </c>
      <c r="E5" s="5">
        <v>2270.0</v>
      </c>
      <c r="F5" s="5">
        <v>88116.0</v>
      </c>
      <c r="G5" s="5"/>
      <c r="H5" s="5"/>
      <c r="I5" s="7"/>
      <c r="J5" s="7"/>
      <c r="K5" s="7"/>
      <c r="L5" s="7"/>
      <c r="M5" s="8"/>
      <c r="N5" s="5">
        <v>0.0</v>
      </c>
      <c r="O5" s="12">
        <v>65023.728</v>
      </c>
      <c r="P5" s="13" t="str">
        <f t="shared" ref="P5:Q5" si="4">I5</f>
        <v/>
      </c>
      <c r="Q5" s="13" t="str">
        <f t="shared" si="4"/>
        <v/>
      </c>
    </row>
    <row r="6">
      <c r="A6" s="11">
        <v>41395.0</v>
      </c>
      <c r="B6" s="5">
        <v>48922.0</v>
      </c>
      <c r="C6" s="5">
        <v>10503.0</v>
      </c>
      <c r="D6" s="5">
        <v>8435.0</v>
      </c>
      <c r="E6" s="5">
        <v>2162.0</v>
      </c>
      <c r="F6" s="5">
        <v>89867.0</v>
      </c>
      <c r="G6" s="5"/>
      <c r="H6" s="5"/>
      <c r="I6" s="7"/>
      <c r="J6" s="7"/>
      <c r="K6" s="7"/>
      <c r="L6" s="7"/>
      <c r="M6" s="8"/>
      <c r="N6" s="5">
        <v>0.0</v>
      </c>
      <c r="O6" s="12">
        <v>65023.728</v>
      </c>
      <c r="P6" s="13" t="str">
        <f t="shared" ref="P6:Q6" si="5">I6</f>
        <v/>
      </c>
      <c r="Q6" s="13" t="str">
        <f t="shared" si="5"/>
        <v/>
      </c>
    </row>
    <row r="7">
      <c r="A7" s="11">
        <v>41426.0</v>
      </c>
      <c r="B7" s="5">
        <v>42544.0</v>
      </c>
      <c r="C7" s="5">
        <v>8713.0</v>
      </c>
      <c r="D7" s="5">
        <v>6884.0</v>
      </c>
      <c r="E7" s="5">
        <v>1942.0</v>
      </c>
      <c r="F7" s="5">
        <v>71057.0</v>
      </c>
      <c r="G7" s="5"/>
      <c r="H7" s="5"/>
      <c r="I7" s="7"/>
      <c r="J7" s="7"/>
      <c r="K7" s="7"/>
      <c r="L7" s="7"/>
      <c r="M7" s="8"/>
      <c r="N7" s="5">
        <v>0.0</v>
      </c>
      <c r="O7" s="12">
        <v>64980.804</v>
      </c>
      <c r="P7" s="13" t="str">
        <f t="shared" ref="P7:Q7" si="6">I7</f>
        <v/>
      </c>
      <c r="Q7" s="13" t="str">
        <f t="shared" si="6"/>
        <v/>
      </c>
    </row>
    <row r="8">
      <c r="A8" s="11">
        <v>41456.0</v>
      </c>
      <c r="B8" s="5">
        <v>51590.0</v>
      </c>
      <c r="C8" s="5">
        <v>12041.0</v>
      </c>
      <c r="D8" s="5">
        <v>6894.0</v>
      </c>
      <c r="E8" s="5">
        <v>1963.0</v>
      </c>
      <c r="F8" s="5">
        <v>73379.0</v>
      </c>
      <c r="G8" s="5"/>
      <c r="H8" s="5"/>
      <c r="I8" s="7"/>
      <c r="J8" s="7"/>
      <c r="K8" s="7"/>
      <c r="L8" s="7"/>
      <c r="M8" s="8"/>
      <c r="N8" s="5">
        <v>0.0</v>
      </c>
      <c r="O8" s="12">
        <v>65275.14</v>
      </c>
      <c r="P8" s="13" t="str">
        <f t="shared" ref="P8:Q8" si="7">I8</f>
        <v/>
      </c>
      <c r="Q8" s="13" t="str">
        <f t="shared" si="7"/>
        <v/>
      </c>
    </row>
    <row r="9">
      <c r="A9" s="11">
        <v>41487.0</v>
      </c>
      <c r="B9" s="5">
        <v>43445.0</v>
      </c>
      <c r="C9" s="5">
        <v>9444.0</v>
      </c>
      <c r="D9" s="5">
        <v>5400.0</v>
      </c>
      <c r="E9" s="5">
        <v>1921.0</v>
      </c>
      <c r="F9" s="5">
        <v>62676.0</v>
      </c>
      <c r="G9" s="5"/>
      <c r="H9" s="5"/>
      <c r="I9" s="7"/>
      <c r="J9" s="7"/>
      <c r="K9" s="7"/>
      <c r="L9" s="7"/>
      <c r="M9" s="8"/>
      <c r="N9" s="5">
        <v>0.0</v>
      </c>
      <c r="O9" s="12">
        <v>65284.338</v>
      </c>
      <c r="P9" s="13" t="str">
        <f t="shared" ref="P9:Q9" si="8">I9</f>
        <v/>
      </c>
      <c r="Q9" s="13" t="str">
        <f t="shared" si="8"/>
        <v/>
      </c>
    </row>
    <row r="10">
      <c r="A10" s="11">
        <v>41518.0</v>
      </c>
      <c r="B10" s="5">
        <v>43651.0</v>
      </c>
      <c r="C10" s="5">
        <v>9684.0</v>
      </c>
      <c r="D10" s="5">
        <v>5634.0</v>
      </c>
      <c r="E10" s="5">
        <v>1804.0</v>
      </c>
      <c r="F10" s="5">
        <v>62419.0</v>
      </c>
      <c r="G10" s="5"/>
      <c r="H10" s="5"/>
      <c r="I10" s="7"/>
      <c r="J10" s="7"/>
      <c r="K10" s="7"/>
      <c r="L10" s="7"/>
      <c r="M10" s="8"/>
      <c r="N10" s="5">
        <v>0.0</v>
      </c>
      <c r="O10" s="12">
        <v>65115.708</v>
      </c>
      <c r="P10" s="13" t="str">
        <f t="shared" ref="P10:Q10" si="9">I10</f>
        <v/>
      </c>
      <c r="Q10" s="13" t="str">
        <f t="shared" si="9"/>
        <v/>
      </c>
    </row>
    <row r="11">
      <c r="A11" s="11">
        <v>41548.0</v>
      </c>
      <c r="B11" s="5">
        <v>44653.0</v>
      </c>
      <c r="C11" s="5">
        <v>10659.0</v>
      </c>
      <c r="D11" s="5">
        <v>7763.0</v>
      </c>
      <c r="E11" s="5">
        <v>1951.0</v>
      </c>
      <c r="F11" s="5">
        <v>66695.0</v>
      </c>
      <c r="G11" s="5"/>
      <c r="H11" s="5"/>
      <c r="I11" s="7"/>
      <c r="J11" s="7"/>
      <c r="K11" s="7"/>
      <c r="L11" s="7"/>
      <c r="M11" s="8"/>
      <c r="N11" s="5">
        <v>0.0</v>
      </c>
      <c r="O11" s="12">
        <v>65342.592000000004</v>
      </c>
      <c r="P11" s="13" t="str">
        <f t="shared" ref="P11:Q11" si="10">I11</f>
        <v/>
      </c>
      <c r="Q11" s="13" t="str">
        <f t="shared" si="10"/>
        <v/>
      </c>
    </row>
    <row r="12">
      <c r="A12" s="11">
        <v>41579.0</v>
      </c>
      <c r="B12" s="5">
        <v>41587.0</v>
      </c>
      <c r="C12" s="5">
        <v>9813.0</v>
      </c>
      <c r="D12" s="5">
        <v>6889.0</v>
      </c>
      <c r="E12" s="5">
        <v>1472.0</v>
      </c>
      <c r="F12" s="5">
        <v>65140.0</v>
      </c>
      <c r="G12" s="5"/>
      <c r="H12" s="5"/>
      <c r="I12" s="7"/>
      <c r="J12" s="7"/>
      <c r="K12" s="7"/>
      <c r="L12" s="7"/>
      <c r="M12" s="8"/>
      <c r="N12" s="5">
        <v>0.0</v>
      </c>
      <c r="O12" s="12">
        <v>65039.058000000005</v>
      </c>
      <c r="P12" s="13" t="str">
        <f t="shared" ref="P12:Q12" si="11">I12</f>
        <v/>
      </c>
      <c r="Q12" s="13" t="str">
        <f t="shared" si="11"/>
        <v/>
      </c>
    </row>
    <row r="13">
      <c r="A13" s="11">
        <v>41609.0</v>
      </c>
      <c r="B13" s="5">
        <v>39899.0</v>
      </c>
      <c r="C13" s="5">
        <v>8602.0</v>
      </c>
      <c r="D13" s="5">
        <v>5095.0</v>
      </c>
      <c r="E13" s="5">
        <v>1681.0</v>
      </c>
      <c r="F13" s="5">
        <v>57277.0</v>
      </c>
      <c r="G13" s="5"/>
      <c r="H13" s="5"/>
      <c r="I13" s="7"/>
      <c r="J13" s="7"/>
      <c r="K13" s="7"/>
      <c r="L13" s="7"/>
      <c r="M13" s="8"/>
      <c r="N13" s="5">
        <v>0.0</v>
      </c>
      <c r="O13" s="12">
        <v>65689.05</v>
      </c>
      <c r="P13" s="13" t="str">
        <f t="shared" ref="P13:Q13" si="12">I13</f>
        <v/>
      </c>
      <c r="Q13" s="13" t="str">
        <f t="shared" si="12"/>
        <v/>
      </c>
    </row>
    <row r="14">
      <c r="A14" s="11">
        <v>41640.0</v>
      </c>
      <c r="B14" s="5">
        <v>44930.0</v>
      </c>
      <c r="C14" s="5">
        <v>10167.0</v>
      </c>
      <c r="D14" s="5">
        <v>6562.0</v>
      </c>
      <c r="E14" s="5">
        <v>1580.0</v>
      </c>
      <c r="F14" s="5">
        <v>66692.0</v>
      </c>
      <c r="G14" s="5"/>
      <c r="H14" s="5"/>
      <c r="I14" s="7"/>
      <c r="J14" s="7"/>
      <c r="K14" s="7"/>
      <c r="L14" s="7"/>
      <c r="M14" s="8"/>
      <c r="N14" s="5">
        <v>0.0</v>
      </c>
      <c r="O14" s="12">
        <v>66004.848</v>
      </c>
      <c r="P14" s="13" t="str">
        <f t="shared" ref="P14:Q14" si="13">I14</f>
        <v/>
      </c>
      <c r="Q14" s="13" t="str">
        <f t="shared" si="13"/>
        <v/>
      </c>
    </row>
    <row r="15">
      <c r="A15" s="11">
        <v>41671.0</v>
      </c>
      <c r="B15" s="5">
        <v>38261.0</v>
      </c>
      <c r="C15" s="5">
        <v>9516.0</v>
      </c>
      <c r="D15" s="5">
        <v>5399.0</v>
      </c>
      <c r="E15" s="5">
        <v>1773.0</v>
      </c>
      <c r="F15" s="5">
        <v>59129.0</v>
      </c>
      <c r="G15" s="5"/>
      <c r="H15" s="5"/>
      <c r="I15" s="7"/>
      <c r="J15" s="7"/>
      <c r="K15" s="7"/>
      <c r="L15" s="7"/>
      <c r="M15" s="8"/>
      <c r="N15" s="5">
        <v>0.0</v>
      </c>
      <c r="O15" s="12">
        <v>64312.416</v>
      </c>
      <c r="P15" s="13" t="str">
        <f t="shared" ref="P15:Q15" si="14">I15</f>
        <v/>
      </c>
      <c r="Q15" s="13" t="str">
        <f t="shared" si="14"/>
        <v/>
      </c>
    </row>
    <row r="16">
      <c r="A16" s="11">
        <v>41699.0</v>
      </c>
      <c r="B16" s="5">
        <v>39284.0</v>
      </c>
      <c r="C16" s="5">
        <v>9308.0</v>
      </c>
      <c r="D16" s="5">
        <v>6062.0</v>
      </c>
      <c r="E16" s="5">
        <v>1423.0</v>
      </c>
      <c r="F16" s="5">
        <v>63303.0</v>
      </c>
      <c r="G16" s="5"/>
      <c r="H16" s="5"/>
      <c r="I16" s="7"/>
      <c r="J16" s="7"/>
      <c r="K16" s="7"/>
      <c r="L16" s="7"/>
      <c r="M16" s="8"/>
      <c r="N16" s="5">
        <v>0.0</v>
      </c>
      <c r="O16" s="12">
        <v>64048.74</v>
      </c>
      <c r="P16" s="13" t="str">
        <f t="shared" ref="P16:Q16" si="15">I16</f>
        <v/>
      </c>
      <c r="Q16" s="13" t="str">
        <f t="shared" si="15"/>
        <v/>
      </c>
    </row>
    <row r="17">
      <c r="A17" s="11">
        <v>41730.0</v>
      </c>
      <c r="B17" s="5">
        <v>39156.0</v>
      </c>
      <c r="C17" s="5">
        <v>8420.0</v>
      </c>
      <c r="D17" s="5">
        <v>6982.0</v>
      </c>
      <c r="E17" s="5">
        <v>1603.0</v>
      </c>
      <c r="F17" s="5">
        <v>61098.0</v>
      </c>
      <c r="G17" s="5"/>
      <c r="H17" s="5"/>
      <c r="I17" s="7"/>
      <c r="J17" s="7"/>
      <c r="K17" s="7"/>
      <c r="L17" s="7"/>
      <c r="M17" s="8"/>
      <c r="N17" s="5">
        <v>0.0</v>
      </c>
      <c r="O17" s="12">
        <v>64045.674</v>
      </c>
      <c r="P17" s="13" t="str">
        <f t="shared" ref="P17:Q17" si="16">I17</f>
        <v/>
      </c>
      <c r="Q17" s="13" t="str">
        <f t="shared" si="16"/>
        <v/>
      </c>
    </row>
    <row r="18">
      <c r="A18" s="11">
        <v>41760.0</v>
      </c>
      <c r="B18" s="5">
        <v>42967.0</v>
      </c>
      <c r="C18" s="5">
        <v>9619.0</v>
      </c>
      <c r="D18" s="5">
        <v>6816.0</v>
      </c>
      <c r="E18" s="5">
        <v>2943.0</v>
      </c>
      <c r="F18" s="5">
        <v>65767.0</v>
      </c>
      <c r="G18" s="5"/>
      <c r="H18" s="5"/>
      <c r="I18" s="7"/>
      <c r="J18" s="7"/>
      <c r="K18" s="7"/>
      <c r="L18" s="7"/>
      <c r="M18" s="8"/>
      <c r="N18" s="5">
        <v>0.0</v>
      </c>
      <c r="O18" s="12">
        <v>63953.694</v>
      </c>
      <c r="P18" s="13" t="str">
        <f t="shared" ref="P18:Q18" si="17">I18</f>
        <v/>
      </c>
      <c r="Q18" s="13" t="str">
        <f t="shared" si="17"/>
        <v/>
      </c>
    </row>
    <row r="19">
      <c r="A19" s="11">
        <v>41791.0</v>
      </c>
      <c r="B19" s="5">
        <v>36527.0</v>
      </c>
      <c r="C19" s="5">
        <v>7250.0</v>
      </c>
      <c r="D19" s="5">
        <v>5217.0</v>
      </c>
      <c r="E19" s="5">
        <v>2104.0</v>
      </c>
      <c r="F19" s="5">
        <v>54371.0</v>
      </c>
      <c r="G19" s="5"/>
      <c r="H19" s="5"/>
      <c r="I19" s="7"/>
      <c r="J19" s="7"/>
      <c r="K19" s="7"/>
      <c r="L19" s="7"/>
      <c r="M19" s="8"/>
      <c r="N19" s="5">
        <v>0.0</v>
      </c>
      <c r="O19" s="12">
        <v>64061.004</v>
      </c>
      <c r="P19" s="13" t="str">
        <f t="shared" ref="P19:Q19" si="18">I19</f>
        <v/>
      </c>
      <c r="Q19" s="13" t="str">
        <f t="shared" si="18"/>
        <v/>
      </c>
    </row>
    <row r="20">
      <c r="A20" s="11">
        <v>41821.0</v>
      </c>
      <c r="B20" s="5">
        <v>48554.0</v>
      </c>
      <c r="C20" s="5">
        <v>9347.0</v>
      </c>
      <c r="D20" s="5">
        <v>6765.0</v>
      </c>
      <c r="E20" s="5">
        <v>2853.0</v>
      </c>
      <c r="F20" s="5">
        <v>73503.0</v>
      </c>
      <c r="G20" s="5"/>
      <c r="H20" s="5"/>
      <c r="I20" s="7"/>
      <c r="J20" s="7"/>
      <c r="K20" s="7"/>
      <c r="L20" s="7"/>
      <c r="M20" s="8"/>
      <c r="N20" s="5">
        <v>0.0</v>
      </c>
      <c r="O20" s="12">
        <v>64119.258</v>
      </c>
      <c r="P20" s="13" t="str">
        <f t="shared" ref="P20:Q20" si="19">I20</f>
        <v/>
      </c>
      <c r="Q20" s="13" t="str">
        <f t="shared" si="19"/>
        <v/>
      </c>
    </row>
    <row r="21" ht="15.75" customHeight="1">
      <c r="A21" s="11">
        <v>41852.0</v>
      </c>
      <c r="B21" s="5">
        <v>39235.0</v>
      </c>
      <c r="C21" s="5">
        <v>7243.0</v>
      </c>
      <c r="D21" s="5">
        <v>3896.0</v>
      </c>
      <c r="E21" s="5">
        <v>1895.0</v>
      </c>
      <c r="F21" s="5">
        <v>53308.0</v>
      </c>
      <c r="G21" s="5"/>
      <c r="H21" s="5"/>
      <c r="I21" s="7"/>
      <c r="J21" s="7"/>
      <c r="K21" s="7"/>
      <c r="L21" s="7"/>
      <c r="M21" s="8"/>
      <c r="N21" s="5">
        <v>0.0</v>
      </c>
      <c r="O21" s="12">
        <v>63975.156</v>
      </c>
      <c r="P21" s="13" t="str">
        <f t="shared" ref="P21:Q21" si="20">I21</f>
        <v/>
      </c>
      <c r="Q21" s="13" t="str">
        <f t="shared" si="20"/>
        <v/>
      </c>
    </row>
    <row r="22" ht="15.75" customHeight="1">
      <c r="A22" s="11">
        <v>41883.0</v>
      </c>
      <c r="B22" s="5">
        <v>46360.0</v>
      </c>
      <c r="C22" s="5">
        <v>9331.0</v>
      </c>
      <c r="D22" s="5">
        <v>4629.0</v>
      </c>
      <c r="E22" s="5">
        <v>1932.0</v>
      </c>
      <c r="F22" s="5">
        <v>67822.0</v>
      </c>
      <c r="G22" s="5"/>
      <c r="H22" s="5"/>
      <c r="I22" s="7"/>
      <c r="J22" s="7"/>
      <c r="K22" s="7"/>
      <c r="L22" s="7"/>
      <c r="M22" s="8"/>
      <c r="N22" s="5">
        <v>0.0</v>
      </c>
      <c r="O22" s="12">
        <v>64260.294</v>
      </c>
      <c r="P22" s="13" t="str">
        <f t="shared" ref="P22:Q22" si="21">I22</f>
        <v/>
      </c>
      <c r="Q22" s="13" t="str">
        <f t="shared" si="21"/>
        <v/>
      </c>
    </row>
    <row r="23" ht="15.75" customHeight="1">
      <c r="A23" s="11">
        <v>41913.0</v>
      </c>
      <c r="B23" s="5">
        <v>44584.0</v>
      </c>
      <c r="C23" s="5">
        <v>9517.0</v>
      </c>
      <c r="D23" s="5">
        <v>4436.0</v>
      </c>
      <c r="E23" s="5">
        <v>1974.0</v>
      </c>
      <c r="F23" s="5">
        <v>68560.0</v>
      </c>
      <c r="G23" s="5"/>
      <c r="H23" s="5"/>
      <c r="I23" s="7"/>
      <c r="J23" s="7"/>
      <c r="K23" s="7"/>
      <c r="L23" s="7"/>
      <c r="M23" s="8"/>
      <c r="N23" s="5">
        <v>0.0</v>
      </c>
      <c r="O23" s="12">
        <v>63880.11</v>
      </c>
      <c r="P23" s="13" t="str">
        <f t="shared" ref="P23:Q23" si="22">I23</f>
        <v/>
      </c>
      <c r="Q23" s="13" t="str">
        <f t="shared" si="22"/>
        <v/>
      </c>
    </row>
    <row r="24" ht="15.75" customHeight="1">
      <c r="A24" s="11">
        <v>41944.0</v>
      </c>
      <c r="B24" s="5">
        <v>39933.0</v>
      </c>
      <c r="C24" s="5">
        <v>8360.0</v>
      </c>
      <c r="D24" s="5">
        <v>4279.0</v>
      </c>
      <c r="E24" s="5">
        <v>1632.0</v>
      </c>
      <c r="F24" s="5">
        <v>70147.0</v>
      </c>
      <c r="G24" s="5"/>
      <c r="H24" s="5"/>
      <c r="I24" s="7"/>
      <c r="J24" s="7"/>
      <c r="K24" s="7"/>
      <c r="L24" s="7"/>
      <c r="M24" s="8"/>
      <c r="N24" s="5">
        <v>0.0</v>
      </c>
      <c r="O24" s="12">
        <v>64211.238</v>
      </c>
      <c r="P24" s="13" t="str">
        <f t="shared" ref="P24:Q24" si="23">I24</f>
        <v/>
      </c>
      <c r="Q24" s="13" t="str">
        <f t="shared" si="23"/>
        <v/>
      </c>
    </row>
    <row r="25" ht="15.75" customHeight="1">
      <c r="A25" s="11">
        <v>42156.0</v>
      </c>
      <c r="B25" s="15">
        <v>41778.0</v>
      </c>
      <c r="C25" s="15">
        <v>10366.0</v>
      </c>
      <c r="D25" s="15">
        <v>4968.0</v>
      </c>
      <c r="E25" s="15">
        <v>3692.0</v>
      </c>
      <c r="F25" s="5">
        <v>85031.0</v>
      </c>
      <c r="G25" s="5"/>
      <c r="H25" s="5"/>
      <c r="I25" s="7"/>
      <c r="J25" s="7"/>
      <c r="K25" s="7"/>
      <c r="L25" s="7"/>
      <c r="M25" s="8"/>
      <c r="N25" s="5">
        <v>0.0</v>
      </c>
      <c r="O25" s="5">
        <v>55767.0</v>
      </c>
      <c r="P25" s="13" t="str">
        <f t="shared" ref="P25:Q25" si="24">I25</f>
        <v/>
      </c>
      <c r="Q25" s="13" t="str">
        <f t="shared" si="24"/>
        <v/>
      </c>
    </row>
    <row r="26" ht="15.75" customHeight="1">
      <c r="A26" s="11">
        <v>42186.0</v>
      </c>
      <c r="B26" s="15">
        <v>50129.0</v>
      </c>
      <c r="C26" s="15">
        <v>12947.0</v>
      </c>
      <c r="D26" s="15">
        <v>5939.0</v>
      </c>
      <c r="E26" s="15">
        <v>4101.0</v>
      </c>
      <c r="F26" s="5">
        <v>88780.0</v>
      </c>
      <c r="G26" s="5"/>
      <c r="H26" s="5"/>
      <c r="I26" s="7"/>
      <c r="J26" s="7"/>
      <c r="K26" s="7"/>
      <c r="L26" s="7">
        <v>12.43</v>
      </c>
      <c r="M26" s="16">
        <v>1.0</v>
      </c>
      <c r="N26" s="5">
        <v>0.0</v>
      </c>
      <c r="O26" s="5">
        <v>64495.0</v>
      </c>
      <c r="P26" s="13" t="str">
        <f t="shared" ref="P26:Q26" si="25">I26</f>
        <v/>
      </c>
      <c r="Q26" s="13" t="str">
        <f t="shared" si="25"/>
        <v/>
      </c>
    </row>
    <row r="27" ht="15.75" customHeight="1">
      <c r="A27" s="11">
        <v>42217.0</v>
      </c>
      <c r="B27" s="15">
        <v>43325.0</v>
      </c>
      <c r="C27" s="15">
        <v>10649.0</v>
      </c>
      <c r="D27" s="15">
        <v>4910.0</v>
      </c>
      <c r="E27" s="15">
        <v>2398.0</v>
      </c>
      <c r="F27" s="5">
        <v>78286.0</v>
      </c>
      <c r="G27" s="5"/>
      <c r="H27" s="5"/>
      <c r="I27" s="7"/>
      <c r="J27" s="7"/>
      <c r="K27" s="7"/>
      <c r="L27" s="7">
        <v>11.8</v>
      </c>
      <c r="M27" s="16">
        <v>1.0</v>
      </c>
      <c r="N27" s="5">
        <v>0.0</v>
      </c>
      <c r="O27" s="5">
        <v>48236.0</v>
      </c>
      <c r="P27" s="13" t="str">
        <f t="shared" ref="P27:Q27" si="26">I27</f>
        <v/>
      </c>
      <c r="Q27" s="13" t="str">
        <f t="shared" si="26"/>
        <v/>
      </c>
    </row>
    <row r="28" ht="15.75" customHeight="1">
      <c r="A28" s="11">
        <v>42248.0</v>
      </c>
      <c r="B28" s="15">
        <v>48197.0</v>
      </c>
      <c r="C28" s="15">
        <v>13346.0</v>
      </c>
      <c r="D28" s="15">
        <v>6966.0</v>
      </c>
      <c r="E28" s="15">
        <v>2867.0</v>
      </c>
      <c r="F28" s="5">
        <v>88177.0</v>
      </c>
      <c r="G28" s="5"/>
      <c r="H28" s="5"/>
      <c r="I28" s="7"/>
      <c r="J28" s="7"/>
      <c r="K28" s="7"/>
      <c r="L28" s="7">
        <v>7.03</v>
      </c>
      <c r="M28" s="16">
        <v>1.0</v>
      </c>
      <c r="N28" s="5">
        <v>0.0</v>
      </c>
      <c r="O28" s="5">
        <v>54246.0</v>
      </c>
      <c r="P28" s="13" t="str">
        <f t="shared" ref="P28:Q28" si="27">I28</f>
        <v/>
      </c>
      <c r="Q28" s="13" t="str">
        <f t="shared" si="27"/>
        <v/>
      </c>
    </row>
    <row r="29" ht="15.75" customHeight="1">
      <c r="A29" s="11">
        <v>42278.0</v>
      </c>
      <c r="B29" s="15">
        <v>47822.0</v>
      </c>
      <c r="C29" s="15">
        <v>11318.0</v>
      </c>
      <c r="D29" s="15">
        <v>6966.0</v>
      </c>
      <c r="E29" s="15">
        <v>2157.0</v>
      </c>
      <c r="F29" s="5">
        <v>83612.0</v>
      </c>
      <c r="G29" s="5"/>
      <c r="H29" s="5"/>
      <c r="I29" s="7"/>
      <c r="J29" s="7"/>
      <c r="K29" s="7"/>
      <c r="L29" s="7">
        <v>8.31</v>
      </c>
      <c r="M29" s="17">
        <v>0.9983</v>
      </c>
      <c r="N29" s="5">
        <v>0.0</v>
      </c>
      <c r="O29" s="5">
        <v>51913.0</v>
      </c>
      <c r="P29" s="13" t="str">
        <f t="shared" ref="P29:Q29" si="28">I29</f>
        <v/>
      </c>
      <c r="Q29" s="13" t="str">
        <f t="shared" si="28"/>
        <v/>
      </c>
    </row>
    <row r="30" ht="15.75" customHeight="1">
      <c r="A30" s="11">
        <v>42309.0</v>
      </c>
      <c r="B30" s="15">
        <v>44452.0</v>
      </c>
      <c r="C30" s="15">
        <v>10342.0</v>
      </c>
      <c r="D30" s="15">
        <v>5459.0</v>
      </c>
      <c r="E30" s="15">
        <v>2590.0</v>
      </c>
      <c r="F30" s="5">
        <v>75867.0</v>
      </c>
      <c r="G30" s="5"/>
      <c r="H30" s="5"/>
      <c r="I30" s="7"/>
      <c r="J30" s="7"/>
      <c r="K30" s="7"/>
      <c r="L30" s="7">
        <v>6.42</v>
      </c>
      <c r="M30" s="16">
        <v>1.0</v>
      </c>
      <c r="N30" s="5">
        <v>0.0</v>
      </c>
      <c r="O30" s="5">
        <v>51515.0</v>
      </c>
      <c r="P30" s="13" t="str">
        <f t="shared" ref="P30:Q30" si="29">I30</f>
        <v/>
      </c>
      <c r="Q30" s="13" t="str">
        <f t="shared" si="29"/>
        <v/>
      </c>
    </row>
    <row r="31" ht="15.75" customHeight="1">
      <c r="A31" s="11">
        <v>42339.0</v>
      </c>
      <c r="B31" s="18">
        <v>45846.0</v>
      </c>
      <c r="C31" s="18">
        <v>9910.0</v>
      </c>
      <c r="D31" s="18">
        <v>5244.0</v>
      </c>
      <c r="E31" s="18">
        <v>3006.0</v>
      </c>
      <c r="F31" s="5">
        <v>69495.0</v>
      </c>
      <c r="G31" s="5">
        <v>7076.0</v>
      </c>
      <c r="H31" s="5">
        <v>36437.0</v>
      </c>
      <c r="I31" s="19">
        <v>0.46875</v>
      </c>
      <c r="J31" s="20"/>
      <c r="K31" s="7"/>
      <c r="L31" s="7">
        <v>6.2</v>
      </c>
      <c r="M31" s="21">
        <v>1.0</v>
      </c>
      <c r="N31" s="5">
        <v>0.0</v>
      </c>
      <c r="O31" s="5">
        <v>52715.0</v>
      </c>
      <c r="P31" s="13">
        <f t="shared" ref="P31:Q31" si="30">I31</f>
        <v>0.46875</v>
      </c>
      <c r="Q31" s="13" t="str">
        <f t="shared" si="30"/>
        <v/>
      </c>
    </row>
    <row r="32" ht="15.75" customHeight="1">
      <c r="A32" s="11">
        <v>42370.0</v>
      </c>
      <c r="B32" s="18">
        <v>46001.0</v>
      </c>
      <c r="C32" s="18">
        <v>10994.0</v>
      </c>
      <c r="D32" s="18">
        <v>5262.0</v>
      </c>
      <c r="E32" s="18">
        <v>3026.0</v>
      </c>
      <c r="F32" s="5">
        <v>73115.0</v>
      </c>
      <c r="G32" s="5">
        <v>5254.0</v>
      </c>
      <c r="H32" s="5">
        <v>34305.0</v>
      </c>
      <c r="I32" s="19">
        <v>0.4708333333333334</v>
      </c>
      <c r="J32" s="20"/>
      <c r="K32" s="7"/>
      <c r="L32" s="7">
        <v>6.87</v>
      </c>
      <c r="M32" s="16">
        <v>1.0</v>
      </c>
      <c r="N32" s="7">
        <v>886.0</v>
      </c>
      <c r="O32" s="5">
        <v>53333.0</v>
      </c>
      <c r="P32" s="13">
        <f t="shared" ref="P32:Q32" si="31">I32</f>
        <v>0.4708333333</v>
      </c>
      <c r="Q32" s="13" t="str">
        <f t="shared" si="31"/>
        <v/>
      </c>
    </row>
    <row r="33" ht="15.75" customHeight="1">
      <c r="A33" s="11">
        <v>42401.0</v>
      </c>
      <c r="B33" s="18">
        <v>52339.0</v>
      </c>
      <c r="C33" s="18">
        <v>11849.0</v>
      </c>
      <c r="D33" s="18">
        <v>5720.0</v>
      </c>
      <c r="E33" s="18">
        <v>3495.0</v>
      </c>
      <c r="F33" s="5">
        <v>81440.0</v>
      </c>
      <c r="G33" s="5">
        <v>8862.0</v>
      </c>
      <c r="H33" s="5">
        <v>40623.0</v>
      </c>
      <c r="I33" s="19">
        <v>0.4381944444444445</v>
      </c>
      <c r="J33" s="20"/>
      <c r="K33" s="7"/>
      <c r="L33" s="7">
        <v>13.43</v>
      </c>
      <c r="M33" s="16">
        <v>1.0</v>
      </c>
      <c r="N33" s="7">
        <v>2436.0</v>
      </c>
      <c r="O33" s="5">
        <v>60684.0</v>
      </c>
      <c r="P33" s="13">
        <f t="shared" ref="P33:Q33" si="32">I33</f>
        <v>0.4381944444</v>
      </c>
      <c r="Q33" s="13" t="str">
        <f t="shared" si="32"/>
        <v/>
      </c>
    </row>
    <row r="34" ht="15.75" customHeight="1">
      <c r="A34" s="11">
        <v>42430.0</v>
      </c>
      <c r="B34" s="18">
        <v>52928.0</v>
      </c>
      <c r="C34" s="18">
        <v>12997.0</v>
      </c>
      <c r="D34" s="18">
        <v>5357.0</v>
      </c>
      <c r="E34" s="18">
        <v>3466.0</v>
      </c>
      <c r="F34" s="5">
        <v>94019.0</v>
      </c>
      <c r="G34" s="5">
        <v>7439.0</v>
      </c>
      <c r="H34" s="5">
        <v>32101.0</v>
      </c>
      <c r="I34" s="19">
        <v>0.4680555555555555</v>
      </c>
      <c r="J34" s="20"/>
      <c r="K34" s="7"/>
      <c r="L34" s="7">
        <v>9.78</v>
      </c>
      <c r="M34" s="17">
        <v>0.9999</v>
      </c>
      <c r="N34" s="7">
        <v>1443.0</v>
      </c>
      <c r="O34" s="5">
        <v>56259.0</v>
      </c>
      <c r="P34" s="13">
        <f t="shared" ref="P34:Q34" si="33">I34</f>
        <v>0.4680555556</v>
      </c>
      <c r="Q34" s="13" t="str">
        <f t="shared" si="33"/>
        <v/>
      </c>
    </row>
    <row r="35" ht="15.75" customHeight="1">
      <c r="A35" s="11">
        <v>42461.0</v>
      </c>
      <c r="B35" s="18">
        <v>53891.0</v>
      </c>
      <c r="C35" s="18">
        <v>14684.0</v>
      </c>
      <c r="D35" s="18">
        <v>4820.0</v>
      </c>
      <c r="E35" s="18">
        <v>3309.0</v>
      </c>
      <c r="F35" s="5">
        <v>101251.0</v>
      </c>
      <c r="G35" s="5">
        <v>3933.0</v>
      </c>
      <c r="H35" s="5">
        <v>18504.0</v>
      </c>
      <c r="I35" s="19">
        <v>0.5159722222222222</v>
      </c>
      <c r="J35" s="20"/>
      <c r="K35" s="7"/>
      <c r="L35" s="7">
        <v>14.25</v>
      </c>
      <c r="M35" s="21">
        <v>1.0</v>
      </c>
      <c r="N35" s="7">
        <f>1313+54</f>
        <v>1367</v>
      </c>
      <c r="O35" s="5">
        <v>60118.0</v>
      </c>
      <c r="P35" s="13">
        <f t="shared" ref="P35:Q35" si="34">I35</f>
        <v>0.5159722222</v>
      </c>
      <c r="Q35" s="13" t="str">
        <f t="shared" si="34"/>
        <v/>
      </c>
    </row>
    <row r="36" ht="15.75" customHeight="1">
      <c r="A36" s="11">
        <v>42491.0</v>
      </c>
      <c r="B36" s="18">
        <v>51790.0</v>
      </c>
      <c r="C36" s="18">
        <v>12996.0</v>
      </c>
      <c r="D36" s="18">
        <v>4708.0</v>
      </c>
      <c r="E36" s="18">
        <v>2555.0</v>
      </c>
      <c r="F36" s="5">
        <v>77953.0</v>
      </c>
      <c r="G36" s="5">
        <v>6086.0</v>
      </c>
      <c r="H36" s="5">
        <v>30039.0</v>
      </c>
      <c r="I36" s="19">
        <v>0.50625</v>
      </c>
      <c r="J36" s="20"/>
      <c r="K36" s="7"/>
      <c r="L36" s="7">
        <v>26.79</v>
      </c>
      <c r="M36" s="21">
        <v>1.0</v>
      </c>
      <c r="N36" s="7">
        <f>19+1568+9</f>
        <v>1596</v>
      </c>
      <c r="O36" s="5">
        <v>57792.0</v>
      </c>
      <c r="P36" s="13">
        <f t="shared" ref="P36:Q36" si="35">I36</f>
        <v>0.50625</v>
      </c>
      <c r="Q36" s="13" t="str">
        <f t="shared" si="35"/>
        <v/>
      </c>
    </row>
    <row r="37" ht="15.75" customHeight="1">
      <c r="A37" s="11">
        <v>42522.0</v>
      </c>
      <c r="B37" s="18">
        <v>51359.0</v>
      </c>
      <c r="C37" s="18">
        <v>17253.0</v>
      </c>
      <c r="D37" s="18">
        <v>3093.0</v>
      </c>
      <c r="E37" s="18">
        <v>4009.0</v>
      </c>
      <c r="F37" s="5">
        <v>96610.0</v>
      </c>
      <c r="G37" s="5">
        <v>14829.0</v>
      </c>
      <c r="H37" s="5">
        <v>18126.0</v>
      </c>
      <c r="I37" s="19">
        <v>0.49722222222222223</v>
      </c>
      <c r="J37" s="19">
        <v>0.6819444444444445</v>
      </c>
      <c r="K37" s="7"/>
      <c r="L37" s="7">
        <v>16.26</v>
      </c>
      <c r="M37" s="17">
        <v>0.9966</v>
      </c>
      <c r="N37" s="7">
        <f>2829+7+7</f>
        <v>2843</v>
      </c>
      <c r="O37" s="5">
        <v>59173.0</v>
      </c>
      <c r="P37" s="13">
        <f t="shared" ref="P37:Q37" si="36">I37</f>
        <v>0.4972222222</v>
      </c>
      <c r="Q37" s="13">
        <f t="shared" si="36"/>
        <v>0.6819444444</v>
      </c>
    </row>
    <row r="38" ht="15.75" customHeight="1">
      <c r="A38" s="11">
        <v>42552.0</v>
      </c>
      <c r="B38" s="18">
        <v>44934.0</v>
      </c>
      <c r="C38" s="18">
        <v>14570.0</v>
      </c>
      <c r="D38" s="18">
        <v>2269.0</v>
      </c>
      <c r="E38" s="18">
        <v>3396.0</v>
      </c>
      <c r="F38" s="5">
        <v>80425.0</v>
      </c>
      <c r="G38" s="5">
        <v>12063.0</v>
      </c>
      <c r="H38" s="5">
        <v>22014.0</v>
      </c>
      <c r="I38" s="19">
        <v>0.5270833333333333</v>
      </c>
      <c r="J38" s="19">
        <v>0.6743055555555556</v>
      </c>
      <c r="K38" s="7"/>
      <c r="L38" s="7">
        <v>14.37</v>
      </c>
      <c r="M38" s="17">
        <v>0.9998</v>
      </c>
      <c r="N38" s="7">
        <f>24+1723</f>
        <v>1747</v>
      </c>
      <c r="O38" s="5">
        <v>54373.0</v>
      </c>
      <c r="P38" s="13">
        <f t="shared" ref="P38:Q38" si="37">I38</f>
        <v>0.5270833333</v>
      </c>
      <c r="Q38" s="13">
        <f t="shared" si="37"/>
        <v>0.6743055556</v>
      </c>
    </row>
    <row r="39" ht="15.75" customHeight="1">
      <c r="A39" s="11">
        <v>42583.0</v>
      </c>
      <c r="B39" s="18">
        <v>45739.0</v>
      </c>
      <c r="C39" s="18">
        <v>15013.0</v>
      </c>
      <c r="D39" s="18">
        <v>2618.0</v>
      </c>
      <c r="E39" s="18">
        <v>4295.0</v>
      </c>
      <c r="F39" s="5">
        <v>79066.0</v>
      </c>
      <c r="G39" s="5">
        <v>9667.0</v>
      </c>
      <c r="H39" s="5">
        <v>34158.0</v>
      </c>
      <c r="I39" s="19">
        <v>0.5034722222222222</v>
      </c>
      <c r="J39" s="19">
        <v>0.6770833333333334</v>
      </c>
      <c r="K39" s="7">
        <v>11.79</v>
      </c>
      <c r="L39" s="7">
        <v>13.0</v>
      </c>
      <c r="M39" s="17">
        <v>0.9998</v>
      </c>
      <c r="N39" s="7">
        <v>1740.0</v>
      </c>
      <c r="O39" s="5">
        <v>64308.0</v>
      </c>
      <c r="P39" s="13">
        <f t="shared" ref="P39:Q39" si="38">I39</f>
        <v>0.5034722222</v>
      </c>
      <c r="Q39" s="13">
        <f t="shared" si="38"/>
        <v>0.6770833333</v>
      </c>
    </row>
    <row r="40" ht="15.75" customHeight="1">
      <c r="A40" s="11">
        <v>42614.0</v>
      </c>
      <c r="B40" s="18">
        <v>49778.0</v>
      </c>
      <c r="C40" s="18">
        <v>13613.0</v>
      </c>
      <c r="D40" s="18">
        <v>2429.0</v>
      </c>
      <c r="E40" s="18">
        <v>3066.0</v>
      </c>
      <c r="F40" s="5">
        <v>77648.0</v>
      </c>
      <c r="G40" s="5">
        <v>10941.0</v>
      </c>
      <c r="H40" s="5">
        <v>43036.0</v>
      </c>
      <c r="I40" s="19">
        <v>0.46527777777777773</v>
      </c>
      <c r="J40" s="19">
        <v>0.6430555555555556</v>
      </c>
      <c r="K40" s="7">
        <v>14.0</v>
      </c>
      <c r="L40" s="7">
        <v>9.49</v>
      </c>
      <c r="M40" s="17">
        <v>0.9998</v>
      </c>
      <c r="N40" s="7">
        <f>1638+9</f>
        <v>1647</v>
      </c>
      <c r="O40" s="5">
        <v>64801.0</v>
      </c>
      <c r="P40" s="13">
        <f t="shared" ref="P40:Q40" si="39">I40</f>
        <v>0.4652777778</v>
      </c>
      <c r="Q40" s="13">
        <f t="shared" si="39"/>
        <v>0.6430555556</v>
      </c>
    </row>
    <row r="41" ht="15.75" customHeight="1">
      <c r="A41" s="11">
        <v>42644.0</v>
      </c>
      <c r="B41" s="18">
        <v>45791.0</v>
      </c>
      <c r="C41" s="18">
        <v>12776.0</v>
      </c>
      <c r="D41" s="18">
        <v>1760.0</v>
      </c>
      <c r="E41" s="18">
        <v>2624.0</v>
      </c>
      <c r="F41" s="5">
        <v>66346.0</v>
      </c>
      <c r="G41" s="5">
        <v>10161.0</v>
      </c>
      <c r="H41" s="5">
        <v>37465.0</v>
      </c>
      <c r="I41" s="19">
        <v>0.4583333333333333</v>
      </c>
      <c r="J41" s="19">
        <v>0.6458333333333334</v>
      </c>
      <c r="K41" s="7">
        <v>27.13</v>
      </c>
      <c r="L41" s="7">
        <v>11.09</v>
      </c>
      <c r="M41" s="17">
        <v>0.9991</v>
      </c>
      <c r="N41" s="7">
        <v>1127.0</v>
      </c>
      <c r="O41" s="5">
        <v>61110.0</v>
      </c>
      <c r="P41" s="13">
        <f t="shared" ref="P41:Q41" si="40">I41</f>
        <v>0.4583333333</v>
      </c>
      <c r="Q41" s="13">
        <f t="shared" si="40"/>
        <v>0.6458333333</v>
      </c>
    </row>
    <row r="42" ht="15.75" customHeight="1">
      <c r="A42" s="11">
        <v>42675.0</v>
      </c>
      <c r="B42" s="18">
        <v>48796.0</v>
      </c>
      <c r="C42" s="18">
        <v>15540.0</v>
      </c>
      <c r="D42" s="18">
        <v>2208.0</v>
      </c>
      <c r="E42" s="18">
        <v>2366.0</v>
      </c>
      <c r="F42" s="5">
        <v>86326.0</v>
      </c>
      <c r="G42" s="5">
        <v>7601.0</v>
      </c>
      <c r="H42" s="5">
        <v>23921.0</v>
      </c>
      <c r="I42" s="19">
        <v>0.4777777777777778</v>
      </c>
      <c r="J42" s="19">
        <v>0.6673611111111111</v>
      </c>
      <c r="K42" s="7">
        <v>10.32</v>
      </c>
      <c r="L42" s="7">
        <v>12.58</v>
      </c>
      <c r="M42" s="17">
        <v>0.9996</v>
      </c>
      <c r="N42" s="7">
        <v>4768.0</v>
      </c>
      <c r="O42" s="5">
        <v>62755.0</v>
      </c>
      <c r="P42" s="13">
        <f t="shared" ref="P42:Q42" si="41">I42</f>
        <v>0.4777777778</v>
      </c>
      <c r="Q42" s="13">
        <f t="shared" si="41"/>
        <v>0.6673611111</v>
      </c>
    </row>
    <row r="43" ht="15.75" customHeight="1">
      <c r="A43" s="11">
        <v>42705.0</v>
      </c>
      <c r="B43" s="18">
        <v>44182.0</v>
      </c>
      <c r="C43" s="18">
        <v>12541.0</v>
      </c>
      <c r="D43" s="18">
        <v>1874.0</v>
      </c>
      <c r="E43" s="18">
        <v>2394.0</v>
      </c>
      <c r="F43" s="5">
        <v>63829.0</v>
      </c>
      <c r="G43" s="5">
        <v>10175.0</v>
      </c>
      <c r="H43" s="5">
        <v>37350.0</v>
      </c>
      <c r="I43" s="19">
        <v>0.4465277777777778</v>
      </c>
      <c r="J43" s="19">
        <v>0.6590277777777778</v>
      </c>
      <c r="K43" s="7">
        <v>9.59</v>
      </c>
      <c r="L43" s="7">
        <v>12.21</v>
      </c>
      <c r="M43" s="17">
        <v>0.9904</v>
      </c>
      <c r="N43" s="7">
        <v>1150.0</v>
      </c>
      <c r="O43" s="5">
        <v>56338.0</v>
      </c>
      <c r="P43" s="13">
        <f t="shared" ref="P43:Q43" si="42">I43</f>
        <v>0.4465277778</v>
      </c>
      <c r="Q43" s="13">
        <f t="shared" si="42"/>
        <v>0.6590277778</v>
      </c>
    </row>
    <row r="44" ht="15.75" customHeight="1">
      <c r="A44" s="11">
        <v>42736.0</v>
      </c>
      <c r="B44" s="18">
        <v>50021.0</v>
      </c>
      <c r="C44" s="18">
        <v>15315.0</v>
      </c>
      <c r="D44" s="18">
        <v>1873.0</v>
      </c>
      <c r="E44" s="18">
        <v>2618.0</v>
      </c>
      <c r="F44" s="5">
        <v>77217.0</v>
      </c>
      <c r="G44" s="5">
        <v>10411.0</v>
      </c>
      <c r="H44" s="5">
        <v>35900.0</v>
      </c>
      <c r="I44" s="19">
        <v>0.47222222222222227</v>
      </c>
      <c r="J44" s="19">
        <v>0.6583333333333333</v>
      </c>
      <c r="K44" s="7">
        <v>12.9</v>
      </c>
      <c r="L44" s="7">
        <v>7.81</v>
      </c>
      <c r="M44" s="16">
        <v>1.0</v>
      </c>
      <c r="N44" s="7">
        <v>3340.0</v>
      </c>
      <c r="O44" s="5">
        <v>63017.0</v>
      </c>
      <c r="P44" s="13">
        <f t="shared" ref="P44:Q44" si="43">I44</f>
        <v>0.4722222222</v>
      </c>
      <c r="Q44" s="13">
        <f t="shared" si="43"/>
        <v>0.6583333333</v>
      </c>
    </row>
    <row r="45" ht="15.75" customHeight="1">
      <c r="A45" s="11">
        <v>42767.0</v>
      </c>
      <c r="B45" s="18">
        <v>47534.0</v>
      </c>
      <c r="C45" s="18">
        <v>13635.0</v>
      </c>
      <c r="D45" s="18">
        <v>1295.0</v>
      </c>
      <c r="E45" s="18">
        <v>2946.0</v>
      </c>
      <c r="F45" s="5">
        <v>72188.0</v>
      </c>
      <c r="G45" s="5">
        <v>9147.0</v>
      </c>
      <c r="H45" s="5">
        <v>31894.0</v>
      </c>
      <c r="I45" s="19">
        <v>0.47222222222222227</v>
      </c>
      <c r="J45" s="19">
        <v>0.6611111111111111</v>
      </c>
      <c r="K45" s="7">
        <v>10.85</v>
      </c>
      <c r="L45" s="7">
        <v>13.42</v>
      </c>
      <c r="M45" s="17">
        <v>0.9999</v>
      </c>
      <c r="N45" s="7">
        <v>2457.0</v>
      </c>
      <c r="O45" s="5">
        <v>59123.0</v>
      </c>
      <c r="P45" s="13">
        <f t="shared" ref="P45:Q45" si="44">I45</f>
        <v>0.4722222222</v>
      </c>
      <c r="Q45" s="13">
        <f t="shared" si="44"/>
        <v>0.6611111111</v>
      </c>
    </row>
    <row r="46" ht="15.75" customHeight="1">
      <c r="A46" s="11">
        <v>42795.0</v>
      </c>
      <c r="B46" s="18">
        <v>50579.0</v>
      </c>
      <c r="C46" s="18">
        <v>15403.0</v>
      </c>
      <c r="D46" s="18">
        <v>1751.0</v>
      </c>
      <c r="E46" s="18">
        <v>3325.0</v>
      </c>
      <c r="F46" s="5">
        <v>75397.0</v>
      </c>
      <c r="G46" s="5">
        <v>12349.0</v>
      </c>
      <c r="H46" s="5">
        <v>42037.0</v>
      </c>
      <c r="I46" s="19">
        <v>0.43472222222222223</v>
      </c>
      <c r="J46" s="19">
        <v>0.5736111111111112</v>
      </c>
      <c r="K46" s="7">
        <v>9.62</v>
      </c>
      <c r="L46" s="7">
        <v>11.32</v>
      </c>
      <c r="M46" s="16">
        <v>1.0</v>
      </c>
      <c r="N46" s="7">
        <v>2307.0</v>
      </c>
      <c r="O46" s="5">
        <v>63653.0</v>
      </c>
      <c r="P46" s="13">
        <f t="shared" ref="P46:Q46" si="45">I46</f>
        <v>0.4347222222</v>
      </c>
      <c r="Q46" s="13">
        <f t="shared" si="45"/>
        <v>0.5736111111</v>
      </c>
    </row>
    <row r="47" ht="15.75" customHeight="1">
      <c r="A47" s="11">
        <v>42826.0</v>
      </c>
      <c r="B47" s="18">
        <v>46743.0</v>
      </c>
      <c r="C47" s="18">
        <v>13670.0</v>
      </c>
      <c r="D47" s="18">
        <v>1304.0</v>
      </c>
      <c r="E47" s="18">
        <v>2835.0</v>
      </c>
      <c r="F47" s="5">
        <v>74187.0</v>
      </c>
      <c r="G47" s="5">
        <v>8456.0</v>
      </c>
      <c r="H47" s="5">
        <v>29248.0</v>
      </c>
      <c r="I47" s="19">
        <v>0.4284722222222222</v>
      </c>
      <c r="J47" s="19">
        <v>0.6020833333333333</v>
      </c>
      <c r="K47" s="7">
        <v>13.73</v>
      </c>
      <c r="L47" s="7">
        <v>14.73</v>
      </c>
      <c r="M47" s="17">
        <v>0.9996</v>
      </c>
      <c r="N47" s="7">
        <v>1477.0</v>
      </c>
      <c r="O47" s="5">
        <v>56530.0</v>
      </c>
      <c r="P47" s="13">
        <f t="shared" ref="P47:Q47" si="46">I47</f>
        <v>0.4284722222</v>
      </c>
      <c r="Q47" s="13">
        <f t="shared" si="46"/>
        <v>0.6020833333</v>
      </c>
    </row>
    <row r="48" ht="15.75" customHeight="1">
      <c r="A48" s="11">
        <v>42856.0</v>
      </c>
      <c r="B48" s="18">
        <v>56268.0</v>
      </c>
      <c r="C48" s="18">
        <v>17046.0</v>
      </c>
      <c r="D48" s="18">
        <v>1608.0</v>
      </c>
      <c r="E48" s="18">
        <v>3570.0</v>
      </c>
      <c r="F48" s="5">
        <v>91969.0</v>
      </c>
      <c r="G48" s="5">
        <v>8822.0</v>
      </c>
      <c r="H48" s="5">
        <v>27980.0</v>
      </c>
      <c r="I48" s="19">
        <v>0.4166666666666667</v>
      </c>
      <c r="J48" s="19">
        <v>0.6180555555555556</v>
      </c>
      <c r="K48" s="7">
        <v>11.01</v>
      </c>
      <c r="L48" s="7">
        <v>13.23</v>
      </c>
      <c r="M48" s="16">
        <v>1.0</v>
      </c>
      <c r="N48" s="7">
        <v>4380.0</v>
      </c>
      <c r="O48" s="5">
        <v>71498.0</v>
      </c>
      <c r="P48" s="13">
        <f t="shared" ref="P48:Q48" si="47">I48</f>
        <v>0.4166666667</v>
      </c>
      <c r="Q48" s="13">
        <f t="shared" si="47"/>
        <v>0.6180555556</v>
      </c>
    </row>
    <row r="49" ht="15.75" customHeight="1">
      <c r="A49" s="11">
        <v>42887.0</v>
      </c>
      <c r="B49" s="18">
        <v>51019.0</v>
      </c>
      <c r="C49" s="18">
        <v>18022.0</v>
      </c>
      <c r="D49" s="18">
        <v>1440.0</v>
      </c>
      <c r="E49" s="18">
        <v>3947.0</v>
      </c>
      <c r="F49" s="5">
        <v>92192.0</v>
      </c>
      <c r="G49" s="5">
        <v>5668.0</v>
      </c>
      <c r="H49" s="5">
        <v>20661.0</v>
      </c>
      <c r="I49" s="19">
        <v>0.44375000000000003</v>
      </c>
      <c r="J49" s="19">
        <v>0.6284722222222222</v>
      </c>
      <c r="K49" s="7">
        <v>8.36</v>
      </c>
      <c r="L49" s="7">
        <v>9.75</v>
      </c>
      <c r="M49" s="21">
        <v>1.0</v>
      </c>
      <c r="N49" s="7">
        <v>1592.0</v>
      </c>
      <c r="O49" s="5">
        <v>66436.0</v>
      </c>
      <c r="P49" s="13">
        <f t="shared" ref="P49:Q49" si="48">I49</f>
        <v>0.44375</v>
      </c>
      <c r="Q49" s="13">
        <f t="shared" si="48"/>
        <v>0.6284722222</v>
      </c>
    </row>
    <row r="50" ht="15.75" customHeight="1">
      <c r="A50" s="11">
        <v>42917.0</v>
      </c>
      <c r="B50" s="18">
        <v>49069.0</v>
      </c>
      <c r="C50" s="18">
        <v>16802.0</v>
      </c>
      <c r="D50" s="18">
        <v>1552.0</v>
      </c>
      <c r="E50" s="18">
        <v>4042.0</v>
      </c>
      <c r="F50" s="5">
        <v>88108.0</v>
      </c>
      <c r="G50" s="5">
        <v>3765.0</v>
      </c>
      <c r="H50" s="5">
        <v>19672.0</v>
      </c>
      <c r="I50" s="19">
        <v>0.43472222222222223</v>
      </c>
      <c r="J50" s="19">
        <v>0.6215277777777778</v>
      </c>
      <c r="K50" s="7">
        <v>4.68</v>
      </c>
      <c r="L50" s="7">
        <v>14.27</v>
      </c>
      <c r="M50" s="16">
        <v>1.0</v>
      </c>
      <c r="N50" s="7">
        <v>2765.0</v>
      </c>
      <c r="O50" s="5">
        <v>63077.0</v>
      </c>
      <c r="P50" s="13">
        <f t="shared" ref="P50:Q50" si="49">I50</f>
        <v>0.4347222222</v>
      </c>
      <c r="Q50" s="13">
        <f t="shared" si="49"/>
        <v>0.6215277778</v>
      </c>
    </row>
    <row r="51" ht="15.75" customHeight="1">
      <c r="A51" s="11">
        <v>42948.0</v>
      </c>
      <c r="B51" s="18">
        <v>50745.0</v>
      </c>
      <c r="C51" s="18">
        <v>15135.0</v>
      </c>
      <c r="D51" s="18">
        <v>1903.0</v>
      </c>
      <c r="E51" s="18">
        <v>4540.0</v>
      </c>
      <c r="F51" s="5">
        <v>78548.0</v>
      </c>
      <c r="G51" s="5">
        <v>6365.0</v>
      </c>
      <c r="H51" s="5">
        <v>32857.0</v>
      </c>
      <c r="I51" s="19">
        <v>0.4083333333333334</v>
      </c>
      <c r="J51" s="19">
        <v>0.6402777777777778</v>
      </c>
      <c r="K51" s="7">
        <v>12.1</v>
      </c>
      <c r="L51" s="7">
        <v>13.12</v>
      </c>
      <c r="M51" s="17">
        <v>0.9987</v>
      </c>
      <c r="N51" s="7">
        <v>1910.0</v>
      </c>
      <c r="O51" s="5">
        <v>67356.0</v>
      </c>
      <c r="P51" s="13">
        <f t="shared" ref="P51:Q51" si="50">I51</f>
        <v>0.4083333333</v>
      </c>
      <c r="Q51" s="13">
        <f t="shared" si="50"/>
        <v>0.6402777778</v>
      </c>
    </row>
    <row r="52" ht="15.75" customHeight="1">
      <c r="A52" s="11">
        <v>42979.0</v>
      </c>
      <c r="B52" s="18">
        <v>51962.0</v>
      </c>
      <c r="C52" s="18">
        <v>15556.0</v>
      </c>
      <c r="D52" s="18">
        <v>1940.0</v>
      </c>
      <c r="E52" s="18">
        <v>4749.0</v>
      </c>
      <c r="F52" s="5">
        <v>81854.0</v>
      </c>
      <c r="G52" s="5">
        <v>4548.0</v>
      </c>
      <c r="H52" s="5">
        <v>31030.0</v>
      </c>
      <c r="I52" s="19">
        <v>0.41180555555555554</v>
      </c>
      <c r="J52" s="19">
        <v>0.6333333333333333</v>
      </c>
      <c r="K52" s="7">
        <v>13.2</v>
      </c>
      <c r="L52" s="7">
        <v>20.66</v>
      </c>
      <c r="M52" s="17">
        <v>0.9989</v>
      </c>
      <c r="N52" s="7">
        <v>1673.0</v>
      </c>
      <c r="O52" s="5">
        <v>68351.0</v>
      </c>
      <c r="P52" s="13">
        <f t="shared" ref="P52:Q52" si="51">I52</f>
        <v>0.4118055556</v>
      </c>
      <c r="Q52" s="13">
        <f t="shared" si="51"/>
        <v>0.6333333333</v>
      </c>
    </row>
    <row r="53" ht="15.75" customHeight="1">
      <c r="A53" s="11">
        <v>43009.0</v>
      </c>
      <c r="B53" s="18">
        <v>51831.0</v>
      </c>
      <c r="C53" s="18">
        <v>15261.0</v>
      </c>
      <c r="D53" s="18">
        <v>2101.0</v>
      </c>
      <c r="E53" s="18">
        <v>5157.0</v>
      </c>
      <c r="F53" s="5">
        <v>81010.0</v>
      </c>
      <c r="G53" s="5">
        <v>7854.0</v>
      </c>
      <c r="H53" s="5">
        <v>32289.0</v>
      </c>
      <c r="I53" s="19">
        <v>0.4145833333333333</v>
      </c>
      <c r="J53" s="19">
        <v>0.6486111111111111</v>
      </c>
      <c r="K53" s="7">
        <v>9.95</v>
      </c>
      <c r="L53" s="7">
        <v>11.01</v>
      </c>
      <c r="M53" s="17">
        <v>0.9996</v>
      </c>
      <c r="N53" s="7">
        <v>2579.0</v>
      </c>
      <c r="O53" s="5">
        <v>66180.0</v>
      </c>
      <c r="P53" s="13">
        <f t="shared" ref="P53:Q53" si="52">I53</f>
        <v>0.4145833333</v>
      </c>
      <c r="Q53" s="13">
        <f t="shared" si="52"/>
        <v>0.6486111111</v>
      </c>
    </row>
    <row r="54" ht="15.75" customHeight="1">
      <c r="A54" s="11">
        <v>43040.0</v>
      </c>
      <c r="B54" s="18">
        <v>45474.0</v>
      </c>
      <c r="C54" s="18">
        <v>15474.0</v>
      </c>
      <c r="D54" s="18">
        <v>1968.0</v>
      </c>
      <c r="E54" s="18">
        <v>6031.0</v>
      </c>
      <c r="F54" s="5">
        <v>72975.0</v>
      </c>
      <c r="G54" s="5">
        <v>9901.0</v>
      </c>
      <c r="H54" s="5">
        <v>33140.0</v>
      </c>
      <c r="I54" s="19">
        <v>0.42569444444444443</v>
      </c>
      <c r="J54" s="19">
        <v>0.6437499999999999</v>
      </c>
      <c r="K54" s="7">
        <v>10.55</v>
      </c>
      <c r="L54" s="7">
        <v>11.67</v>
      </c>
      <c r="M54" s="17">
        <v>0.9988</v>
      </c>
      <c r="N54" s="7">
        <v>2177.0</v>
      </c>
      <c r="O54" s="5">
        <v>61525.0</v>
      </c>
      <c r="P54" s="13">
        <f t="shared" ref="P54:Q54" si="53">I54</f>
        <v>0.4256944444</v>
      </c>
      <c r="Q54" s="13">
        <f t="shared" si="53"/>
        <v>0.64375</v>
      </c>
    </row>
    <row r="55" ht="15.75" customHeight="1">
      <c r="A55" s="11">
        <v>43070.0</v>
      </c>
      <c r="B55" s="18">
        <v>43208.0</v>
      </c>
      <c r="C55" s="18">
        <v>15202.0</v>
      </c>
      <c r="D55" s="18">
        <v>1535.0</v>
      </c>
      <c r="E55" s="18">
        <v>5896.0</v>
      </c>
      <c r="F55" s="5">
        <v>73434.0</v>
      </c>
      <c r="G55" s="5">
        <v>8388.0</v>
      </c>
      <c r="H55" s="5">
        <v>25974.0</v>
      </c>
      <c r="I55" s="19">
        <v>0.4354166666666666</v>
      </c>
      <c r="J55" s="19">
        <v>0.642361111111111</v>
      </c>
      <c r="K55" s="7">
        <v>12.03</v>
      </c>
      <c r="L55" s="7">
        <v>9.32</v>
      </c>
      <c r="M55" s="17">
        <v>0.9994</v>
      </c>
      <c r="N55" s="7">
        <v>5353.0</v>
      </c>
      <c r="O55" s="5">
        <v>53378.0</v>
      </c>
      <c r="P55" s="13">
        <f t="shared" ref="P55:Q55" si="54">I55</f>
        <v>0.4354166667</v>
      </c>
      <c r="Q55" s="13">
        <f t="shared" si="54"/>
        <v>0.6423611111</v>
      </c>
    </row>
    <row r="56" ht="15.75" customHeight="1">
      <c r="A56" s="11">
        <v>43101.0</v>
      </c>
      <c r="B56" s="18">
        <v>47701.0</v>
      </c>
      <c r="C56" s="18">
        <v>18453.0</v>
      </c>
      <c r="D56" s="18">
        <v>2393.0</v>
      </c>
      <c r="E56" s="18">
        <v>6128.0</v>
      </c>
      <c r="F56" s="5">
        <v>82141.0</v>
      </c>
      <c r="G56" s="5">
        <v>8358.0</v>
      </c>
      <c r="H56" s="5">
        <v>29007.0</v>
      </c>
      <c r="I56" s="19">
        <v>0.43333333333333335</v>
      </c>
      <c r="J56" s="19">
        <v>0.6965277777777777</v>
      </c>
      <c r="K56" s="7">
        <v>14.52</v>
      </c>
      <c r="L56" s="7">
        <v>10.51</v>
      </c>
      <c r="M56" s="17">
        <v>0.9953</v>
      </c>
      <c r="N56" s="7">
        <f>203+1560</f>
        <v>1763</v>
      </c>
      <c r="O56" s="5">
        <v>64030.0</v>
      </c>
      <c r="P56" s="13">
        <f t="shared" ref="P56:Q56" si="55">I56</f>
        <v>0.4333333333</v>
      </c>
      <c r="Q56" s="13">
        <f t="shared" si="55"/>
        <v>0.6965277778</v>
      </c>
    </row>
    <row r="57" ht="15.75" customHeight="1">
      <c r="A57" s="11">
        <v>43132.0</v>
      </c>
      <c r="B57" s="18">
        <v>42781.0</v>
      </c>
      <c r="C57" s="18">
        <v>16118.0</v>
      </c>
      <c r="D57" s="18">
        <v>690.0</v>
      </c>
      <c r="E57" s="18">
        <v>5821.0</v>
      </c>
      <c r="F57" s="5">
        <v>69803.0</v>
      </c>
      <c r="G57" s="5">
        <v>8577.0</v>
      </c>
      <c r="H57" s="5">
        <v>29123.0</v>
      </c>
      <c r="I57" s="19">
        <v>0.4388888888888889</v>
      </c>
      <c r="J57" s="19">
        <v>0.6833333333333332</v>
      </c>
      <c r="K57" s="7">
        <v>10.51</v>
      </c>
      <c r="L57" s="7">
        <v>10.13</v>
      </c>
      <c r="M57" s="17">
        <v>0.9992</v>
      </c>
      <c r="N57" s="7">
        <f>176+1814</f>
        <v>1990</v>
      </c>
      <c r="O57" s="5">
        <v>56299.0</v>
      </c>
      <c r="P57" s="13">
        <f t="shared" ref="P57:Q57" si="56">I57</f>
        <v>0.4388888889</v>
      </c>
      <c r="Q57" s="13">
        <f t="shared" si="56"/>
        <v>0.6833333333</v>
      </c>
    </row>
    <row r="58" ht="15.75" customHeight="1">
      <c r="A58" s="11">
        <v>43160.0</v>
      </c>
      <c r="B58" s="18">
        <v>41269.0</v>
      </c>
      <c r="C58" s="18">
        <v>14943.0</v>
      </c>
      <c r="D58" s="18">
        <v>520.0</v>
      </c>
      <c r="E58" s="18">
        <v>5732.0</v>
      </c>
      <c r="F58" s="5">
        <v>66715.0</v>
      </c>
      <c r="G58" s="5">
        <v>9328.0</v>
      </c>
      <c r="H58" s="5">
        <v>29261.0</v>
      </c>
      <c r="I58" s="19">
        <v>0.42083333333333334</v>
      </c>
      <c r="J58" s="19">
        <v>0.65</v>
      </c>
      <c r="K58" s="7">
        <v>8.88</v>
      </c>
      <c r="L58" s="7">
        <v>12.98</v>
      </c>
      <c r="M58" s="21">
        <v>1.0</v>
      </c>
      <c r="N58" s="7">
        <f>66+4079</f>
        <v>4145</v>
      </c>
      <c r="O58" s="5">
        <v>52676.0</v>
      </c>
      <c r="P58" s="13">
        <f t="shared" ref="P58:Q58" si="57">I58</f>
        <v>0.4208333333</v>
      </c>
      <c r="Q58" s="13">
        <f t="shared" si="57"/>
        <v>0.65</v>
      </c>
    </row>
    <row r="59" ht="15.75" customHeight="1">
      <c r="A59" s="11">
        <v>43191.0</v>
      </c>
      <c r="B59" s="18">
        <v>46645.0</v>
      </c>
      <c r="C59" s="18">
        <v>17349.0</v>
      </c>
      <c r="D59" s="18">
        <v>495.0</v>
      </c>
      <c r="E59" s="18">
        <v>6959.0</v>
      </c>
      <c r="F59" s="5">
        <v>76494.0</v>
      </c>
      <c r="G59" s="5">
        <v>9686.0</v>
      </c>
      <c r="H59" s="5">
        <v>30890.0</v>
      </c>
      <c r="I59" s="19">
        <v>0.4236111111111111</v>
      </c>
      <c r="J59" s="19">
        <v>0.6645833333333333</v>
      </c>
      <c r="K59" s="7">
        <v>9.85</v>
      </c>
      <c r="L59" s="7">
        <v>13.62</v>
      </c>
      <c r="M59" s="21">
        <v>0.99</v>
      </c>
      <c r="N59" s="7">
        <v>2073.0</v>
      </c>
      <c r="O59" s="5">
        <v>62969.0</v>
      </c>
      <c r="P59" s="13">
        <f t="shared" ref="P59:Q59" si="58">I59</f>
        <v>0.4236111111</v>
      </c>
      <c r="Q59" s="13">
        <f t="shared" si="58"/>
        <v>0.6645833333</v>
      </c>
    </row>
    <row r="60" ht="15.75" customHeight="1">
      <c r="A60" s="11">
        <v>43221.0</v>
      </c>
      <c r="B60" s="18">
        <v>46554.0</v>
      </c>
      <c r="C60" s="18">
        <v>17947.0</v>
      </c>
      <c r="D60" s="18">
        <v>657.0</v>
      </c>
      <c r="E60" s="18">
        <v>8510.0</v>
      </c>
      <c r="F60" s="5">
        <v>80947.0</v>
      </c>
      <c r="G60" s="5">
        <v>8298.0</v>
      </c>
      <c r="H60" s="5">
        <v>28179.0</v>
      </c>
      <c r="I60" s="19">
        <v>0.4381944444444445</v>
      </c>
      <c r="J60" s="19">
        <v>0.6479166666666667</v>
      </c>
      <c r="K60" s="7">
        <v>10.18</v>
      </c>
      <c r="L60" s="7">
        <v>14.58</v>
      </c>
      <c r="M60" s="17">
        <v>0.9943</v>
      </c>
      <c r="N60" s="7">
        <v>2053.0</v>
      </c>
      <c r="O60" s="5">
        <v>63250.0</v>
      </c>
      <c r="P60" s="13">
        <f t="shared" ref="P60:Q60" si="59">I60</f>
        <v>0.4381944444</v>
      </c>
      <c r="Q60" s="13">
        <f t="shared" si="59"/>
        <v>0.6479166667</v>
      </c>
    </row>
    <row r="61" ht="15.75" customHeight="1">
      <c r="A61" s="11">
        <v>43252.0</v>
      </c>
      <c r="B61" s="18">
        <v>41829.0</v>
      </c>
      <c r="C61" s="18">
        <v>17653.0</v>
      </c>
      <c r="D61" s="18">
        <v>312.0</v>
      </c>
      <c r="E61" s="18">
        <v>7393.0</v>
      </c>
      <c r="F61" s="5">
        <v>78513.0</v>
      </c>
      <c r="G61" s="5">
        <v>4816.0</v>
      </c>
      <c r="H61" s="5">
        <v>19123.0</v>
      </c>
      <c r="I61" s="19">
        <v>0.4479166666666667</v>
      </c>
      <c r="J61" s="19">
        <v>0.6763888888888889</v>
      </c>
      <c r="K61" s="7">
        <v>10.33</v>
      </c>
      <c r="L61" s="7">
        <v>11.54</v>
      </c>
      <c r="M61" s="16">
        <v>1.0</v>
      </c>
      <c r="N61" s="7">
        <v>1077.0</v>
      </c>
      <c r="O61" s="5">
        <v>56555.0</v>
      </c>
      <c r="P61" s="13">
        <f t="shared" ref="P61:Q61" si="60">I61</f>
        <v>0.4479166667</v>
      </c>
      <c r="Q61" s="13">
        <f t="shared" si="60"/>
        <v>0.6763888889</v>
      </c>
    </row>
    <row r="62" ht="15.75" customHeight="1">
      <c r="A62" s="11">
        <v>43282.0</v>
      </c>
      <c r="B62" s="18">
        <v>44119.0</v>
      </c>
      <c r="C62" s="18">
        <v>19775.0</v>
      </c>
      <c r="D62" s="18">
        <v>410.0</v>
      </c>
      <c r="E62" s="18">
        <v>8540.0</v>
      </c>
      <c r="F62" s="5">
        <v>93350.0</v>
      </c>
      <c r="G62" s="5">
        <v>3910.0</v>
      </c>
      <c r="H62" s="5">
        <v>14639.0</v>
      </c>
      <c r="I62" s="19">
        <v>0.4472222222222222</v>
      </c>
      <c r="J62" s="19">
        <v>0.6923611111111111</v>
      </c>
      <c r="K62" s="7">
        <v>13.03</v>
      </c>
      <c r="L62" s="7">
        <v>24.5</v>
      </c>
      <c r="M62" s="17">
        <v>0.9973</v>
      </c>
      <c r="N62" s="7">
        <v>2371.0</v>
      </c>
      <c r="O62" s="5">
        <v>58721.0</v>
      </c>
      <c r="P62" s="13">
        <f t="shared" ref="P62:Q62" si="61">I62</f>
        <v>0.4472222222</v>
      </c>
      <c r="Q62" s="13">
        <f t="shared" si="61"/>
        <v>0.6923611111</v>
      </c>
    </row>
    <row r="63" ht="15.75" customHeight="1">
      <c r="A63" s="11">
        <v>43313.0</v>
      </c>
      <c r="B63" s="18">
        <v>44832.0</v>
      </c>
      <c r="C63" s="18">
        <v>18926.0</v>
      </c>
      <c r="D63" s="18">
        <v>394.0</v>
      </c>
      <c r="E63" s="18">
        <v>8261.0</v>
      </c>
      <c r="F63" s="5">
        <v>81834.0</v>
      </c>
      <c r="G63" s="5">
        <v>10138.0</v>
      </c>
      <c r="H63" s="5">
        <v>25013.0</v>
      </c>
      <c r="I63" s="19">
        <v>0.4291666666666667</v>
      </c>
      <c r="J63" s="19">
        <v>0.6020833333333333</v>
      </c>
      <c r="K63" s="7">
        <v>8.19</v>
      </c>
      <c r="L63" s="7">
        <v>10.31</v>
      </c>
      <c r="M63" s="16">
        <v>1.0</v>
      </c>
      <c r="N63" s="7">
        <v>2410.0</v>
      </c>
      <c r="O63" s="5">
        <v>59071.0</v>
      </c>
      <c r="P63" s="13">
        <f t="shared" ref="P63:Q63" si="62">I63</f>
        <v>0.4291666667</v>
      </c>
      <c r="Q63" s="13">
        <f t="shared" si="62"/>
        <v>0.6020833333</v>
      </c>
    </row>
    <row r="64" ht="15.75" customHeight="1">
      <c r="A64" s="11">
        <v>43344.0</v>
      </c>
      <c r="B64" s="23">
        <v>44848.0</v>
      </c>
      <c r="C64" s="23">
        <v>16828.0</v>
      </c>
      <c r="D64" s="23">
        <v>316.0</v>
      </c>
      <c r="E64" s="23">
        <v>6077.0</v>
      </c>
      <c r="F64" s="23">
        <v>74206.0</v>
      </c>
      <c r="G64" s="23">
        <v>11153.0</v>
      </c>
      <c r="H64" s="23">
        <v>30460.0</v>
      </c>
      <c r="I64" s="19">
        <v>0.4298611111111111</v>
      </c>
      <c r="J64" s="19">
        <v>0.6118055555555556</v>
      </c>
      <c r="K64" s="7">
        <v>9.15</v>
      </c>
      <c r="L64" s="7">
        <v>8.57</v>
      </c>
      <c r="M64" s="17">
        <v>0.9892</v>
      </c>
      <c r="N64" s="5">
        <v>1908.0</v>
      </c>
      <c r="O64" s="5">
        <v>59508.0</v>
      </c>
      <c r="P64" s="13">
        <f t="shared" ref="P64:Q64" si="63">I64</f>
        <v>0.4298611111</v>
      </c>
      <c r="Q64" s="13">
        <f t="shared" si="63"/>
        <v>0.6118055556</v>
      </c>
    </row>
    <row r="65" ht="15.75" customHeight="1">
      <c r="A65" s="11">
        <v>43374.0</v>
      </c>
      <c r="B65" s="23">
        <v>51569.0</v>
      </c>
      <c r="C65" s="23">
        <v>18296.0</v>
      </c>
      <c r="D65" s="23">
        <v>379.0</v>
      </c>
      <c r="E65" s="23">
        <v>7838.0</v>
      </c>
      <c r="F65" s="23">
        <v>86911.0</v>
      </c>
      <c r="G65" s="23">
        <v>10392.0</v>
      </c>
      <c r="H65" s="23">
        <v>31196.0</v>
      </c>
      <c r="I65" s="19">
        <v>0.42291666666666666</v>
      </c>
      <c r="J65" s="19">
        <v>0.61875</v>
      </c>
      <c r="K65" s="7">
        <v>11.49</v>
      </c>
      <c r="L65" s="7">
        <v>8.57</v>
      </c>
      <c r="M65" s="17">
        <v>0.9984</v>
      </c>
      <c r="N65" s="5">
        <v>3066.0</v>
      </c>
      <c r="O65" s="5">
        <v>66799.0</v>
      </c>
      <c r="P65" s="13">
        <f t="shared" ref="P65:Q65" si="64">I65</f>
        <v>0.4229166667</v>
      </c>
      <c r="Q65" s="13">
        <f t="shared" si="64"/>
        <v>0.61875</v>
      </c>
    </row>
    <row r="66" ht="15.75" customHeight="1">
      <c r="A66" s="11">
        <v>43405.0</v>
      </c>
      <c r="B66" s="23">
        <v>46653.0</v>
      </c>
      <c r="C66" s="23">
        <v>17134.0</v>
      </c>
      <c r="D66" s="23">
        <v>405.0</v>
      </c>
      <c r="E66" s="23">
        <v>7055.0</v>
      </c>
      <c r="F66" s="23">
        <v>76606.0</v>
      </c>
      <c r="G66" s="23">
        <v>12091.0</v>
      </c>
      <c r="H66" s="23">
        <v>31621.0</v>
      </c>
      <c r="I66" s="19">
        <v>0.4236111111111111</v>
      </c>
      <c r="J66" s="19">
        <v>0.6020833333333333</v>
      </c>
      <c r="K66" s="7">
        <v>13.55</v>
      </c>
      <c r="L66" s="7">
        <v>20.83</v>
      </c>
      <c r="M66" s="16">
        <v>1.0</v>
      </c>
      <c r="N66" s="5">
        <v>1827.0</v>
      </c>
      <c r="O66" s="5">
        <v>61738.0</v>
      </c>
      <c r="P66" s="13">
        <f t="shared" ref="P66:Q66" si="65">I66</f>
        <v>0.4236111111</v>
      </c>
      <c r="Q66" s="13">
        <f t="shared" si="65"/>
        <v>0.6020833333</v>
      </c>
    </row>
    <row r="67" ht="15.75" customHeight="1">
      <c r="A67" s="11">
        <v>43435.0</v>
      </c>
      <c r="B67" s="23">
        <v>42025.0</v>
      </c>
      <c r="C67" s="23">
        <v>14492.0</v>
      </c>
      <c r="D67" s="23">
        <v>374.0</v>
      </c>
      <c r="E67" s="23">
        <v>5863.0</v>
      </c>
      <c r="F67" s="23">
        <v>65638.0</v>
      </c>
      <c r="G67" s="23">
        <v>11678.0</v>
      </c>
      <c r="H67" s="23">
        <v>33800.0</v>
      </c>
      <c r="I67" s="19">
        <v>0.4131944444444444</v>
      </c>
      <c r="J67" s="19">
        <v>0.5673611111111111</v>
      </c>
      <c r="K67" s="7">
        <v>8.68</v>
      </c>
      <c r="L67" s="7">
        <v>8.78</v>
      </c>
      <c r="M67" s="16">
        <v>1.0</v>
      </c>
      <c r="N67" s="5">
        <v>2470.0</v>
      </c>
      <c r="O67" s="5">
        <v>52047.0</v>
      </c>
      <c r="P67" s="13">
        <f t="shared" ref="P67:Q67" si="66">I67</f>
        <v>0.4131944444</v>
      </c>
      <c r="Q67" s="13">
        <f t="shared" si="66"/>
        <v>0.5673611111</v>
      </c>
    </row>
    <row r="68" ht="15.75" customHeight="1">
      <c r="A68" s="11">
        <v>43466.0</v>
      </c>
      <c r="B68" s="23">
        <v>49814.0</v>
      </c>
      <c r="C68" s="23">
        <v>17533.0</v>
      </c>
      <c r="D68" s="23">
        <v>370.0</v>
      </c>
      <c r="E68" s="23">
        <v>7253.0</v>
      </c>
      <c r="F68" s="23">
        <v>83740.0</v>
      </c>
      <c r="G68" s="23">
        <v>12978.0</v>
      </c>
      <c r="H68" s="23">
        <v>25223.0</v>
      </c>
      <c r="I68" s="19">
        <v>0.4291666666666667</v>
      </c>
      <c r="J68" s="19">
        <v>0.5729166666666666</v>
      </c>
      <c r="K68" s="7">
        <v>8.31</v>
      </c>
      <c r="L68" s="7">
        <v>7.76</v>
      </c>
      <c r="M68" s="16">
        <v>1.0</v>
      </c>
      <c r="N68" s="5">
        <v>2715.0</v>
      </c>
      <c r="O68" s="5">
        <v>64563.0</v>
      </c>
      <c r="P68" s="13">
        <f t="shared" ref="P68:Q68" si="67">I68</f>
        <v>0.4291666667</v>
      </c>
      <c r="Q68" s="13">
        <f t="shared" si="67"/>
        <v>0.5729166667</v>
      </c>
    </row>
    <row r="69" ht="15.75" customHeight="1">
      <c r="A69" s="11">
        <v>43497.0</v>
      </c>
      <c r="B69" s="23">
        <v>43520.0</v>
      </c>
      <c r="C69" s="23">
        <v>15696.0</v>
      </c>
      <c r="D69" s="23">
        <v>511.0</v>
      </c>
      <c r="E69" s="23">
        <v>5961.0</v>
      </c>
      <c r="F69" s="23">
        <v>71139.0</v>
      </c>
      <c r="G69" s="23">
        <v>12818.0</v>
      </c>
      <c r="H69" s="23">
        <v>25850.0</v>
      </c>
      <c r="I69" s="19">
        <v>0.44305555555555554</v>
      </c>
      <c r="J69" s="19">
        <v>0.5826388888888888</v>
      </c>
      <c r="K69" s="7">
        <v>12.2</v>
      </c>
      <c r="L69" s="7">
        <v>8.59</v>
      </c>
      <c r="M69" s="16">
        <v>1.0</v>
      </c>
      <c r="N69" s="5">
        <v>2262.0</v>
      </c>
      <c r="O69" s="5">
        <v>59279.0</v>
      </c>
      <c r="P69" s="13">
        <f t="shared" ref="P69:Q69" si="68">I69</f>
        <v>0.4430555556</v>
      </c>
      <c r="Q69" s="13">
        <f t="shared" si="68"/>
        <v>0.5826388889</v>
      </c>
    </row>
    <row r="70" ht="15.75" customHeight="1">
      <c r="A70" s="11">
        <v>43525.0</v>
      </c>
      <c r="B70" s="23">
        <v>41870.0</v>
      </c>
      <c r="C70" s="23">
        <v>15830.0</v>
      </c>
      <c r="D70" s="23">
        <v>476.0</v>
      </c>
      <c r="E70" s="23">
        <v>6226.0</v>
      </c>
      <c r="F70" s="23">
        <v>69048.0</v>
      </c>
      <c r="G70" s="23">
        <v>10901.0</v>
      </c>
      <c r="H70" s="23">
        <v>27929.0</v>
      </c>
      <c r="I70" s="19">
        <v>0.4395833333333334</v>
      </c>
      <c r="J70" s="19">
        <v>0.6041666666666666</v>
      </c>
      <c r="K70" s="7">
        <v>9.39</v>
      </c>
      <c r="L70" s="7">
        <v>8.06</v>
      </c>
      <c r="M70" s="16">
        <v>1.0</v>
      </c>
      <c r="N70" s="5">
        <v>2233.0</v>
      </c>
      <c r="O70" s="5">
        <v>55044.0</v>
      </c>
      <c r="P70" s="13">
        <f t="shared" ref="P70:Q70" si="69">I70</f>
        <v>0.4395833333</v>
      </c>
      <c r="Q70" s="13">
        <f t="shared" si="69"/>
        <v>0.6041666667</v>
      </c>
    </row>
    <row r="71" ht="15.75" customHeight="1">
      <c r="A71" s="11">
        <v>43556.0</v>
      </c>
      <c r="B71" s="23">
        <v>41491.0</v>
      </c>
      <c r="C71" s="23">
        <v>16414.0</v>
      </c>
      <c r="D71" s="23">
        <v>516.0</v>
      </c>
      <c r="E71" s="23">
        <v>6521.0</v>
      </c>
      <c r="F71" s="23">
        <v>75943.0</v>
      </c>
      <c r="G71" s="23">
        <v>7249.0</v>
      </c>
      <c r="H71" s="23">
        <v>20595.0</v>
      </c>
      <c r="I71" s="19">
        <v>0.45555555555555555</v>
      </c>
      <c r="J71" s="19">
        <v>0.6222222222222222</v>
      </c>
      <c r="K71" s="7">
        <v>11.86</v>
      </c>
      <c r="L71" s="7">
        <v>6.92</v>
      </c>
      <c r="M71" s="16">
        <v>1.0</v>
      </c>
      <c r="N71" s="5">
        <v>1896.0</v>
      </c>
      <c r="O71" s="5">
        <v>55613.0</v>
      </c>
      <c r="P71" s="13">
        <f t="shared" ref="P71:Q71" si="70">I71</f>
        <v>0.4555555556</v>
      </c>
      <c r="Q71" s="13">
        <f t="shared" si="70"/>
        <v>0.6222222222</v>
      </c>
    </row>
    <row r="72" ht="15.75" customHeight="1">
      <c r="A72" s="11">
        <v>43586.0</v>
      </c>
      <c r="B72" s="23">
        <v>44009.0</v>
      </c>
      <c r="C72" s="23">
        <v>17358.0</v>
      </c>
      <c r="D72" s="23">
        <v>544.0</v>
      </c>
      <c r="E72" s="23">
        <v>7426.0</v>
      </c>
      <c r="F72" s="23">
        <v>74829.0</v>
      </c>
      <c r="G72" s="23">
        <v>13396.0</v>
      </c>
      <c r="H72" s="23">
        <v>27505.0</v>
      </c>
      <c r="I72" s="19">
        <v>0.4534722222222222</v>
      </c>
      <c r="J72" s="19">
        <v>0.5972222222222222</v>
      </c>
      <c r="K72" s="7">
        <v>8.55</v>
      </c>
      <c r="L72" s="7">
        <v>12.84</v>
      </c>
      <c r="M72" s="17">
        <v>0.9981</v>
      </c>
      <c r="N72" s="5">
        <v>1075.0</v>
      </c>
      <c r="O72" s="5">
        <v>61278.0</v>
      </c>
      <c r="P72" s="13">
        <f t="shared" ref="P72:Q72" si="71">I72</f>
        <v>0.4534722222</v>
      </c>
      <c r="Q72" s="13">
        <f t="shared" si="71"/>
        <v>0.5972222222</v>
      </c>
    </row>
    <row r="73" ht="15.75" customHeight="1">
      <c r="A73" s="11">
        <v>43617.0</v>
      </c>
      <c r="B73" s="23">
        <v>38401.0</v>
      </c>
      <c r="C73" s="23">
        <v>15330.0</v>
      </c>
      <c r="D73" s="23">
        <v>458.0</v>
      </c>
      <c r="E73" s="23">
        <v>6280.0</v>
      </c>
      <c r="F73" s="23">
        <v>69260.0</v>
      </c>
      <c r="G73" s="23">
        <v>10523.0</v>
      </c>
      <c r="H73" s="23">
        <v>19512.0</v>
      </c>
      <c r="I73" s="19">
        <v>0.45416666666666666</v>
      </c>
      <c r="J73" s="19">
        <v>0.5930555555555556</v>
      </c>
      <c r="K73" s="7">
        <v>13.33</v>
      </c>
      <c r="L73" s="7">
        <v>10.92</v>
      </c>
      <c r="M73" s="17">
        <v>0.9999</v>
      </c>
      <c r="N73" s="5">
        <v>4046.0</v>
      </c>
      <c r="O73" s="5">
        <v>50621.0</v>
      </c>
      <c r="P73" s="13">
        <f t="shared" ref="P73:Q73" si="72">I73</f>
        <v>0.4541666667</v>
      </c>
      <c r="Q73" s="13">
        <f t="shared" si="72"/>
        <v>0.5930555556</v>
      </c>
    </row>
    <row r="74" ht="15.75" customHeight="1">
      <c r="A74" s="11">
        <v>43647.0</v>
      </c>
      <c r="B74" s="23">
        <v>47546.0</v>
      </c>
      <c r="C74" s="23">
        <v>18220.0</v>
      </c>
      <c r="D74" s="23">
        <v>540.0</v>
      </c>
      <c r="E74" s="23">
        <v>6881.0</v>
      </c>
      <c r="F74" s="23">
        <v>79778.0</v>
      </c>
      <c r="G74" s="23">
        <v>13638.0</v>
      </c>
      <c r="H74" s="23">
        <v>29427.0</v>
      </c>
      <c r="I74" s="19">
        <v>0.4673611111111111</v>
      </c>
      <c r="J74" s="19">
        <v>0.5888888888888889</v>
      </c>
      <c r="K74" s="20">
        <v>0.95</v>
      </c>
      <c r="L74" s="7">
        <v>9.03</v>
      </c>
      <c r="M74" s="16">
        <v>1.0</v>
      </c>
      <c r="N74" s="5">
        <v>2381.0</v>
      </c>
      <c r="O74" s="5">
        <v>63174.0</v>
      </c>
      <c r="P74" s="13">
        <f t="shared" ref="P74:Q74" si="73">I74</f>
        <v>0.4673611111</v>
      </c>
      <c r="Q74" s="13">
        <f t="shared" si="73"/>
        <v>0.5888888889</v>
      </c>
    </row>
    <row r="75" ht="15.75" customHeight="1">
      <c r="A75" s="11">
        <v>43678.0</v>
      </c>
      <c r="B75" s="23">
        <v>43084.0</v>
      </c>
      <c r="C75" s="23">
        <v>15937.0</v>
      </c>
      <c r="D75" s="23">
        <v>209.0</v>
      </c>
      <c r="E75" s="23">
        <v>5942.0</v>
      </c>
      <c r="F75" s="23">
        <v>71258.0</v>
      </c>
      <c r="G75" s="23">
        <v>12844.0</v>
      </c>
      <c r="H75" s="23">
        <v>34820.0</v>
      </c>
      <c r="I75" s="19">
        <v>0.45555555555555555</v>
      </c>
      <c r="J75" s="19">
        <v>0.5958333333333333</v>
      </c>
      <c r="K75" s="7">
        <v>16.45</v>
      </c>
      <c r="L75" s="7">
        <v>11.24</v>
      </c>
      <c r="M75" s="17">
        <v>0.9902</v>
      </c>
      <c r="N75" s="5">
        <v>3077.0</v>
      </c>
      <c r="O75" s="5">
        <v>54421.0</v>
      </c>
      <c r="P75" s="13">
        <f t="shared" ref="P75:Q75" si="74">I75</f>
        <v>0.4555555556</v>
      </c>
      <c r="Q75" s="13">
        <f t="shared" si="74"/>
        <v>0.5958333333</v>
      </c>
    </row>
    <row r="76" ht="15.75" customHeight="1">
      <c r="A76" s="11">
        <v>43709.0</v>
      </c>
      <c r="B76" s="23">
        <v>42652.0</v>
      </c>
      <c r="C76" s="24">
        <v>16961.0</v>
      </c>
      <c r="D76" s="23">
        <v>516.0</v>
      </c>
      <c r="E76" s="23">
        <v>6663.0</v>
      </c>
      <c r="F76" s="23">
        <v>70977.0</v>
      </c>
      <c r="G76" s="23">
        <v>14244.0</v>
      </c>
      <c r="H76" s="23">
        <v>35680.0</v>
      </c>
      <c r="I76" s="19">
        <v>0.4604166666666667</v>
      </c>
      <c r="J76" s="19">
        <v>0.5826388888888888</v>
      </c>
      <c r="K76" s="7">
        <v>8.01</v>
      </c>
      <c r="L76" s="7">
        <v>8.06</v>
      </c>
      <c r="M76" s="17">
        <v>0.9962</v>
      </c>
      <c r="N76" s="5">
        <v>2079.0</v>
      </c>
      <c r="O76" s="5">
        <v>57253.0</v>
      </c>
      <c r="P76" s="13">
        <f t="shared" ref="P76:Q76" si="75">I76</f>
        <v>0.4604166667</v>
      </c>
      <c r="Q76" s="13">
        <f t="shared" si="75"/>
        <v>0.5826388889</v>
      </c>
    </row>
    <row r="77" ht="15.75" customHeight="1">
      <c r="A77" s="11">
        <v>43739.0</v>
      </c>
      <c r="B77" s="23">
        <v>49812.0</v>
      </c>
      <c r="C77" s="23">
        <v>18065.0</v>
      </c>
      <c r="D77" s="23">
        <v>492.0</v>
      </c>
      <c r="E77" s="23">
        <v>8573.0</v>
      </c>
      <c r="F77" s="23">
        <v>99648.0</v>
      </c>
      <c r="G77" s="23">
        <v>7931.0</v>
      </c>
      <c r="H77" s="23">
        <v>22911.0</v>
      </c>
      <c r="I77" s="19">
        <v>0.45416666666666666</v>
      </c>
      <c r="J77" s="19">
        <v>0.6493055555555556</v>
      </c>
      <c r="K77" s="7">
        <v>7.19</v>
      </c>
      <c r="L77" s="7">
        <v>9.28</v>
      </c>
      <c r="M77" s="16">
        <v>1.0</v>
      </c>
      <c r="N77" s="5">
        <v>2538.0</v>
      </c>
      <c r="O77" s="5">
        <v>63479.0</v>
      </c>
      <c r="P77" s="13">
        <f t="shared" ref="P77:Q77" si="76">I77</f>
        <v>0.4541666667</v>
      </c>
      <c r="Q77" s="13">
        <f t="shared" si="76"/>
        <v>0.6493055556</v>
      </c>
    </row>
    <row r="78" ht="15.75" customHeight="1">
      <c r="A78" s="11">
        <v>43770.0</v>
      </c>
      <c r="B78" s="23">
        <v>39983.0</v>
      </c>
      <c r="C78" s="23">
        <v>14663.0</v>
      </c>
      <c r="D78" s="23">
        <v>431.0</v>
      </c>
      <c r="E78" s="23">
        <v>6407.0</v>
      </c>
      <c r="F78" s="23">
        <v>85425.0</v>
      </c>
      <c r="G78" s="23">
        <v>4415.0</v>
      </c>
      <c r="H78" s="23">
        <v>13394.0</v>
      </c>
      <c r="I78" s="19">
        <v>0.47500000000000003</v>
      </c>
      <c r="J78" s="19">
        <v>0.6409722222222222</v>
      </c>
      <c r="K78" s="7">
        <v>7.93</v>
      </c>
      <c r="L78" s="7">
        <v>9.94</v>
      </c>
      <c r="M78" s="17">
        <v>0.9966</v>
      </c>
      <c r="N78" s="5">
        <v>1931.0</v>
      </c>
      <c r="O78" s="5">
        <v>50267.0</v>
      </c>
      <c r="P78" s="13">
        <f t="shared" ref="P78:Q78" si="77">I78</f>
        <v>0.475</v>
      </c>
      <c r="Q78" s="13">
        <f t="shared" si="77"/>
        <v>0.6409722222</v>
      </c>
    </row>
    <row r="79" ht="15.75" customHeight="1">
      <c r="A79" s="11">
        <v>43800.0</v>
      </c>
      <c r="B79" s="23">
        <v>37942.0</v>
      </c>
      <c r="C79" s="23">
        <v>12777.0</v>
      </c>
      <c r="D79" s="23">
        <v>432.0</v>
      </c>
      <c r="E79" s="23">
        <v>6304.0</v>
      </c>
      <c r="F79" s="23">
        <v>65587.0</v>
      </c>
      <c r="G79" s="23">
        <v>6980.0</v>
      </c>
      <c r="H79" s="23">
        <v>20664.0</v>
      </c>
      <c r="I79" s="19">
        <v>0.48125</v>
      </c>
      <c r="J79" s="19">
        <v>0.6513888888888889</v>
      </c>
      <c r="K79" s="7">
        <v>7.08</v>
      </c>
      <c r="L79" s="7">
        <v>10.47</v>
      </c>
      <c r="M79" s="25">
        <v>0.9996</v>
      </c>
      <c r="N79" s="5">
        <v>1082.0</v>
      </c>
      <c r="O79" s="5">
        <v>47953.0</v>
      </c>
      <c r="P79" s="13">
        <f t="shared" ref="P79:Q79" si="78">I79</f>
        <v>0.48125</v>
      </c>
      <c r="Q79" s="13">
        <f t="shared" si="78"/>
        <v>0.6513888889</v>
      </c>
    </row>
    <row r="80" ht="15.75" customHeight="1">
      <c r="A80" s="11">
        <v>43831.0</v>
      </c>
      <c r="B80" s="23">
        <v>43096.0</v>
      </c>
      <c r="C80" s="23">
        <v>14260.0</v>
      </c>
      <c r="D80" s="23">
        <v>476.0</v>
      </c>
      <c r="E80" s="23">
        <v>6850.0</v>
      </c>
      <c r="F80" s="23">
        <v>66177.0</v>
      </c>
      <c r="G80" s="23">
        <v>7153.0</v>
      </c>
      <c r="H80" s="23">
        <v>20975.0</v>
      </c>
      <c r="I80" s="19">
        <v>0.49374999999999997</v>
      </c>
      <c r="J80" s="19">
        <v>0.7062499999999999</v>
      </c>
      <c r="K80" s="7">
        <v>1.52</v>
      </c>
      <c r="L80" s="7">
        <v>6.63</v>
      </c>
      <c r="M80" s="16">
        <v>1.0</v>
      </c>
      <c r="N80" s="5">
        <v>2252.0</v>
      </c>
      <c r="O80" s="5">
        <v>58939.0</v>
      </c>
      <c r="P80" s="13">
        <f t="shared" ref="P80:Q80" si="79">I80</f>
        <v>0.49375</v>
      </c>
      <c r="Q80" s="13">
        <f t="shared" si="79"/>
        <v>0.70625</v>
      </c>
    </row>
    <row r="81" ht="15.75" customHeight="1">
      <c r="A81" s="11">
        <v>43862.0</v>
      </c>
      <c r="B81" s="23">
        <v>40298.0</v>
      </c>
      <c r="C81" s="23">
        <v>15836.0</v>
      </c>
      <c r="D81" s="23">
        <v>437.0</v>
      </c>
      <c r="E81" s="23">
        <v>7381.0</v>
      </c>
      <c r="F81" s="23">
        <v>78514.0</v>
      </c>
      <c r="G81" s="23">
        <v>2952.0</v>
      </c>
      <c r="H81" s="23">
        <v>14629.0</v>
      </c>
      <c r="I81" s="19">
        <v>0.5291666666666667</v>
      </c>
      <c r="J81" s="19">
        <v>0.6652777777777777</v>
      </c>
      <c r="K81" s="7">
        <v>11.46</v>
      </c>
      <c r="L81" s="7">
        <v>14.05</v>
      </c>
      <c r="M81" s="16">
        <v>1.0</v>
      </c>
      <c r="N81" s="5">
        <f>45+3472</f>
        <v>3517</v>
      </c>
      <c r="O81" s="5">
        <v>51274.0</v>
      </c>
      <c r="P81" s="13">
        <f t="shared" ref="P81:Q81" si="80">I81</f>
        <v>0.5291666667</v>
      </c>
      <c r="Q81" s="13">
        <f t="shared" si="80"/>
        <v>0.6652777778</v>
      </c>
    </row>
    <row r="82" ht="15.75" customHeight="1">
      <c r="A82" s="11">
        <v>43891.0</v>
      </c>
      <c r="B82" s="23">
        <v>36191.0</v>
      </c>
      <c r="C82" s="23">
        <v>17110.0</v>
      </c>
      <c r="D82" s="23">
        <v>489.0</v>
      </c>
      <c r="E82" s="23">
        <v>7924.0</v>
      </c>
      <c r="F82" s="23">
        <v>89611.0</v>
      </c>
      <c r="G82" s="23">
        <v>1558.0</v>
      </c>
      <c r="H82" s="23">
        <v>4988.0</v>
      </c>
      <c r="I82" s="19">
        <v>0.6159722222222223</v>
      </c>
      <c r="J82" s="19">
        <v>0.6930555555555555</v>
      </c>
      <c r="K82" s="7">
        <v>24.29</v>
      </c>
      <c r="L82" s="7">
        <v>14.24</v>
      </c>
      <c r="M82" s="16">
        <v>1.0</v>
      </c>
      <c r="N82" s="5">
        <v>1627.0</v>
      </c>
      <c r="O82" s="5">
        <v>50712.0</v>
      </c>
      <c r="P82" s="13">
        <f t="shared" ref="P82:Q82" si="81">I82</f>
        <v>0.6159722222</v>
      </c>
      <c r="Q82" s="13">
        <f t="shared" si="81"/>
        <v>0.6930555556</v>
      </c>
    </row>
    <row r="83" ht="15.75" customHeight="1">
      <c r="A83" s="11">
        <v>43922.0</v>
      </c>
      <c r="B83" s="23">
        <v>28693.0</v>
      </c>
      <c r="C83" s="23">
        <v>12400.0</v>
      </c>
      <c r="D83" s="23">
        <v>380.0</v>
      </c>
      <c r="E83" s="23">
        <v>9214.0</v>
      </c>
      <c r="F83" s="23">
        <v>58386.0</v>
      </c>
      <c r="G83" s="23">
        <v>4102.0</v>
      </c>
      <c r="H83" s="23">
        <v>12103.0</v>
      </c>
      <c r="I83" s="19">
        <v>0.7020833333333334</v>
      </c>
      <c r="J83" s="19">
        <v>0.8208333333333333</v>
      </c>
      <c r="K83" s="7">
        <v>12.69</v>
      </c>
      <c r="L83" s="7">
        <v>12.35</v>
      </c>
      <c r="M83" s="16">
        <v>1.0</v>
      </c>
      <c r="N83" s="5">
        <v>193.0</v>
      </c>
      <c r="O83" s="5">
        <v>43304.0</v>
      </c>
      <c r="P83" s="13">
        <f t="shared" ref="P83:Q83" si="82">I83</f>
        <v>0.7020833333</v>
      </c>
      <c r="Q83" s="13">
        <f t="shared" si="82"/>
        <v>0.8208333333</v>
      </c>
    </row>
    <row r="84" ht="15.75" customHeight="1">
      <c r="A84" s="11">
        <v>43952.0</v>
      </c>
      <c r="B84" s="23">
        <v>30878.0</v>
      </c>
      <c r="C84" s="23">
        <v>12314.0</v>
      </c>
      <c r="D84" s="23">
        <v>372.0</v>
      </c>
      <c r="E84" s="23">
        <v>9187.0</v>
      </c>
      <c r="F84" s="23">
        <v>64104.0</v>
      </c>
      <c r="G84" s="23">
        <v>1808.0</v>
      </c>
      <c r="H84" s="23">
        <v>9044.0</v>
      </c>
      <c r="I84" s="19">
        <v>0.6784722222222223</v>
      </c>
      <c r="J84" s="19">
        <v>0.7236111111111111</v>
      </c>
      <c r="K84" s="7">
        <v>16.39</v>
      </c>
      <c r="L84" s="7">
        <v>38.21</v>
      </c>
      <c r="M84" s="16">
        <v>1.0</v>
      </c>
      <c r="N84" s="5">
        <v>412.0</v>
      </c>
      <c r="O84" s="5">
        <v>45154.0</v>
      </c>
      <c r="P84" s="13">
        <f t="shared" ref="P84:Q84" si="83">I84</f>
        <v>0.6784722222</v>
      </c>
      <c r="Q84" s="13">
        <f t="shared" si="83"/>
        <v>0.7236111111</v>
      </c>
    </row>
    <row r="85" ht="15.75" customHeight="1">
      <c r="A85" s="11">
        <v>43983.0</v>
      </c>
      <c r="B85" s="23">
        <v>30753.0</v>
      </c>
      <c r="C85" s="23">
        <v>12654.0</v>
      </c>
      <c r="D85" s="23">
        <v>342.0</v>
      </c>
      <c r="E85" s="23">
        <v>8927.0</v>
      </c>
      <c r="F85" s="23">
        <v>63273.0</v>
      </c>
      <c r="G85" s="23">
        <v>2632.0</v>
      </c>
      <c r="H85" s="23">
        <v>11373.0</v>
      </c>
      <c r="I85" s="19">
        <v>0.6701388888888888</v>
      </c>
      <c r="J85" s="19">
        <v>0.7770833333333332</v>
      </c>
      <c r="K85" s="7">
        <v>16.05</v>
      </c>
      <c r="L85" s="7">
        <v>28.27</v>
      </c>
      <c r="M85" s="17">
        <v>0.9968</v>
      </c>
      <c r="N85" s="5">
        <v>1289.0</v>
      </c>
      <c r="O85" s="5">
        <v>45110.0</v>
      </c>
      <c r="P85" s="13">
        <f t="shared" ref="P85:Q85" si="84">I85</f>
        <v>0.6701388889</v>
      </c>
      <c r="Q85" s="13">
        <f t="shared" si="84"/>
        <v>0.7770833333</v>
      </c>
    </row>
    <row r="86" ht="15.75" customHeight="1">
      <c r="A86" s="11">
        <v>44013.0</v>
      </c>
      <c r="B86" s="23">
        <v>36287.0</v>
      </c>
      <c r="C86" s="23">
        <v>13962.0</v>
      </c>
      <c r="D86" s="23">
        <v>453.0</v>
      </c>
      <c r="E86" s="23">
        <v>10807.0</v>
      </c>
      <c r="F86" s="23">
        <v>76149.0</v>
      </c>
      <c r="G86" s="23">
        <v>2820.0</v>
      </c>
      <c r="H86" s="23">
        <v>11276.0</v>
      </c>
      <c r="I86" s="19">
        <v>0.7145833333333332</v>
      </c>
      <c r="J86" s="19">
        <v>0.7680555555555556</v>
      </c>
      <c r="K86" s="7">
        <v>15.66</v>
      </c>
      <c r="L86" s="7">
        <v>26.21</v>
      </c>
      <c r="M86" s="16">
        <v>1.0</v>
      </c>
      <c r="N86" s="5">
        <v>934.0</v>
      </c>
      <c r="O86" s="5">
        <v>53004.0</v>
      </c>
      <c r="P86" s="13">
        <f t="shared" ref="P86:Q86" si="85">I86</f>
        <v>0.7145833333</v>
      </c>
      <c r="Q86" s="13">
        <f t="shared" si="85"/>
        <v>0.7680555556</v>
      </c>
    </row>
    <row r="87" ht="15.75" customHeight="1">
      <c r="A87" s="11">
        <v>44044.0</v>
      </c>
      <c r="B87" s="23">
        <v>30903.0</v>
      </c>
      <c r="C87" s="23">
        <v>11888.0</v>
      </c>
      <c r="D87" s="23">
        <v>390.0</v>
      </c>
      <c r="E87" s="23">
        <v>9724.0</v>
      </c>
      <c r="F87" s="23">
        <v>63683.0</v>
      </c>
      <c r="G87" s="23">
        <v>2981.0</v>
      </c>
      <c r="H87" s="23">
        <v>10170.0</v>
      </c>
      <c r="I87" s="19">
        <v>0.6916666666666668</v>
      </c>
      <c r="J87" s="19">
        <v>0.75</v>
      </c>
      <c r="K87" s="7">
        <v>12.71</v>
      </c>
      <c r="L87" s="7">
        <v>20.19</v>
      </c>
      <c r="M87" s="16">
        <v>1.0</v>
      </c>
      <c r="N87" s="5">
        <v>879.0</v>
      </c>
      <c r="O87" s="5">
        <v>46146.0</v>
      </c>
      <c r="P87" s="13">
        <f t="shared" ref="P87:Q87" si="86">I87</f>
        <v>0.6916666667</v>
      </c>
      <c r="Q87" s="13">
        <f t="shared" si="86"/>
        <v>0.75</v>
      </c>
    </row>
    <row r="88" ht="15.75" customHeight="1">
      <c r="A88" s="11">
        <v>44075.0</v>
      </c>
      <c r="B88" s="23">
        <v>33063.0</v>
      </c>
      <c r="C88" s="23">
        <v>13153.0</v>
      </c>
      <c r="D88" s="23">
        <v>384.0</v>
      </c>
      <c r="E88" s="23">
        <v>10403.0</v>
      </c>
      <c r="F88" s="23">
        <v>63593.0</v>
      </c>
      <c r="G88" s="23">
        <v>4485.0</v>
      </c>
      <c r="H88" s="23">
        <v>18198.0</v>
      </c>
      <c r="I88" s="19">
        <v>0.6659722222222222</v>
      </c>
      <c r="J88" s="19">
        <v>0.7541666666666668</v>
      </c>
      <c r="K88" s="7">
        <v>8.97</v>
      </c>
      <c r="L88" s="7">
        <v>20.37</v>
      </c>
      <c r="M88" s="17">
        <v>0.997</v>
      </c>
      <c r="N88" s="5">
        <f>165+794</f>
        <v>959</v>
      </c>
      <c r="O88" s="5">
        <v>54578.0</v>
      </c>
      <c r="P88" s="13">
        <f t="shared" ref="P88:Q88" si="87">I88</f>
        <v>0.6659722222</v>
      </c>
      <c r="Q88" s="13">
        <f t="shared" si="87"/>
        <v>0.7541666667</v>
      </c>
    </row>
    <row r="89" ht="15.75" customHeight="1">
      <c r="A89" s="34">
        <v>42156.0</v>
      </c>
      <c r="B89" s="35">
        <v>3624.0</v>
      </c>
      <c r="C89" s="35">
        <v>144.0</v>
      </c>
      <c r="D89" s="35">
        <v>3329.0</v>
      </c>
      <c r="E89" s="35">
        <v>0.0</v>
      </c>
      <c r="F89" s="35">
        <v>7110.0</v>
      </c>
      <c r="G89" s="36"/>
      <c r="H89" s="36"/>
      <c r="I89" s="37"/>
      <c r="J89" s="36"/>
      <c r="K89" s="36"/>
      <c r="L89" s="36"/>
      <c r="M89" s="35"/>
      <c r="N89" s="35">
        <v>0.0</v>
      </c>
      <c r="O89" s="35">
        <v>6138.0</v>
      </c>
      <c r="P89" s="38" t="str">
        <f t="shared" ref="P89:P152" si="88">I89</f>
        <v/>
      </c>
      <c r="Q89" s="38"/>
    </row>
    <row r="90" ht="15.75" customHeight="1">
      <c r="A90" s="11">
        <v>42186.0</v>
      </c>
      <c r="B90" s="5">
        <v>3701.0</v>
      </c>
      <c r="C90" s="5">
        <v>144.0</v>
      </c>
      <c r="D90" s="5">
        <v>3291.0</v>
      </c>
      <c r="E90" s="5">
        <v>0.0</v>
      </c>
      <c r="F90" s="5">
        <v>7155.0</v>
      </c>
      <c r="G90" s="29"/>
      <c r="H90" s="29"/>
      <c r="I90" s="29"/>
      <c r="J90" s="29"/>
      <c r="K90" s="29"/>
      <c r="L90" s="29"/>
      <c r="M90" s="8"/>
      <c r="N90" s="5">
        <v>0.0</v>
      </c>
      <c r="O90" s="5">
        <v>6391.0</v>
      </c>
      <c r="P90" s="32" t="str">
        <f t="shared" si="88"/>
        <v/>
      </c>
      <c r="Q90" s="32"/>
    </row>
    <row r="91" ht="15.75" customHeight="1">
      <c r="A91" s="11">
        <v>42217.0</v>
      </c>
      <c r="B91" s="5">
        <v>3278.0</v>
      </c>
      <c r="C91" s="5">
        <v>67.0</v>
      </c>
      <c r="D91" s="5">
        <v>3099.0</v>
      </c>
      <c r="E91" s="5">
        <v>0.0</v>
      </c>
      <c r="F91" s="5">
        <v>6502.0</v>
      </c>
      <c r="G91" s="20"/>
      <c r="H91" s="20"/>
      <c r="I91" s="20"/>
      <c r="J91" s="20"/>
      <c r="K91" s="20"/>
      <c r="L91" s="20"/>
      <c r="M91" s="8"/>
      <c r="N91" s="5">
        <v>0.0</v>
      </c>
      <c r="O91" s="5">
        <v>5658.0</v>
      </c>
      <c r="P91" s="32" t="str">
        <f t="shared" si="88"/>
        <v/>
      </c>
      <c r="Q91" s="32"/>
    </row>
    <row r="92" ht="15.75" customHeight="1">
      <c r="A92" s="11">
        <v>42248.0</v>
      </c>
      <c r="B92" s="5">
        <v>3225.0</v>
      </c>
      <c r="C92" s="5">
        <v>104.0</v>
      </c>
      <c r="D92" s="5">
        <v>3359.0</v>
      </c>
      <c r="E92" s="5">
        <v>0.0</v>
      </c>
      <c r="F92" s="5">
        <v>6744.0</v>
      </c>
      <c r="G92" s="20"/>
      <c r="H92" s="20"/>
      <c r="I92" s="20"/>
      <c r="J92" s="20"/>
      <c r="K92" s="20"/>
      <c r="L92" s="20"/>
      <c r="M92" s="8"/>
      <c r="N92" s="5">
        <v>0.0</v>
      </c>
      <c r="O92" s="5">
        <v>5384.0</v>
      </c>
      <c r="P92" s="32" t="str">
        <f t="shared" si="88"/>
        <v/>
      </c>
      <c r="Q92" s="32" t="str">
        <f t="shared" ref="Q92:Q152" si="89">J92</f>
        <v/>
      </c>
    </row>
    <row r="93" ht="15.75" customHeight="1">
      <c r="A93" s="11">
        <v>42278.0</v>
      </c>
      <c r="B93" s="5">
        <v>3230.0</v>
      </c>
      <c r="C93" s="5">
        <v>81.0</v>
      </c>
      <c r="D93" s="5">
        <v>3454.0</v>
      </c>
      <c r="E93" s="5">
        <v>0.0</v>
      </c>
      <c r="F93" s="5">
        <v>6927.0</v>
      </c>
      <c r="G93" s="20"/>
      <c r="H93" s="20"/>
      <c r="I93" s="20"/>
      <c r="J93" s="20"/>
      <c r="K93" s="20"/>
      <c r="L93" s="20"/>
      <c r="M93" s="8"/>
      <c r="N93" s="5">
        <v>0.0</v>
      </c>
      <c r="O93" s="5">
        <v>5605.0</v>
      </c>
      <c r="P93" s="32" t="str">
        <f t="shared" si="88"/>
        <v/>
      </c>
      <c r="Q93" s="32" t="str">
        <f t="shared" si="89"/>
        <v/>
      </c>
    </row>
    <row r="94" ht="15.75" customHeight="1">
      <c r="A94" s="11">
        <v>42309.0</v>
      </c>
      <c r="B94" s="5">
        <v>3366.0</v>
      </c>
      <c r="C94" s="5">
        <v>81.0</v>
      </c>
      <c r="D94" s="5">
        <v>2950.0</v>
      </c>
      <c r="E94" s="5">
        <v>0.0</v>
      </c>
      <c r="F94" s="5">
        <v>6647.0</v>
      </c>
      <c r="G94" s="20"/>
      <c r="H94" s="20"/>
      <c r="I94" s="20"/>
      <c r="J94" s="20"/>
      <c r="K94" s="20"/>
      <c r="L94" s="20"/>
      <c r="M94" s="8"/>
      <c r="N94" s="5">
        <v>0.0</v>
      </c>
      <c r="O94" s="5">
        <v>5243.0</v>
      </c>
      <c r="P94" s="32" t="str">
        <f t="shared" si="88"/>
        <v/>
      </c>
      <c r="Q94" s="32" t="str">
        <f t="shared" si="89"/>
        <v/>
      </c>
    </row>
    <row r="95" ht="15.75" customHeight="1">
      <c r="A95" s="11">
        <v>42339.0</v>
      </c>
      <c r="B95" s="5">
        <v>2807.0</v>
      </c>
      <c r="C95" s="5">
        <v>100.0</v>
      </c>
      <c r="D95" s="5">
        <v>1957.0</v>
      </c>
      <c r="E95" s="5">
        <v>0.0</v>
      </c>
      <c r="F95" s="5">
        <v>4918.0</v>
      </c>
      <c r="G95" s="5">
        <v>99.0</v>
      </c>
      <c r="H95" s="5">
        <v>2706.0</v>
      </c>
      <c r="I95" s="31">
        <v>0.4131944444444444</v>
      </c>
      <c r="J95" s="20"/>
      <c r="K95" s="20"/>
      <c r="L95" s="20"/>
      <c r="M95" s="8">
        <v>0.0</v>
      </c>
      <c r="N95" s="5">
        <v>0.0</v>
      </c>
      <c r="O95" s="5">
        <v>4805.0</v>
      </c>
      <c r="P95" s="32">
        <f t="shared" si="88"/>
        <v>0.4131944444</v>
      </c>
      <c r="Q95" s="32" t="str">
        <f t="shared" si="89"/>
        <v/>
      </c>
    </row>
    <row r="96" ht="15.75" customHeight="1">
      <c r="A96" s="11">
        <v>42370.0</v>
      </c>
      <c r="B96" s="5">
        <v>2933.0</v>
      </c>
      <c r="C96" s="5">
        <v>153.0</v>
      </c>
      <c r="D96" s="5">
        <v>1966.0</v>
      </c>
      <c r="E96" s="5">
        <v>0.0</v>
      </c>
      <c r="F96" s="5">
        <v>5192.0</v>
      </c>
      <c r="G96" s="5">
        <v>146.0</v>
      </c>
      <c r="H96" s="5">
        <v>2764.0</v>
      </c>
      <c r="I96" s="19">
        <v>0.3951388888888889</v>
      </c>
      <c r="J96" s="20"/>
      <c r="K96" s="7"/>
      <c r="L96" s="7">
        <v>6.87</v>
      </c>
      <c r="M96" s="16">
        <v>1.0</v>
      </c>
      <c r="N96" s="5">
        <v>0.0</v>
      </c>
      <c r="O96" s="5">
        <v>4395.0</v>
      </c>
      <c r="P96" s="32">
        <f t="shared" si="88"/>
        <v>0.3951388889</v>
      </c>
      <c r="Q96" s="32" t="str">
        <f t="shared" si="89"/>
        <v/>
      </c>
    </row>
    <row r="97" ht="15.75" customHeight="1">
      <c r="A97" s="11">
        <v>42401.0</v>
      </c>
      <c r="B97" s="5">
        <v>3121.0</v>
      </c>
      <c r="C97" s="5">
        <v>232.0</v>
      </c>
      <c r="D97" s="5">
        <v>1604.0</v>
      </c>
      <c r="E97" s="5">
        <v>0.0</v>
      </c>
      <c r="F97" s="5">
        <v>5162.0</v>
      </c>
      <c r="G97" s="5">
        <v>218.0</v>
      </c>
      <c r="H97" s="5">
        <v>2921.0</v>
      </c>
      <c r="I97" s="19">
        <v>0.36319444444444443</v>
      </c>
      <c r="J97" s="20"/>
      <c r="K97" s="7"/>
      <c r="L97" s="7">
        <v>13.43</v>
      </c>
      <c r="M97" s="16">
        <v>1.0</v>
      </c>
      <c r="N97" s="5">
        <v>7.0</v>
      </c>
      <c r="O97" s="5">
        <v>4029.0</v>
      </c>
      <c r="P97" s="32">
        <f t="shared" si="88"/>
        <v>0.3631944444</v>
      </c>
      <c r="Q97" s="32" t="str">
        <f t="shared" si="89"/>
        <v/>
      </c>
    </row>
    <row r="98" ht="15.75" customHeight="1">
      <c r="A98" s="11">
        <v>42430.0</v>
      </c>
      <c r="B98" s="5">
        <v>3559.0</v>
      </c>
      <c r="C98" s="5">
        <v>368.0</v>
      </c>
      <c r="D98" s="5">
        <v>1726.0</v>
      </c>
      <c r="E98" s="5">
        <v>0.0</v>
      </c>
      <c r="F98" s="5">
        <v>5729.0</v>
      </c>
      <c r="G98" s="5">
        <v>364.0</v>
      </c>
      <c r="H98" s="5">
        <v>3468.0</v>
      </c>
      <c r="I98" s="19">
        <v>0.34375</v>
      </c>
      <c r="J98" s="20"/>
      <c r="K98" s="7"/>
      <c r="L98" s="7"/>
      <c r="M98" s="17">
        <v>0.9999</v>
      </c>
      <c r="N98" s="5">
        <v>14.0</v>
      </c>
      <c r="O98" s="5">
        <v>4114.0</v>
      </c>
      <c r="P98" s="32">
        <f t="shared" si="88"/>
        <v>0.34375</v>
      </c>
      <c r="Q98" s="32" t="str">
        <f t="shared" si="89"/>
        <v/>
      </c>
    </row>
    <row r="99" ht="15.75" customHeight="1">
      <c r="A99" s="11">
        <v>42461.0</v>
      </c>
      <c r="B99" s="5">
        <v>3288.0</v>
      </c>
      <c r="C99" s="5">
        <v>158.0</v>
      </c>
      <c r="D99" s="5">
        <v>1538.0</v>
      </c>
      <c r="E99" s="5">
        <v>0.0</v>
      </c>
      <c r="F99" s="5">
        <v>5149.0</v>
      </c>
      <c r="G99" s="5">
        <v>153.0</v>
      </c>
      <c r="H99" s="5">
        <v>3103.0</v>
      </c>
      <c r="I99" s="19">
        <v>0.33749999999999997</v>
      </c>
      <c r="J99" s="20"/>
      <c r="K99" s="7"/>
      <c r="L99" s="7"/>
      <c r="M99" s="33">
        <v>0.0</v>
      </c>
      <c r="N99" s="5">
        <f>3+32</f>
        <v>35</v>
      </c>
      <c r="O99" s="5">
        <v>4137.0</v>
      </c>
      <c r="P99" s="32">
        <f t="shared" si="88"/>
        <v>0.3375</v>
      </c>
      <c r="Q99" s="32" t="str">
        <f t="shared" si="89"/>
        <v/>
      </c>
    </row>
    <row r="100" ht="15.75" customHeight="1">
      <c r="A100" s="11">
        <v>42491.0</v>
      </c>
      <c r="B100" s="5">
        <v>2912.0</v>
      </c>
      <c r="C100" s="5">
        <v>148.0</v>
      </c>
      <c r="D100" s="5">
        <v>1103.0</v>
      </c>
      <c r="E100" s="5">
        <v>0.0</v>
      </c>
      <c r="F100" s="5">
        <v>4252.0</v>
      </c>
      <c r="G100" s="5">
        <v>148.0</v>
      </c>
      <c r="H100" s="5">
        <v>2780.0</v>
      </c>
      <c r="I100" s="19">
        <v>0.31875000000000003</v>
      </c>
      <c r="J100" s="20"/>
      <c r="K100" s="7"/>
      <c r="L100" s="7"/>
      <c r="M100" s="33">
        <v>0.0</v>
      </c>
      <c r="N100" s="5">
        <v>0.0</v>
      </c>
      <c r="O100" s="5">
        <v>3640.0</v>
      </c>
      <c r="P100" s="32">
        <f t="shared" si="88"/>
        <v>0.31875</v>
      </c>
      <c r="Q100" s="32" t="str">
        <f t="shared" si="89"/>
        <v/>
      </c>
    </row>
    <row r="101" ht="15.75" customHeight="1">
      <c r="A101" s="11">
        <v>42522.0</v>
      </c>
      <c r="B101" s="5">
        <v>2883.0</v>
      </c>
      <c r="C101" s="5">
        <v>118.0</v>
      </c>
      <c r="D101" s="5">
        <v>1345.0</v>
      </c>
      <c r="E101" s="5">
        <v>0.0</v>
      </c>
      <c r="F101" s="5">
        <v>4365.0</v>
      </c>
      <c r="G101" s="5">
        <v>109.0</v>
      </c>
      <c r="H101" s="5">
        <v>2841.0</v>
      </c>
      <c r="I101" s="19">
        <v>0.31527777777777777</v>
      </c>
      <c r="J101" s="19">
        <v>0.7715277777777777</v>
      </c>
      <c r="K101" s="7"/>
      <c r="L101" s="7"/>
      <c r="M101" s="17">
        <v>0.9966</v>
      </c>
      <c r="N101" s="5">
        <v>13.0</v>
      </c>
      <c r="O101" s="5">
        <v>3516.0</v>
      </c>
      <c r="P101" s="32">
        <f t="shared" si="88"/>
        <v>0.3152777778</v>
      </c>
      <c r="Q101" s="32">
        <f t="shared" si="89"/>
        <v>0.7715277778</v>
      </c>
    </row>
    <row r="102" ht="15.75" customHeight="1">
      <c r="A102" s="11">
        <v>42552.0</v>
      </c>
      <c r="B102" s="5">
        <v>2848.0</v>
      </c>
      <c r="C102" s="5">
        <v>123.0</v>
      </c>
      <c r="D102" s="5">
        <v>1223.0</v>
      </c>
      <c r="E102" s="5">
        <v>0.0</v>
      </c>
      <c r="F102" s="5">
        <v>4306.0</v>
      </c>
      <c r="G102" s="5">
        <v>118.0</v>
      </c>
      <c r="H102" s="5">
        <v>2696.0</v>
      </c>
      <c r="I102" s="19">
        <v>0.3104166666666667</v>
      </c>
      <c r="J102" s="19">
        <v>0.7534722222222222</v>
      </c>
      <c r="K102" s="7"/>
      <c r="L102" s="7"/>
      <c r="M102" s="17">
        <v>0.9998</v>
      </c>
      <c r="N102" s="5">
        <f>0+1</f>
        <v>1</v>
      </c>
      <c r="O102" s="5">
        <v>3423.0</v>
      </c>
      <c r="P102" s="32">
        <f t="shared" si="88"/>
        <v>0.3104166667</v>
      </c>
      <c r="Q102" s="32">
        <f t="shared" si="89"/>
        <v>0.7534722222</v>
      </c>
    </row>
    <row r="103" ht="15.75" customHeight="1">
      <c r="A103" s="11">
        <v>42583.0</v>
      </c>
      <c r="B103" s="5">
        <v>3096.0</v>
      </c>
      <c r="C103" s="5">
        <v>125.0</v>
      </c>
      <c r="D103" s="5">
        <v>1271.0</v>
      </c>
      <c r="E103" s="5">
        <v>0.0</v>
      </c>
      <c r="F103" s="5">
        <v>4594.0</v>
      </c>
      <c r="G103" s="5">
        <v>125.0</v>
      </c>
      <c r="H103" s="5">
        <v>2989.0</v>
      </c>
      <c r="I103" s="19">
        <v>0.28125</v>
      </c>
      <c r="J103" s="19">
        <v>0.6277777777777778</v>
      </c>
      <c r="K103" s="7">
        <v>11.79</v>
      </c>
      <c r="L103" s="7">
        <v>0.0</v>
      </c>
      <c r="M103" s="17">
        <v>0.9998</v>
      </c>
      <c r="N103" s="5">
        <v>44.0</v>
      </c>
      <c r="O103" s="5">
        <v>3738.0</v>
      </c>
      <c r="P103" s="32">
        <f t="shared" si="88"/>
        <v>0.28125</v>
      </c>
      <c r="Q103" s="32">
        <f t="shared" si="89"/>
        <v>0.6277777778</v>
      </c>
    </row>
    <row r="104" ht="15.75" customHeight="1">
      <c r="A104" s="11">
        <v>42614.0</v>
      </c>
      <c r="B104" s="5">
        <v>2547.0</v>
      </c>
      <c r="C104" s="5">
        <v>146.0</v>
      </c>
      <c r="D104" s="5">
        <v>1236.0</v>
      </c>
      <c r="E104" s="5">
        <v>0.0</v>
      </c>
      <c r="F104" s="5">
        <v>4559.0</v>
      </c>
      <c r="G104" s="5">
        <v>161.0</v>
      </c>
      <c r="H104" s="5">
        <v>2583.0</v>
      </c>
      <c r="I104" s="19">
        <v>0.30416666666666664</v>
      </c>
      <c r="J104" s="19">
        <v>0.6375000000000001</v>
      </c>
      <c r="K104" s="7">
        <v>14.0</v>
      </c>
      <c r="L104" s="7">
        <v>0.0</v>
      </c>
      <c r="M104" s="17">
        <v>0.9998</v>
      </c>
      <c r="N104" s="5">
        <v>6.0</v>
      </c>
      <c r="O104" s="5">
        <v>3233.0</v>
      </c>
      <c r="P104" s="32">
        <f t="shared" si="88"/>
        <v>0.3041666667</v>
      </c>
      <c r="Q104" s="32">
        <f t="shared" si="89"/>
        <v>0.6375</v>
      </c>
    </row>
    <row r="105" ht="15.75" customHeight="1">
      <c r="A105" s="11">
        <v>42644.0</v>
      </c>
      <c r="B105" s="5">
        <v>2925.0</v>
      </c>
      <c r="C105" s="5">
        <v>201.0</v>
      </c>
      <c r="D105" s="5">
        <v>1218.0</v>
      </c>
      <c r="E105" s="5">
        <v>0.0</v>
      </c>
      <c r="F105" s="5">
        <v>4454.0</v>
      </c>
      <c r="G105" s="5">
        <v>201.0</v>
      </c>
      <c r="H105" s="5">
        <v>2776.0</v>
      </c>
      <c r="I105" s="19">
        <v>0.31319444444444444</v>
      </c>
      <c r="J105" s="19">
        <v>0.6840277777777778</v>
      </c>
      <c r="K105" s="7">
        <v>27.13</v>
      </c>
      <c r="L105" s="7">
        <v>0.0</v>
      </c>
      <c r="M105" s="17">
        <v>0.9991</v>
      </c>
      <c r="N105" s="5">
        <v>30.0</v>
      </c>
      <c r="O105" s="5">
        <v>3465.0</v>
      </c>
      <c r="P105" s="32">
        <f t="shared" si="88"/>
        <v>0.3131944444</v>
      </c>
      <c r="Q105" s="32">
        <f t="shared" si="89"/>
        <v>0.6840277778</v>
      </c>
    </row>
    <row r="106" ht="15.75" customHeight="1">
      <c r="A106" s="11">
        <v>42675.0</v>
      </c>
      <c r="B106" s="5">
        <v>2395.0</v>
      </c>
      <c r="C106" s="5">
        <v>95.0</v>
      </c>
      <c r="D106" s="5">
        <v>771.0</v>
      </c>
      <c r="E106" s="5">
        <v>0.0</v>
      </c>
      <c r="F106" s="5">
        <v>3356.0</v>
      </c>
      <c r="G106" s="5">
        <v>95.0</v>
      </c>
      <c r="H106" s="5">
        <v>2231.0</v>
      </c>
      <c r="I106" s="19">
        <v>0.30277777777777776</v>
      </c>
      <c r="J106" s="19">
        <v>0.8020833333333334</v>
      </c>
      <c r="K106" s="7">
        <v>10.32</v>
      </c>
      <c r="L106" s="7">
        <v>0.0</v>
      </c>
      <c r="M106" s="17">
        <v>0.9996</v>
      </c>
      <c r="N106" s="5">
        <v>12.0</v>
      </c>
      <c r="O106" s="5">
        <v>2952.0</v>
      </c>
      <c r="P106" s="32">
        <f t="shared" si="88"/>
        <v>0.3027777778</v>
      </c>
      <c r="Q106" s="32">
        <f t="shared" si="89"/>
        <v>0.8020833333</v>
      </c>
    </row>
    <row r="107" ht="15.75" customHeight="1">
      <c r="A107" s="11">
        <v>42705.0</v>
      </c>
      <c r="B107" s="5">
        <v>2533.0</v>
      </c>
      <c r="C107" s="5">
        <v>128.0</v>
      </c>
      <c r="D107" s="5">
        <v>848.0</v>
      </c>
      <c r="E107" s="5">
        <v>0.0</v>
      </c>
      <c r="F107" s="5">
        <v>3578.0</v>
      </c>
      <c r="G107" s="5">
        <v>126.0</v>
      </c>
      <c r="H107" s="5">
        <v>2413.0</v>
      </c>
      <c r="I107" s="19">
        <v>0.2965277777777778</v>
      </c>
      <c r="J107" s="19">
        <v>0.8201388888888889</v>
      </c>
      <c r="K107" s="7">
        <v>9.59</v>
      </c>
      <c r="L107" s="7">
        <v>0.0</v>
      </c>
      <c r="M107" s="17">
        <v>0.9904</v>
      </c>
      <c r="N107" s="5">
        <v>387.0</v>
      </c>
      <c r="O107" s="5">
        <v>3162.0</v>
      </c>
      <c r="P107" s="32">
        <f t="shared" si="88"/>
        <v>0.2965277778</v>
      </c>
      <c r="Q107" s="32">
        <f t="shared" si="89"/>
        <v>0.8201388889</v>
      </c>
    </row>
    <row r="108" ht="15.75" customHeight="1">
      <c r="A108" s="11">
        <v>42736.0</v>
      </c>
      <c r="B108" s="5">
        <v>2809.0</v>
      </c>
      <c r="C108" s="5">
        <v>152.0</v>
      </c>
      <c r="D108" s="5">
        <v>954.0</v>
      </c>
      <c r="E108" s="5">
        <v>3.0</v>
      </c>
      <c r="F108" s="5">
        <v>4100.0</v>
      </c>
      <c r="G108" s="5">
        <v>152.0</v>
      </c>
      <c r="H108" s="5">
        <v>2548.0</v>
      </c>
      <c r="I108" s="19">
        <v>0.30624999999999997</v>
      </c>
      <c r="J108" s="19">
        <v>0.8597222222222222</v>
      </c>
      <c r="K108" s="7">
        <v>12.9</v>
      </c>
      <c r="L108" s="7">
        <v>0.0</v>
      </c>
      <c r="M108" s="16">
        <v>1.0</v>
      </c>
      <c r="N108" s="5">
        <v>30.0</v>
      </c>
      <c r="O108" s="5">
        <v>3606.0</v>
      </c>
      <c r="P108" s="32">
        <f t="shared" si="88"/>
        <v>0.30625</v>
      </c>
      <c r="Q108" s="32">
        <f t="shared" si="89"/>
        <v>0.8597222222</v>
      </c>
    </row>
    <row r="109" ht="15.75" customHeight="1">
      <c r="A109" s="11">
        <v>42767.0</v>
      </c>
      <c r="B109" s="5">
        <v>2539.0</v>
      </c>
      <c r="C109" s="5">
        <v>102.0</v>
      </c>
      <c r="D109" s="5">
        <v>882.0</v>
      </c>
      <c r="E109" s="5">
        <v>0.0</v>
      </c>
      <c r="F109" s="5">
        <v>3630.0</v>
      </c>
      <c r="G109" s="5">
        <v>100.0</v>
      </c>
      <c r="H109" s="5">
        <v>2400.0</v>
      </c>
      <c r="I109" s="19">
        <v>0.2888888888888889</v>
      </c>
      <c r="J109" s="19">
        <v>0.75</v>
      </c>
      <c r="K109" s="7">
        <v>10.85</v>
      </c>
      <c r="L109" s="20">
        <v>100.0</v>
      </c>
      <c r="M109" s="17">
        <v>0.9999</v>
      </c>
      <c r="N109" s="5">
        <v>209.0</v>
      </c>
      <c r="O109" s="5">
        <v>2989.0</v>
      </c>
      <c r="P109" s="32">
        <f t="shared" si="88"/>
        <v>0.2888888889</v>
      </c>
      <c r="Q109" s="32">
        <f t="shared" si="89"/>
        <v>0.75</v>
      </c>
    </row>
    <row r="110" ht="15.75" customHeight="1">
      <c r="A110" s="11">
        <v>42795.0</v>
      </c>
      <c r="B110" s="5">
        <v>2819.0</v>
      </c>
      <c r="C110" s="5">
        <v>128.0</v>
      </c>
      <c r="D110" s="5">
        <v>867.0</v>
      </c>
      <c r="E110" s="5">
        <v>1.0</v>
      </c>
      <c r="F110" s="5">
        <v>3945.0</v>
      </c>
      <c r="G110" s="5">
        <v>126.0</v>
      </c>
      <c r="H110" s="5">
        <v>2623.0</v>
      </c>
      <c r="I110" s="19">
        <v>0.27569444444444446</v>
      </c>
      <c r="J110" s="19">
        <v>0.6229166666666667</v>
      </c>
      <c r="K110" s="7">
        <v>9.62</v>
      </c>
      <c r="L110" s="7">
        <v>0.0</v>
      </c>
      <c r="M110" s="16">
        <v>1.0</v>
      </c>
      <c r="N110" s="5">
        <v>0.0</v>
      </c>
      <c r="O110" s="5">
        <v>3511.0</v>
      </c>
      <c r="P110" s="32">
        <f t="shared" si="88"/>
        <v>0.2756944444</v>
      </c>
      <c r="Q110" s="32">
        <f t="shared" si="89"/>
        <v>0.6229166667</v>
      </c>
    </row>
    <row r="111" ht="15.75" customHeight="1">
      <c r="A111" s="11">
        <v>42826.0</v>
      </c>
      <c r="B111" s="5">
        <v>2182.0</v>
      </c>
      <c r="C111" s="5">
        <v>90.0</v>
      </c>
      <c r="D111" s="5">
        <v>701.0</v>
      </c>
      <c r="E111" s="5">
        <v>0.0</v>
      </c>
      <c r="F111" s="5">
        <v>3055.0</v>
      </c>
      <c r="G111" s="5">
        <v>87.0</v>
      </c>
      <c r="H111" s="5">
        <v>2024.0</v>
      </c>
      <c r="I111" s="19">
        <v>0.2833333333333333</v>
      </c>
      <c r="J111" s="19">
        <v>0.7305555555555556</v>
      </c>
      <c r="K111" s="7">
        <v>13.73</v>
      </c>
      <c r="L111" s="7">
        <v>13.73</v>
      </c>
      <c r="M111" s="17">
        <v>0.9996</v>
      </c>
      <c r="N111" s="5">
        <v>15.0</v>
      </c>
      <c r="O111" s="5">
        <v>2671.0</v>
      </c>
      <c r="P111" s="32">
        <f t="shared" si="88"/>
        <v>0.2833333333</v>
      </c>
      <c r="Q111" s="32">
        <f t="shared" si="89"/>
        <v>0.7305555556</v>
      </c>
    </row>
    <row r="112" ht="15.75" customHeight="1">
      <c r="A112" s="11">
        <v>42856.0</v>
      </c>
      <c r="B112" s="5">
        <v>2793.0</v>
      </c>
      <c r="C112" s="5">
        <v>157.0</v>
      </c>
      <c r="D112" s="5">
        <v>814.0</v>
      </c>
      <c r="E112" s="5">
        <v>5.0</v>
      </c>
      <c r="F112" s="5">
        <v>3881.0</v>
      </c>
      <c r="G112" s="5">
        <v>157.0</v>
      </c>
      <c r="H112" s="5">
        <v>2580.0</v>
      </c>
      <c r="I112" s="19">
        <v>0.28194444444444444</v>
      </c>
      <c r="J112" s="19">
        <v>0.7708333333333334</v>
      </c>
      <c r="K112" s="7">
        <v>11.01</v>
      </c>
      <c r="L112" s="7">
        <v>0.0</v>
      </c>
      <c r="M112" s="16">
        <v>1.0</v>
      </c>
      <c r="N112" s="5">
        <v>63.0</v>
      </c>
      <c r="O112" s="5">
        <v>3365.0</v>
      </c>
      <c r="P112" s="32">
        <f t="shared" si="88"/>
        <v>0.2819444444</v>
      </c>
      <c r="Q112" s="32">
        <f t="shared" si="89"/>
        <v>0.7708333333</v>
      </c>
    </row>
    <row r="113" ht="15.75" customHeight="1">
      <c r="A113" s="11">
        <v>42887.0</v>
      </c>
      <c r="B113" s="5">
        <v>2437.0</v>
      </c>
      <c r="C113" s="5">
        <v>307.0</v>
      </c>
      <c r="D113" s="5">
        <v>861.0</v>
      </c>
      <c r="E113" s="5">
        <v>48.0</v>
      </c>
      <c r="F113" s="5">
        <v>3807.0</v>
      </c>
      <c r="G113" s="5">
        <v>305.0</v>
      </c>
      <c r="H113" s="5">
        <v>2126.0</v>
      </c>
      <c r="I113" s="19">
        <v>0.28541666666666665</v>
      </c>
      <c r="J113" s="19">
        <v>0.6611111111111111</v>
      </c>
      <c r="K113" s="7">
        <v>8.36</v>
      </c>
      <c r="L113" s="7">
        <v>0.0</v>
      </c>
      <c r="M113" s="21">
        <v>1.0</v>
      </c>
      <c r="N113" s="5">
        <v>4.0</v>
      </c>
      <c r="O113" s="5">
        <v>3318.0</v>
      </c>
      <c r="P113" s="32">
        <f t="shared" si="88"/>
        <v>0.2854166667</v>
      </c>
      <c r="Q113" s="32">
        <f t="shared" si="89"/>
        <v>0.6611111111</v>
      </c>
    </row>
    <row r="114" ht="15.75" customHeight="1">
      <c r="A114" s="11">
        <v>42917.0</v>
      </c>
      <c r="B114" s="5">
        <v>2414.0</v>
      </c>
      <c r="C114" s="5">
        <v>393.0</v>
      </c>
      <c r="D114" s="5">
        <v>823.0</v>
      </c>
      <c r="E114" s="5">
        <v>45.0</v>
      </c>
      <c r="F114" s="5">
        <v>3877.0</v>
      </c>
      <c r="G114" s="5">
        <v>391.0</v>
      </c>
      <c r="H114" s="5">
        <v>2014.0</v>
      </c>
      <c r="I114" s="19">
        <v>0.26805555555555555</v>
      </c>
      <c r="J114" s="19">
        <v>0.686111111111111</v>
      </c>
      <c r="K114" s="7">
        <v>4.68</v>
      </c>
      <c r="L114" s="7">
        <v>8.46</v>
      </c>
      <c r="M114" s="16">
        <v>1.0</v>
      </c>
      <c r="N114" s="5">
        <v>45.0</v>
      </c>
      <c r="O114" s="5">
        <v>3370.0</v>
      </c>
      <c r="P114" s="32">
        <f t="shared" si="88"/>
        <v>0.2680555556</v>
      </c>
      <c r="Q114" s="32">
        <f t="shared" si="89"/>
        <v>0.6861111111</v>
      </c>
    </row>
    <row r="115" ht="15.75" customHeight="1">
      <c r="A115" s="11">
        <v>42948.0</v>
      </c>
      <c r="B115" s="5">
        <v>2651.0</v>
      </c>
      <c r="C115" s="5">
        <v>332.0</v>
      </c>
      <c r="D115" s="5">
        <v>908.0</v>
      </c>
      <c r="E115" s="5">
        <v>44.0</v>
      </c>
      <c r="F115" s="5">
        <v>4024.0</v>
      </c>
      <c r="G115" s="5">
        <v>326.0</v>
      </c>
      <c r="H115" s="5">
        <v>2316.0</v>
      </c>
      <c r="I115" s="19">
        <v>0.26666666666666666</v>
      </c>
      <c r="J115" s="19">
        <v>0.5777777777777778</v>
      </c>
      <c r="K115" s="7">
        <v>12.1</v>
      </c>
      <c r="L115" s="7">
        <v>8.63</v>
      </c>
      <c r="M115" s="17">
        <v>0.9987</v>
      </c>
      <c r="N115" s="5">
        <v>50.0</v>
      </c>
      <c r="O115" s="5">
        <v>3593.0</v>
      </c>
      <c r="P115" s="32">
        <f t="shared" si="88"/>
        <v>0.2666666667</v>
      </c>
      <c r="Q115" s="32">
        <f t="shared" si="89"/>
        <v>0.5777777778</v>
      </c>
    </row>
    <row r="116" ht="15.75" customHeight="1">
      <c r="A116" s="11">
        <v>42979.0</v>
      </c>
      <c r="B116" s="5">
        <v>2354.0</v>
      </c>
      <c r="C116" s="5">
        <v>358.0</v>
      </c>
      <c r="D116" s="5">
        <v>803.0</v>
      </c>
      <c r="E116" s="5">
        <v>36.0</v>
      </c>
      <c r="F116" s="5">
        <v>3649.0</v>
      </c>
      <c r="G116" s="5">
        <v>355.0</v>
      </c>
      <c r="H116" s="5">
        <v>2354.0</v>
      </c>
      <c r="I116" s="19">
        <v>0.2708333333333333</v>
      </c>
      <c r="J116" s="19">
        <v>0.6361111111111112</v>
      </c>
      <c r="K116" s="7">
        <v>13.2</v>
      </c>
      <c r="L116" s="7">
        <v>14.78</v>
      </c>
      <c r="M116" s="17">
        <v>0.9989</v>
      </c>
      <c r="N116" s="5">
        <v>33.0</v>
      </c>
      <c r="O116" s="5">
        <v>3194.0</v>
      </c>
      <c r="P116" s="32">
        <f t="shared" si="88"/>
        <v>0.2708333333</v>
      </c>
      <c r="Q116" s="32">
        <f t="shared" si="89"/>
        <v>0.6361111111</v>
      </c>
    </row>
    <row r="117" ht="15.75" customHeight="1">
      <c r="A117" s="11">
        <v>43009.0</v>
      </c>
      <c r="B117" s="5">
        <v>2609.0</v>
      </c>
      <c r="C117" s="5">
        <v>432.0</v>
      </c>
      <c r="D117" s="5">
        <v>785.0</v>
      </c>
      <c r="E117" s="5">
        <v>34.0</v>
      </c>
      <c r="F117" s="5">
        <v>3953.0</v>
      </c>
      <c r="G117" s="5">
        <v>429.0</v>
      </c>
      <c r="H117" s="5">
        <v>2330.0</v>
      </c>
      <c r="I117" s="19">
        <v>0.2625</v>
      </c>
      <c r="J117" s="19">
        <v>0.6243055555555556</v>
      </c>
      <c r="K117" s="7">
        <v>9.95</v>
      </c>
      <c r="L117" s="7">
        <v>6.83</v>
      </c>
      <c r="M117" s="17">
        <v>0.9996</v>
      </c>
      <c r="N117" s="5">
        <v>34.0</v>
      </c>
      <c r="O117" s="5">
        <v>3469.0</v>
      </c>
      <c r="P117" s="32">
        <f t="shared" si="88"/>
        <v>0.2625</v>
      </c>
      <c r="Q117" s="32">
        <f t="shared" si="89"/>
        <v>0.6243055556</v>
      </c>
    </row>
    <row r="118" ht="15.75" customHeight="1">
      <c r="A118" s="11">
        <v>43040.0</v>
      </c>
      <c r="B118" s="5">
        <v>2593.0</v>
      </c>
      <c r="C118" s="5">
        <v>429.0</v>
      </c>
      <c r="D118" s="5">
        <v>731.0</v>
      </c>
      <c r="E118" s="5">
        <v>27.0</v>
      </c>
      <c r="F118" s="5">
        <v>4023.0</v>
      </c>
      <c r="G118" s="5">
        <v>426.0</v>
      </c>
      <c r="H118" s="5">
        <v>2055.0</v>
      </c>
      <c r="I118" s="19">
        <v>0.29305555555555557</v>
      </c>
      <c r="J118" s="19">
        <v>0.6326388888888889</v>
      </c>
      <c r="K118" s="7">
        <v>10.55</v>
      </c>
      <c r="L118" s="7">
        <v>9.15</v>
      </c>
      <c r="M118" s="17">
        <v>0.9988</v>
      </c>
      <c r="N118" s="5">
        <v>28.0</v>
      </c>
      <c r="O118" s="5">
        <v>3461.0</v>
      </c>
      <c r="P118" s="32">
        <f t="shared" si="88"/>
        <v>0.2930555556</v>
      </c>
      <c r="Q118" s="32">
        <f t="shared" si="89"/>
        <v>0.6326388889</v>
      </c>
    </row>
    <row r="119" ht="15.75" customHeight="1">
      <c r="A119" s="11">
        <v>43070.0</v>
      </c>
      <c r="B119" s="5">
        <v>2576.0</v>
      </c>
      <c r="C119" s="5">
        <v>383.0</v>
      </c>
      <c r="D119" s="5">
        <v>361.0</v>
      </c>
      <c r="E119" s="5">
        <v>22.0</v>
      </c>
      <c r="F119" s="5">
        <v>3506.0</v>
      </c>
      <c r="G119" s="5">
        <v>376.0</v>
      </c>
      <c r="H119" s="5">
        <v>2161.0</v>
      </c>
      <c r="I119" s="19">
        <v>0.27847222222222223</v>
      </c>
      <c r="J119" s="19">
        <v>0.6326388888888889</v>
      </c>
      <c r="K119" s="7">
        <v>12.03</v>
      </c>
      <c r="L119" s="7">
        <v>10.33</v>
      </c>
      <c r="M119" s="17">
        <v>0.9994</v>
      </c>
      <c r="N119" s="5">
        <v>0.0</v>
      </c>
      <c r="O119" s="5">
        <v>3322.0</v>
      </c>
      <c r="P119" s="32">
        <f t="shared" si="88"/>
        <v>0.2784722222</v>
      </c>
      <c r="Q119" s="32">
        <f t="shared" si="89"/>
        <v>0.6326388889</v>
      </c>
    </row>
    <row r="120" ht="15.75" customHeight="1">
      <c r="A120" s="11">
        <v>43101.0</v>
      </c>
      <c r="B120" s="5">
        <v>3409.0</v>
      </c>
      <c r="C120" s="5">
        <v>445.0</v>
      </c>
      <c r="D120" s="5">
        <v>911.0</v>
      </c>
      <c r="E120" s="5">
        <v>24.0</v>
      </c>
      <c r="F120" s="5">
        <v>5403.0</v>
      </c>
      <c r="G120" s="5">
        <v>425.0</v>
      </c>
      <c r="H120" s="5">
        <v>2598.0</v>
      </c>
      <c r="I120" s="19">
        <v>0.30972222222222223</v>
      </c>
      <c r="J120" s="19">
        <v>0.6597222222222222</v>
      </c>
      <c r="K120" s="7">
        <v>14.52</v>
      </c>
      <c r="L120" s="7">
        <v>8.41</v>
      </c>
      <c r="M120" s="17">
        <v>0.9953</v>
      </c>
      <c r="N120" s="5">
        <v>13.0</v>
      </c>
      <c r="O120" s="5">
        <v>4138.0</v>
      </c>
      <c r="P120" s="32">
        <f t="shared" si="88"/>
        <v>0.3097222222</v>
      </c>
      <c r="Q120" s="32">
        <f t="shared" si="89"/>
        <v>0.6597222222</v>
      </c>
    </row>
    <row r="121" ht="15.75" customHeight="1">
      <c r="A121" s="11">
        <v>43132.0</v>
      </c>
      <c r="B121" s="5">
        <v>2877.0</v>
      </c>
      <c r="C121" s="5">
        <v>312.0</v>
      </c>
      <c r="D121" s="5">
        <v>670.0</v>
      </c>
      <c r="E121" s="5">
        <v>22.0</v>
      </c>
      <c r="F121" s="5">
        <v>4186.0</v>
      </c>
      <c r="G121" s="5">
        <v>308.0</v>
      </c>
      <c r="H121" s="5">
        <v>2319.0</v>
      </c>
      <c r="I121" s="19">
        <v>0.32083333333333336</v>
      </c>
      <c r="J121" s="19">
        <v>0.6090277777777778</v>
      </c>
      <c r="K121" s="7">
        <v>10.51</v>
      </c>
      <c r="L121" s="7">
        <v>69.89</v>
      </c>
      <c r="M121" s="17">
        <v>0.9992</v>
      </c>
      <c r="N121" s="5">
        <v>11.0</v>
      </c>
      <c r="O121" s="5">
        <v>3326.0</v>
      </c>
      <c r="P121" s="32">
        <f t="shared" si="88"/>
        <v>0.3208333333</v>
      </c>
      <c r="Q121" s="32">
        <f t="shared" si="89"/>
        <v>0.6090277778</v>
      </c>
    </row>
    <row r="122" ht="15.75" customHeight="1">
      <c r="A122" s="11">
        <v>43160.0</v>
      </c>
      <c r="B122" s="5">
        <v>3158.0</v>
      </c>
      <c r="C122" s="5">
        <v>325.0</v>
      </c>
      <c r="D122" s="5">
        <v>745.0</v>
      </c>
      <c r="E122" s="5">
        <v>17.0</v>
      </c>
      <c r="F122" s="5">
        <v>4528.0</v>
      </c>
      <c r="G122" s="5">
        <v>317.0</v>
      </c>
      <c r="H122" s="5">
        <v>2652.0</v>
      </c>
      <c r="I122" s="19">
        <v>0.31666666666666665</v>
      </c>
      <c r="J122" s="19">
        <v>0.6451388888888888</v>
      </c>
      <c r="K122" s="7">
        <v>8.88</v>
      </c>
      <c r="L122" s="7">
        <v>8.31</v>
      </c>
      <c r="M122" s="21">
        <v>1.0</v>
      </c>
      <c r="N122" s="5">
        <v>5.0</v>
      </c>
      <c r="O122" s="5">
        <v>3760.0</v>
      </c>
      <c r="P122" s="32">
        <f t="shared" si="88"/>
        <v>0.3166666667</v>
      </c>
      <c r="Q122" s="32">
        <f t="shared" si="89"/>
        <v>0.6451388889</v>
      </c>
    </row>
    <row r="123" ht="15.75" customHeight="1">
      <c r="A123" s="11">
        <v>43191.0</v>
      </c>
      <c r="B123" s="5">
        <v>3737.0</v>
      </c>
      <c r="C123" s="5">
        <v>444.0</v>
      </c>
      <c r="D123" s="5">
        <v>746.0</v>
      </c>
      <c r="E123" s="5">
        <v>13.0</v>
      </c>
      <c r="F123" s="5">
        <v>5460.0</v>
      </c>
      <c r="G123" s="5">
        <v>437.0</v>
      </c>
      <c r="H123" s="5">
        <v>2987.0</v>
      </c>
      <c r="I123" s="19">
        <v>0.32569444444444445</v>
      </c>
      <c r="J123" s="19">
        <v>0.55625</v>
      </c>
      <c r="K123" s="7">
        <v>9.85</v>
      </c>
      <c r="L123" s="7">
        <v>8.5</v>
      </c>
      <c r="M123" s="21">
        <v>1.0</v>
      </c>
      <c r="N123" s="5">
        <f>37</f>
        <v>37</v>
      </c>
      <c r="O123" s="5">
        <v>4428.0</v>
      </c>
      <c r="P123" s="32">
        <f t="shared" si="88"/>
        <v>0.3256944444</v>
      </c>
      <c r="Q123" s="32">
        <f t="shared" si="89"/>
        <v>0.55625</v>
      </c>
    </row>
    <row r="124" ht="15.75" customHeight="1">
      <c r="A124" s="11">
        <v>43221.0</v>
      </c>
      <c r="B124" s="5">
        <v>4167.0</v>
      </c>
      <c r="C124" s="5">
        <v>449.0</v>
      </c>
      <c r="D124" s="5">
        <v>726.0</v>
      </c>
      <c r="E124" s="5">
        <v>27.0</v>
      </c>
      <c r="F124" s="5">
        <v>6277.0</v>
      </c>
      <c r="G124" s="5">
        <v>428.0</v>
      </c>
      <c r="H124" s="5">
        <v>3024.0</v>
      </c>
      <c r="I124" s="19">
        <v>0.34652777777777777</v>
      </c>
      <c r="J124" s="19">
        <v>0.6180555555555556</v>
      </c>
      <c r="K124" s="7">
        <v>10.18</v>
      </c>
      <c r="L124" s="7">
        <v>7.5</v>
      </c>
      <c r="M124" s="17">
        <v>0.9943</v>
      </c>
      <c r="N124" s="5">
        <v>67.0</v>
      </c>
      <c r="O124" s="5">
        <v>4976.0</v>
      </c>
      <c r="P124" s="32">
        <f t="shared" si="88"/>
        <v>0.3465277778</v>
      </c>
      <c r="Q124" s="32">
        <f t="shared" si="89"/>
        <v>0.6180555556</v>
      </c>
    </row>
    <row r="125" ht="15.75" customHeight="1">
      <c r="A125" s="11">
        <v>43252.0</v>
      </c>
      <c r="B125" s="5">
        <v>4041.0</v>
      </c>
      <c r="C125" s="5">
        <v>443.0</v>
      </c>
      <c r="D125" s="5">
        <v>584.0</v>
      </c>
      <c r="E125" s="5">
        <v>51.0</v>
      </c>
      <c r="F125" s="5">
        <v>5551.0</v>
      </c>
      <c r="G125" s="5">
        <v>423.0</v>
      </c>
      <c r="H125" s="5">
        <v>3290.0</v>
      </c>
      <c r="I125" s="19">
        <v>0.3729166666666666</v>
      </c>
      <c r="J125" s="19">
        <v>0.6020833333333333</v>
      </c>
      <c r="K125" s="7">
        <v>10.33</v>
      </c>
      <c r="L125" s="7">
        <v>6.6</v>
      </c>
      <c r="M125" s="16">
        <v>1.0</v>
      </c>
      <c r="N125" s="5">
        <v>20.0</v>
      </c>
      <c r="O125" s="5">
        <v>4807.0</v>
      </c>
      <c r="P125" s="32">
        <f t="shared" si="88"/>
        <v>0.3729166667</v>
      </c>
      <c r="Q125" s="32">
        <f t="shared" si="89"/>
        <v>0.6020833333</v>
      </c>
    </row>
    <row r="126" ht="15.75" customHeight="1">
      <c r="A126" s="11">
        <v>43282.0</v>
      </c>
      <c r="B126" s="5">
        <v>3800.0</v>
      </c>
      <c r="C126" s="5">
        <v>659.0</v>
      </c>
      <c r="D126" s="5">
        <v>713.0</v>
      </c>
      <c r="E126" s="5">
        <v>31.0</v>
      </c>
      <c r="F126" s="5">
        <v>6191.0</v>
      </c>
      <c r="G126" s="5">
        <v>595.0</v>
      </c>
      <c r="H126" s="5">
        <v>2708.0</v>
      </c>
      <c r="I126" s="19">
        <v>0.3902777777777778</v>
      </c>
      <c r="J126" s="19">
        <v>0.7222222222222222</v>
      </c>
      <c r="K126" s="7">
        <v>13.03</v>
      </c>
      <c r="L126" s="7">
        <v>7.74</v>
      </c>
      <c r="M126" s="17">
        <v>0.9973</v>
      </c>
      <c r="N126" s="5">
        <v>63.0</v>
      </c>
      <c r="O126" s="5">
        <v>4801.0</v>
      </c>
      <c r="P126" s="32">
        <f t="shared" si="88"/>
        <v>0.3902777778</v>
      </c>
      <c r="Q126" s="32">
        <f t="shared" si="89"/>
        <v>0.7222222222</v>
      </c>
    </row>
    <row r="127" ht="15.75" customHeight="1">
      <c r="A127" s="11">
        <v>43313.0</v>
      </c>
      <c r="B127" s="5">
        <v>3944.0</v>
      </c>
      <c r="C127" s="5">
        <v>517.0</v>
      </c>
      <c r="D127" s="5">
        <v>519.0</v>
      </c>
      <c r="E127" s="5">
        <v>39.0</v>
      </c>
      <c r="F127" s="5">
        <v>5566.0</v>
      </c>
      <c r="G127" s="5">
        <v>460.0</v>
      </c>
      <c r="H127" s="5">
        <v>3136.0</v>
      </c>
      <c r="I127" s="19">
        <v>0.3548611111111111</v>
      </c>
      <c r="J127" s="19">
        <v>0.6513888888888889</v>
      </c>
      <c r="K127" s="7">
        <v>8.19</v>
      </c>
      <c r="L127" s="7">
        <v>7.03</v>
      </c>
      <c r="M127" s="16">
        <v>1.0</v>
      </c>
      <c r="N127" s="5">
        <v>38.0</v>
      </c>
      <c r="O127" s="5">
        <v>4651.0</v>
      </c>
      <c r="P127" s="32">
        <f t="shared" si="88"/>
        <v>0.3548611111</v>
      </c>
      <c r="Q127" s="32">
        <f t="shared" si="89"/>
        <v>0.6513888889</v>
      </c>
    </row>
    <row r="128" ht="15.75" customHeight="1">
      <c r="A128" s="11">
        <v>43344.0</v>
      </c>
      <c r="B128" s="23">
        <v>2916.0</v>
      </c>
      <c r="C128" s="23">
        <v>401.0</v>
      </c>
      <c r="D128" s="23">
        <v>447.0</v>
      </c>
      <c r="E128" s="23">
        <v>35.0</v>
      </c>
      <c r="F128" s="23">
        <v>3925.0</v>
      </c>
      <c r="G128" s="23">
        <v>387.0</v>
      </c>
      <c r="H128" s="23">
        <v>2641.0</v>
      </c>
      <c r="I128" s="19">
        <v>0.32083333333333336</v>
      </c>
      <c r="J128" s="19">
        <v>0.5555555555555556</v>
      </c>
      <c r="K128" s="7">
        <v>9.15</v>
      </c>
      <c r="L128" s="7">
        <v>5.94</v>
      </c>
      <c r="M128" s="17">
        <v>0.9892</v>
      </c>
      <c r="N128" s="5">
        <v>28.0</v>
      </c>
      <c r="O128" s="5">
        <v>3523.0</v>
      </c>
      <c r="P128" s="32">
        <f t="shared" si="88"/>
        <v>0.3208333333</v>
      </c>
      <c r="Q128" s="32">
        <f t="shared" si="89"/>
        <v>0.5555555556</v>
      </c>
    </row>
    <row r="129" ht="15.75" customHeight="1">
      <c r="A129" s="11">
        <v>43374.0</v>
      </c>
      <c r="B129" s="23">
        <v>3616.0</v>
      </c>
      <c r="C129" s="23">
        <v>478.0</v>
      </c>
      <c r="D129" s="23">
        <v>510.0</v>
      </c>
      <c r="E129" s="23">
        <v>34.0</v>
      </c>
      <c r="F129" s="23">
        <v>4838.0</v>
      </c>
      <c r="G129" s="23">
        <v>461.0</v>
      </c>
      <c r="H129" s="23">
        <v>3186.0</v>
      </c>
      <c r="I129" s="19">
        <v>0.3111111111111111</v>
      </c>
      <c r="J129" s="19">
        <v>0.5131944444444444</v>
      </c>
      <c r="K129" s="7">
        <v>11.49</v>
      </c>
      <c r="L129" s="7">
        <v>5.94</v>
      </c>
      <c r="M129" s="17">
        <v>0.9984</v>
      </c>
      <c r="N129" s="5">
        <v>95.0</v>
      </c>
      <c r="O129" s="5">
        <v>4169.0</v>
      </c>
      <c r="P129" s="32">
        <f t="shared" si="88"/>
        <v>0.3111111111</v>
      </c>
      <c r="Q129" s="32">
        <f t="shared" si="89"/>
        <v>0.5131944444</v>
      </c>
    </row>
    <row r="130" ht="15.75" customHeight="1">
      <c r="A130" s="11">
        <v>43405.0</v>
      </c>
      <c r="B130" s="23">
        <v>3301.0</v>
      </c>
      <c r="C130" s="23">
        <v>377.0</v>
      </c>
      <c r="D130" s="23">
        <v>429.0</v>
      </c>
      <c r="E130" s="23">
        <v>43.0</v>
      </c>
      <c r="F130" s="23">
        <v>4307.0</v>
      </c>
      <c r="G130" s="23">
        <v>371.0</v>
      </c>
      <c r="H130" s="23">
        <v>2911.0</v>
      </c>
      <c r="I130" s="19">
        <v>0.34027777777777773</v>
      </c>
      <c r="J130" s="19">
        <v>0.5993055555555555</v>
      </c>
      <c r="K130" s="7">
        <v>13.55</v>
      </c>
      <c r="L130" s="7">
        <v>6.61</v>
      </c>
      <c r="M130" s="16">
        <v>1.0</v>
      </c>
      <c r="N130" s="5">
        <v>58.0</v>
      </c>
      <c r="O130" s="5">
        <v>3753.0</v>
      </c>
      <c r="P130" s="32">
        <f t="shared" si="88"/>
        <v>0.3402777778</v>
      </c>
      <c r="Q130" s="32">
        <f t="shared" si="89"/>
        <v>0.5993055556</v>
      </c>
    </row>
    <row r="131" ht="15.75" customHeight="1">
      <c r="A131" s="11">
        <v>43435.0</v>
      </c>
      <c r="B131" s="23">
        <v>2816.0</v>
      </c>
      <c r="C131" s="23">
        <v>303.0</v>
      </c>
      <c r="D131" s="23">
        <v>405.0</v>
      </c>
      <c r="E131" s="23">
        <v>36.0</v>
      </c>
      <c r="F131" s="23">
        <v>3652.0</v>
      </c>
      <c r="G131" s="23">
        <v>303.0</v>
      </c>
      <c r="H131" s="23">
        <v>2632.0</v>
      </c>
      <c r="I131" s="19">
        <v>0.3069444444444444</v>
      </c>
      <c r="J131" s="19">
        <v>0.6555555555555556</v>
      </c>
      <c r="K131" s="7">
        <v>8.68</v>
      </c>
      <c r="L131" s="7">
        <v>6.61</v>
      </c>
      <c r="M131" s="16">
        <v>1.0</v>
      </c>
      <c r="N131" s="5">
        <v>38.0</v>
      </c>
      <c r="O131" s="5">
        <v>3411.0</v>
      </c>
      <c r="P131" s="32">
        <f t="shared" si="88"/>
        <v>0.3069444444</v>
      </c>
      <c r="Q131" s="32">
        <f t="shared" si="89"/>
        <v>0.6555555556</v>
      </c>
    </row>
    <row r="132" ht="15.75" customHeight="1">
      <c r="A132" s="11">
        <v>43466.0</v>
      </c>
      <c r="B132" s="23">
        <v>3151.0</v>
      </c>
      <c r="C132" s="23">
        <v>524.0</v>
      </c>
      <c r="D132" s="23">
        <v>474.0</v>
      </c>
      <c r="E132" s="23">
        <v>54.0</v>
      </c>
      <c r="F132" s="23">
        <v>4425.0</v>
      </c>
      <c r="G132" s="23">
        <v>507.0</v>
      </c>
      <c r="H132" s="23">
        <v>2818.0</v>
      </c>
      <c r="I132" s="19">
        <v>0.3013888888888889</v>
      </c>
      <c r="J132" s="19">
        <v>0.5861111111111111</v>
      </c>
      <c r="K132" s="7">
        <v>8.31</v>
      </c>
      <c r="L132" s="7">
        <v>6.61</v>
      </c>
      <c r="M132" s="16">
        <v>1.0</v>
      </c>
      <c r="N132" s="5">
        <v>27.0</v>
      </c>
      <c r="O132" s="5">
        <v>4031.0</v>
      </c>
      <c r="P132" s="32">
        <f t="shared" si="88"/>
        <v>0.3013888889</v>
      </c>
      <c r="Q132" s="32">
        <f t="shared" si="89"/>
        <v>0.5861111111</v>
      </c>
    </row>
    <row r="133" ht="15.75" customHeight="1">
      <c r="A133" s="11">
        <v>43497.0</v>
      </c>
      <c r="B133" s="23">
        <v>3152.0</v>
      </c>
      <c r="C133" s="23">
        <v>408.0</v>
      </c>
      <c r="D133" s="23">
        <v>406.0</v>
      </c>
      <c r="E133" s="23">
        <v>56.0</v>
      </c>
      <c r="F133" s="23">
        <v>4070.0</v>
      </c>
      <c r="G133" s="23">
        <v>405.0</v>
      </c>
      <c r="H133" s="23">
        <v>3015.0</v>
      </c>
      <c r="I133" s="19">
        <v>0.27569444444444446</v>
      </c>
      <c r="J133" s="19">
        <v>0.6</v>
      </c>
      <c r="K133" s="7">
        <v>12.2</v>
      </c>
      <c r="L133" s="7">
        <v>8.06</v>
      </c>
      <c r="M133" s="16">
        <v>1.0</v>
      </c>
      <c r="N133" s="5">
        <v>126.0</v>
      </c>
      <c r="O133" s="5">
        <v>3765.0</v>
      </c>
      <c r="P133" s="32">
        <f t="shared" si="88"/>
        <v>0.2756944444</v>
      </c>
      <c r="Q133" s="32">
        <f t="shared" si="89"/>
        <v>0.6</v>
      </c>
    </row>
    <row r="134" ht="15.75" customHeight="1">
      <c r="A134" s="11">
        <v>43525.0</v>
      </c>
      <c r="B134" s="23">
        <v>3081.0</v>
      </c>
      <c r="C134" s="23">
        <v>558.0</v>
      </c>
      <c r="D134" s="23">
        <v>203.0</v>
      </c>
      <c r="E134" s="23">
        <v>46.0</v>
      </c>
      <c r="F134" s="23">
        <v>4024.0</v>
      </c>
      <c r="G134" s="23">
        <v>558.0</v>
      </c>
      <c r="H134" s="23">
        <v>2874.0</v>
      </c>
      <c r="I134" s="19">
        <v>0.28055555555555556</v>
      </c>
      <c r="J134" s="19">
        <v>0.5986111111111111</v>
      </c>
      <c r="K134" s="7">
        <v>9.39</v>
      </c>
      <c r="L134" s="7">
        <v>6.71</v>
      </c>
      <c r="M134" s="16">
        <v>1.0</v>
      </c>
      <c r="N134" s="5">
        <v>33.0</v>
      </c>
      <c r="O134" s="5">
        <v>3765.0</v>
      </c>
      <c r="P134" s="32">
        <f t="shared" si="88"/>
        <v>0.2805555556</v>
      </c>
      <c r="Q134" s="32">
        <f t="shared" si="89"/>
        <v>0.5986111111</v>
      </c>
    </row>
    <row r="135" ht="15.75" customHeight="1">
      <c r="A135" s="11">
        <v>43556.0</v>
      </c>
      <c r="B135" s="23">
        <v>3342.0</v>
      </c>
      <c r="C135" s="23">
        <v>616.0</v>
      </c>
      <c r="D135" s="23">
        <v>141.0</v>
      </c>
      <c r="E135" s="23">
        <v>43.0</v>
      </c>
      <c r="F135" s="23">
        <v>4268.0</v>
      </c>
      <c r="G135" s="23">
        <v>616.0</v>
      </c>
      <c r="H135" s="23">
        <v>3084.0</v>
      </c>
      <c r="I135" s="19">
        <v>0.27569444444444446</v>
      </c>
      <c r="J135" s="19">
        <v>0.5541666666666667</v>
      </c>
      <c r="K135" s="7">
        <v>11.86</v>
      </c>
      <c r="L135" s="7">
        <v>7.61</v>
      </c>
      <c r="M135" s="16">
        <v>1.0</v>
      </c>
      <c r="N135" s="5">
        <v>88.0</v>
      </c>
      <c r="O135" s="5">
        <v>3903.0</v>
      </c>
      <c r="P135" s="32">
        <f t="shared" si="88"/>
        <v>0.2756944444</v>
      </c>
      <c r="Q135" s="32">
        <f t="shared" si="89"/>
        <v>0.5541666667</v>
      </c>
    </row>
    <row r="136" ht="15.75" customHeight="1">
      <c r="A136" s="11">
        <v>43586.0</v>
      </c>
      <c r="B136" s="23">
        <v>3859.0</v>
      </c>
      <c r="C136" s="23">
        <v>640.0</v>
      </c>
      <c r="D136" s="23">
        <v>125.0</v>
      </c>
      <c r="E136" s="23">
        <v>30.0</v>
      </c>
      <c r="F136" s="23">
        <v>4833.0</v>
      </c>
      <c r="G136" s="23">
        <v>625.0</v>
      </c>
      <c r="H136" s="23">
        <v>3467.0</v>
      </c>
      <c r="I136" s="19">
        <v>0.28125</v>
      </c>
      <c r="J136" s="19">
        <v>0.6166666666666667</v>
      </c>
      <c r="K136" s="7">
        <v>8.55</v>
      </c>
      <c r="L136" s="7">
        <v>7.36</v>
      </c>
      <c r="M136" s="17">
        <v>0.9981</v>
      </c>
      <c r="N136" s="5">
        <v>62.0</v>
      </c>
      <c r="O136" s="5">
        <v>4296.0</v>
      </c>
      <c r="P136" s="32">
        <f t="shared" si="88"/>
        <v>0.28125</v>
      </c>
      <c r="Q136" s="32">
        <f t="shared" si="89"/>
        <v>0.6166666667</v>
      </c>
    </row>
    <row r="137" ht="15.75" customHeight="1">
      <c r="A137" s="11">
        <v>43617.0</v>
      </c>
      <c r="B137" s="23">
        <v>3176.0</v>
      </c>
      <c r="C137" s="23">
        <v>522.0</v>
      </c>
      <c r="D137" s="23">
        <v>93.0</v>
      </c>
      <c r="E137" s="23">
        <v>45.0</v>
      </c>
      <c r="F137" s="23">
        <v>3959.0</v>
      </c>
      <c r="G137" s="23">
        <v>508.0</v>
      </c>
      <c r="H137" s="23">
        <v>2972.0</v>
      </c>
      <c r="I137" s="19">
        <v>0.27708333333333335</v>
      </c>
      <c r="J137" s="19">
        <v>0.6395833333333333</v>
      </c>
      <c r="K137" s="7">
        <v>13.33</v>
      </c>
      <c r="L137" s="7">
        <v>5.15</v>
      </c>
      <c r="M137" s="17">
        <v>0.9999</v>
      </c>
      <c r="N137" s="5">
        <v>75.0</v>
      </c>
      <c r="O137" s="5">
        <v>3237.0</v>
      </c>
      <c r="P137" s="32">
        <f t="shared" si="88"/>
        <v>0.2770833333</v>
      </c>
      <c r="Q137" s="32">
        <f t="shared" si="89"/>
        <v>0.6395833333</v>
      </c>
    </row>
    <row r="138" ht="15.75" customHeight="1">
      <c r="A138" s="11">
        <v>43647.0</v>
      </c>
      <c r="B138" s="23">
        <v>3754.0</v>
      </c>
      <c r="C138" s="23">
        <v>604.0</v>
      </c>
      <c r="D138" s="23">
        <v>258.0</v>
      </c>
      <c r="E138" s="23">
        <v>56.0</v>
      </c>
      <c r="F138" s="23">
        <v>4892.0</v>
      </c>
      <c r="G138" s="23">
        <v>589.0</v>
      </c>
      <c r="H138" s="23">
        <v>3298.0</v>
      </c>
      <c r="I138" s="19">
        <v>0.28055555555555556</v>
      </c>
      <c r="J138" s="19">
        <v>0.6631944444444444</v>
      </c>
      <c r="K138" s="20">
        <v>0.95</v>
      </c>
      <c r="L138" s="7">
        <v>5.71</v>
      </c>
      <c r="M138" s="16">
        <v>1.0</v>
      </c>
      <c r="N138" s="5">
        <v>213.0</v>
      </c>
      <c r="O138" s="5">
        <v>3641.0</v>
      </c>
      <c r="P138" s="32">
        <f t="shared" si="88"/>
        <v>0.2805555556</v>
      </c>
      <c r="Q138" s="32">
        <f t="shared" si="89"/>
        <v>0.6631944444</v>
      </c>
    </row>
    <row r="139" ht="15.75" customHeight="1">
      <c r="A139" s="11">
        <v>43678.0</v>
      </c>
      <c r="B139" s="23">
        <v>3554.0</v>
      </c>
      <c r="C139" s="23">
        <v>576.0</v>
      </c>
      <c r="D139" s="23">
        <v>178.0</v>
      </c>
      <c r="E139" s="23">
        <v>53.0</v>
      </c>
      <c r="F139" s="23">
        <v>4526.0</v>
      </c>
      <c r="G139" s="23">
        <v>572.0</v>
      </c>
      <c r="H139" s="23">
        <v>3265.0</v>
      </c>
      <c r="I139" s="19">
        <v>0.28750000000000003</v>
      </c>
      <c r="J139" s="19">
        <v>0.6124999999999999</v>
      </c>
      <c r="K139" s="7">
        <v>16.45</v>
      </c>
      <c r="L139" s="7">
        <v>6.07</v>
      </c>
      <c r="M139" s="17">
        <v>0.9902</v>
      </c>
      <c r="N139" s="5">
        <v>93.0</v>
      </c>
      <c r="O139" s="5">
        <v>3457.0</v>
      </c>
      <c r="P139" s="32">
        <f t="shared" si="88"/>
        <v>0.2875</v>
      </c>
      <c r="Q139" s="32">
        <f t="shared" si="89"/>
        <v>0.6125</v>
      </c>
    </row>
    <row r="140" ht="15.75" customHeight="1">
      <c r="A140" s="11">
        <v>43709.0</v>
      </c>
      <c r="B140" s="23">
        <v>3179.0</v>
      </c>
      <c r="C140" s="23">
        <v>686.0</v>
      </c>
      <c r="D140" s="23">
        <v>187.0</v>
      </c>
      <c r="E140" s="23">
        <v>25.0</v>
      </c>
      <c r="F140" s="23">
        <v>4671.0</v>
      </c>
      <c r="G140" s="23">
        <v>669.0</v>
      </c>
      <c r="H140" s="23">
        <v>2896.0</v>
      </c>
      <c r="I140" s="19">
        <v>0.3125</v>
      </c>
      <c r="J140" s="19">
        <v>0.6826388888888889</v>
      </c>
      <c r="K140" s="7">
        <v>8.01</v>
      </c>
      <c r="L140" s="7">
        <v>6.13</v>
      </c>
      <c r="M140" s="17">
        <v>0.9962</v>
      </c>
      <c r="N140" s="5">
        <v>61.0</v>
      </c>
      <c r="O140" s="5">
        <v>2924.0</v>
      </c>
      <c r="P140" s="32">
        <f t="shared" si="88"/>
        <v>0.3125</v>
      </c>
      <c r="Q140" s="32">
        <f t="shared" si="89"/>
        <v>0.6826388889</v>
      </c>
    </row>
    <row r="141" ht="15.75" customHeight="1">
      <c r="A141" s="11">
        <v>43739.0</v>
      </c>
      <c r="B141" s="23">
        <v>3472.0</v>
      </c>
      <c r="C141" s="23">
        <v>742.0</v>
      </c>
      <c r="D141" s="23">
        <v>164.0</v>
      </c>
      <c r="E141" s="23">
        <v>19.0</v>
      </c>
      <c r="F141" s="23">
        <v>4647.0</v>
      </c>
      <c r="G141" s="23">
        <v>729.0</v>
      </c>
      <c r="H141" s="23">
        <v>2945.0</v>
      </c>
      <c r="I141" s="19">
        <v>0.31319444444444444</v>
      </c>
      <c r="J141" s="19">
        <v>0.5888888888888889</v>
      </c>
      <c r="K141" s="7">
        <v>7.19</v>
      </c>
      <c r="L141" s="7">
        <v>1.63</v>
      </c>
      <c r="M141" s="16">
        <v>1.0</v>
      </c>
      <c r="N141" s="5">
        <v>78.0</v>
      </c>
      <c r="O141" s="5">
        <v>2943.0</v>
      </c>
      <c r="P141" s="32">
        <f t="shared" si="88"/>
        <v>0.3131944444</v>
      </c>
      <c r="Q141" s="32">
        <f t="shared" si="89"/>
        <v>0.5888888889</v>
      </c>
    </row>
    <row r="142" ht="15.75" customHeight="1">
      <c r="A142" s="11">
        <v>43770.0</v>
      </c>
      <c r="B142" s="23">
        <v>2900.0</v>
      </c>
      <c r="C142" s="23">
        <v>486.0</v>
      </c>
      <c r="D142" s="23">
        <v>115.0</v>
      </c>
      <c r="E142" s="23">
        <v>6.0</v>
      </c>
      <c r="F142" s="23">
        <v>3751.0</v>
      </c>
      <c r="G142" s="23">
        <v>470.0</v>
      </c>
      <c r="H142" s="23">
        <v>2359.0</v>
      </c>
      <c r="I142" s="19">
        <v>0.31875000000000003</v>
      </c>
      <c r="J142" s="19">
        <v>0.6340277777777777</v>
      </c>
      <c r="K142" s="7">
        <v>7.93</v>
      </c>
      <c r="L142" s="7">
        <v>11.31</v>
      </c>
      <c r="M142" s="17">
        <v>0.9966</v>
      </c>
      <c r="N142" s="5">
        <v>77.0</v>
      </c>
      <c r="O142" s="5">
        <v>3112.0</v>
      </c>
      <c r="P142" s="32">
        <f t="shared" si="88"/>
        <v>0.31875</v>
      </c>
      <c r="Q142" s="32">
        <f t="shared" si="89"/>
        <v>0.6340277778</v>
      </c>
    </row>
    <row r="143" ht="15.75" customHeight="1">
      <c r="A143" s="11">
        <v>43800.0</v>
      </c>
      <c r="B143" s="23">
        <v>2779.0</v>
      </c>
      <c r="C143" s="23">
        <v>509.0</v>
      </c>
      <c r="D143" s="23">
        <v>146.0</v>
      </c>
      <c r="E143" s="23">
        <v>7.0</v>
      </c>
      <c r="F143" s="23">
        <v>3694.0</v>
      </c>
      <c r="G143" s="23">
        <v>499.0</v>
      </c>
      <c r="H143" s="23">
        <v>2067.0</v>
      </c>
      <c r="I143" s="19">
        <v>0.33888888888888885</v>
      </c>
      <c r="J143" s="19">
        <v>0.6708333333333334</v>
      </c>
      <c r="K143" s="7">
        <v>7.08</v>
      </c>
      <c r="L143" s="7">
        <v>8.98</v>
      </c>
      <c r="M143" s="21">
        <v>1.0</v>
      </c>
      <c r="N143" s="5">
        <v>18.0</v>
      </c>
      <c r="O143" s="5">
        <v>3039.0</v>
      </c>
      <c r="P143" s="32">
        <f t="shared" si="88"/>
        <v>0.3388888889</v>
      </c>
      <c r="Q143" s="32">
        <f t="shared" si="89"/>
        <v>0.6708333333</v>
      </c>
    </row>
    <row r="144" ht="15.75" customHeight="1">
      <c r="A144" s="11">
        <v>43831.0</v>
      </c>
      <c r="B144" s="23">
        <v>3120.0</v>
      </c>
      <c r="C144" s="23">
        <v>629.0</v>
      </c>
      <c r="D144" s="23">
        <v>159.0</v>
      </c>
      <c r="E144" s="23">
        <v>150.0</v>
      </c>
      <c r="F144" s="23">
        <v>3850.0</v>
      </c>
      <c r="G144" s="23">
        <v>580.0</v>
      </c>
      <c r="H144" s="23">
        <v>1544.0</v>
      </c>
      <c r="I144" s="19">
        <v>0.3729166666666666</v>
      </c>
      <c r="J144" s="19">
        <v>0.6611111111111111</v>
      </c>
      <c r="K144" s="7">
        <v>0.0</v>
      </c>
      <c r="L144" s="7">
        <v>13.76</v>
      </c>
      <c r="M144" s="16">
        <v>1.0</v>
      </c>
      <c r="N144" s="5">
        <v>37.0</v>
      </c>
      <c r="O144" s="5">
        <v>3708.0</v>
      </c>
      <c r="P144" s="32">
        <f t="shared" si="88"/>
        <v>0.3729166667</v>
      </c>
      <c r="Q144" s="32">
        <f t="shared" si="89"/>
        <v>0.6611111111</v>
      </c>
    </row>
    <row r="145" ht="15.75" customHeight="1">
      <c r="A145" s="11">
        <v>43862.0</v>
      </c>
      <c r="B145" s="23">
        <v>2881.0</v>
      </c>
      <c r="C145" s="23">
        <v>579.0</v>
      </c>
      <c r="D145" s="23">
        <v>116.0</v>
      </c>
      <c r="E145" s="23">
        <v>95.0</v>
      </c>
      <c r="F145" s="23">
        <v>4331.0</v>
      </c>
      <c r="G145" s="23">
        <v>459.0</v>
      </c>
      <c r="H145" s="23">
        <v>1193.0</v>
      </c>
      <c r="I145" s="19">
        <v>0.3666666666666667</v>
      </c>
      <c r="J145" s="19">
        <v>0.7152777777777778</v>
      </c>
      <c r="K145" s="7">
        <v>0.1</v>
      </c>
      <c r="L145" s="7">
        <v>8.59</v>
      </c>
      <c r="M145" s="16">
        <v>1.0</v>
      </c>
      <c r="N145" s="5">
        <f>81+3</f>
        <v>84</v>
      </c>
      <c r="O145" s="5">
        <v>3038.0</v>
      </c>
      <c r="P145" s="32">
        <f t="shared" si="88"/>
        <v>0.3666666667</v>
      </c>
      <c r="Q145" s="32">
        <f t="shared" si="89"/>
        <v>0.7152777778</v>
      </c>
    </row>
    <row r="146" ht="15.75" customHeight="1">
      <c r="A146" s="11">
        <v>43891.0</v>
      </c>
      <c r="B146" s="23">
        <v>3329.0</v>
      </c>
      <c r="C146" s="23">
        <v>937.0</v>
      </c>
      <c r="D146" s="23">
        <v>199.0</v>
      </c>
      <c r="E146" s="23">
        <v>150.0</v>
      </c>
      <c r="F146" s="23">
        <v>5821.0</v>
      </c>
      <c r="G146" s="23">
        <v>594.0</v>
      </c>
      <c r="H146" s="23">
        <v>1046.0</v>
      </c>
      <c r="I146" s="19">
        <v>0.44097222222222227</v>
      </c>
      <c r="J146" s="19">
        <v>0.8875000000000001</v>
      </c>
      <c r="K146" s="7">
        <v>0.3</v>
      </c>
      <c r="L146" s="7">
        <v>6.62</v>
      </c>
      <c r="M146" s="16">
        <v>1.0</v>
      </c>
      <c r="N146" s="5">
        <v>6.0</v>
      </c>
      <c r="O146" s="5">
        <v>3038.0</v>
      </c>
      <c r="P146" s="32">
        <f t="shared" si="88"/>
        <v>0.4409722222</v>
      </c>
      <c r="Q146" s="32">
        <f t="shared" si="89"/>
        <v>0.8875</v>
      </c>
    </row>
    <row r="147" ht="15.75" customHeight="1">
      <c r="A147" s="11">
        <v>43922.0</v>
      </c>
      <c r="B147" s="23">
        <v>2515.0</v>
      </c>
      <c r="C147" s="23">
        <v>858.0</v>
      </c>
      <c r="D147" s="23">
        <v>173.0</v>
      </c>
      <c r="E147" s="23">
        <v>168.0</v>
      </c>
      <c r="F147" s="23">
        <v>4285.0</v>
      </c>
      <c r="G147" s="23">
        <v>660.0</v>
      </c>
      <c r="H147" s="23">
        <v>1477.0</v>
      </c>
      <c r="I147" s="19">
        <v>0.4576388888888889</v>
      </c>
      <c r="J147" s="19">
        <v>0.8180555555555555</v>
      </c>
      <c r="K147" s="7">
        <v>0.2</v>
      </c>
      <c r="L147" s="7">
        <v>13.12</v>
      </c>
      <c r="M147" s="16">
        <v>1.0</v>
      </c>
      <c r="N147" s="5">
        <v>24.0</v>
      </c>
      <c r="O147" s="5">
        <v>3117.0</v>
      </c>
      <c r="P147" s="32">
        <f t="shared" si="88"/>
        <v>0.4576388889</v>
      </c>
      <c r="Q147" s="32">
        <f t="shared" si="89"/>
        <v>0.8180555556</v>
      </c>
    </row>
    <row r="148" ht="15.75" customHeight="1">
      <c r="A148" s="11">
        <v>43952.0</v>
      </c>
      <c r="B148" s="23">
        <v>2902.0</v>
      </c>
      <c r="C148" s="23">
        <v>992.0</v>
      </c>
      <c r="D148" s="23">
        <v>221.0</v>
      </c>
      <c r="E148" s="23">
        <v>273.0</v>
      </c>
      <c r="F148" s="23">
        <v>5237.0</v>
      </c>
      <c r="G148" s="23">
        <v>640.0</v>
      </c>
      <c r="H148" s="23">
        <v>1501.0</v>
      </c>
      <c r="I148" s="19">
        <v>0.45625</v>
      </c>
      <c r="J148" s="19">
        <v>0.967361111111111</v>
      </c>
      <c r="K148" s="7">
        <v>11.0</v>
      </c>
      <c r="L148" s="7">
        <v>15.83</v>
      </c>
      <c r="M148" s="16">
        <v>1.0</v>
      </c>
      <c r="N148" s="5">
        <v>14.0</v>
      </c>
      <c r="O148" s="5">
        <v>3887.0</v>
      </c>
      <c r="P148" s="32">
        <f t="shared" si="88"/>
        <v>0.45625</v>
      </c>
      <c r="Q148" s="32">
        <f t="shared" si="89"/>
        <v>0.9673611111</v>
      </c>
    </row>
    <row r="149" ht="15.75" customHeight="1">
      <c r="A149" s="11">
        <v>43983.0</v>
      </c>
      <c r="B149" s="23">
        <v>3087.0</v>
      </c>
      <c r="C149" s="23">
        <v>1120.0</v>
      </c>
      <c r="D149" s="23">
        <v>271.0</v>
      </c>
      <c r="E149" s="23">
        <v>131.0</v>
      </c>
      <c r="F149" s="23">
        <v>5520.0</v>
      </c>
      <c r="G149" s="23">
        <v>779.0</v>
      </c>
      <c r="H149" s="23">
        <v>1431.0</v>
      </c>
      <c r="I149" s="19">
        <v>0.4305555555555556</v>
      </c>
      <c r="J149" s="19">
        <v>0.8770833333333333</v>
      </c>
      <c r="K149" s="7">
        <v>10.0</v>
      </c>
      <c r="L149" s="7">
        <v>9.6</v>
      </c>
      <c r="M149" s="17">
        <v>0.9968</v>
      </c>
      <c r="N149" s="5">
        <v>81.0</v>
      </c>
      <c r="O149" s="5">
        <v>3618.0</v>
      </c>
      <c r="P149" s="32">
        <f t="shared" si="88"/>
        <v>0.4305555556</v>
      </c>
      <c r="Q149" s="32">
        <f t="shared" si="89"/>
        <v>0.8770833333</v>
      </c>
    </row>
    <row r="150" ht="15.75" customHeight="1">
      <c r="A150" s="11">
        <v>44013.0</v>
      </c>
      <c r="B150" s="23">
        <v>3065.0</v>
      </c>
      <c r="C150" s="23">
        <v>1168.0</v>
      </c>
      <c r="D150" s="23">
        <v>158.0</v>
      </c>
      <c r="E150" s="23">
        <v>178.0</v>
      </c>
      <c r="F150" s="23">
        <v>5807.0</v>
      </c>
      <c r="G150" s="23">
        <v>837.0</v>
      </c>
      <c r="H150" s="23">
        <v>1522.0</v>
      </c>
      <c r="I150" s="19">
        <v>0.48541666666666666</v>
      </c>
      <c r="J150" s="19">
        <v>0.8236111111111111</v>
      </c>
      <c r="K150" s="7">
        <v>16.22</v>
      </c>
      <c r="L150" s="7">
        <v>10.77</v>
      </c>
      <c r="M150" s="16">
        <v>1.0</v>
      </c>
      <c r="N150" s="5">
        <v>6.0</v>
      </c>
      <c r="O150" s="5">
        <v>4494.0</v>
      </c>
      <c r="P150" s="32">
        <f t="shared" si="88"/>
        <v>0.4854166667</v>
      </c>
      <c r="Q150" s="32">
        <f t="shared" si="89"/>
        <v>0.8236111111</v>
      </c>
    </row>
    <row r="151" ht="15.75" customHeight="1">
      <c r="A151" s="11">
        <v>44044.0</v>
      </c>
      <c r="B151" s="23">
        <v>2765.0</v>
      </c>
      <c r="C151" s="23">
        <v>1079.0</v>
      </c>
      <c r="D151" s="23">
        <v>99.0</v>
      </c>
      <c r="E151" s="23">
        <v>173.0</v>
      </c>
      <c r="F151" s="23">
        <v>6295.0</v>
      </c>
      <c r="G151" s="23">
        <v>660.0</v>
      </c>
      <c r="H151" s="23">
        <v>1348.0</v>
      </c>
      <c r="I151" s="19">
        <v>0.46319444444444446</v>
      </c>
      <c r="J151" s="19">
        <v>0.8597222222222222</v>
      </c>
      <c r="K151" s="7">
        <v>0.0</v>
      </c>
      <c r="L151" s="7">
        <v>18.48</v>
      </c>
      <c r="M151" s="16">
        <v>1.0</v>
      </c>
      <c r="N151" s="5">
        <v>66.0</v>
      </c>
      <c r="O151" s="5">
        <v>3943.0</v>
      </c>
      <c r="P151" s="32">
        <f t="shared" si="88"/>
        <v>0.4631944444</v>
      </c>
      <c r="Q151" s="32">
        <f t="shared" si="89"/>
        <v>0.8597222222</v>
      </c>
    </row>
    <row r="152" ht="15.75" customHeight="1">
      <c r="A152" s="11">
        <v>44075.0</v>
      </c>
      <c r="B152" s="23">
        <v>3132.0</v>
      </c>
      <c r="C152" s="23">
        <v>1333.0</v>
      </c>
      <c r="D152" s="23">
        <v>146.0</v>
      </c>
      <c r="E152" s="23">
        <v>146.0</v>
      </c>
      <c r="F152" s="23">
        <v>5997.0</v>
      </c>
      <c r="G152" s="23">
        <v>884.0</v>
      </c>
      <c r="H152" s="23">
        <v>1891.0</v>
      </c>
      <c r="I152" s="19">
        <v>0.4451388888888889</v>
      </c>
      <c r="J152" s="19">
        <v>0.638888888888889</v>
      </c>
      <c r="K152" s="7">
        <v>4.0</v>
      </c>
      <c r="L152" s="7">
        <v>9.13</v>
      </c>
      <c r="M152" s="17">
        <v>0.997</v>
      </c>
      <c r="N152" s="5">
        <f>16+63</f>
        <v>79</v>
      </c>
      <c r="O152" s="5">
        <v>4599.0</v>
      </c>
      <c r="P152" s="32">
        <f t="shared" si="88"/>
        <v>0.4451388889</v>
      </c>
      <c r="Q152" s="32">
        <f t="shared" si="89"/>
        <v>0.6388888889</v>
      </c>
    </row>
    <row r="153" ht="15.75" customHeight="1">
      <c r="A153" s="27"/>
      <c r="P153" s="28"/>
      <c r="Q153" s="28"/>
    </row>
    <row r="154" ht="15.75" customHeight="1">
      <c r="A154" s="27"/>
      <c r="P154" s="28"/>
      <c r="Q154" s="28"/>
    </row>
    <row r="155" ht="15.75" customHeight="1">
      <c r="A155" s="27"/>
      <c r="P155" s="28"/>
      <c r="Q155" s="28"/>
    </row>
    <row r="156" ht="15.75" customHeight="1">
      <c r="A156" s="27"/>
      <c r="P156" s="28"/>
      <c r="Q156" s="28"/>
    </row>
    <row r="157" ht="15.75" customHeight="1">
      <c r="A157" s="27"/>
      <c r="P157" s="28"/>
      <c r="Q157" s="28"/>
    </row>
    <row r="158" ht="15.75" customHeight="1">
      <c r="A158" s="27"/>
      <c r="P158" s="28"/>
      <c r="Q158" s="28"/>
    </row>
    <row r="159" ht="15.75" customHeight="1">
      <c r="A159" s="27"/>
      <c r="P159" s="28"/>
      <c r="Q159" s="28"/>
    </row>
    <row r="160" ht="15.75" customHeight="1">
      <c r="A160" s="27"/>
      <c r="P160" s="28"/>
      <c r="Q160" s="28"/>
    </row>
    <row r="161" ht="15.75" customHeight="1">
      <c r="A161" s="27"/>
      <c r="P161" s="28"/>
      <c r="Q161" s="28"/>
    </row>
    <row r="162" ht="15.75" customHeight="1">
      <c r="A162" s="27"/>
      <c r="P162" s="28"/>
      <c r="Q162" s="28"/>
    </row>
    <row r="163" ht="15.75" customHeight="1">
      <c r="A163" s="27"/>
      <c r="P163" s="28"/>
      <c r="Q163" s="28"/>
    </row>
    <row r="164" ht="15.75" customHeight="1">
      <c r="A164" s="27"/>
      <c r="P164" s="28"/>
      <c r="Q164" s="28"/>
    </row>
    <row r="165" ht="15.75" customHeight="1">
      <c r="A165" s="27"/>
      <c r="P165" s="28"/>
      <c r="Q165" s="28"/>
    </row>
    <row r="166" ht="15.75" customHeight="1">
      <c r="A166" s="27"/>
      <c r="P166" s="28"/>
      <c r="Q166" s="28"/>
    </row>
    <row r="167" ht="15.75" customHeight="1">
      <c r="A167" s="27"/>
      <c r="P167" s="28"/>
      <c r="Q167" s="28"/>
    </row>
    <row r="168" ht="15.75" customHeight="1">
      <c r="A168" s="27"/>
      <c r="P168" s="28"/>
      <c r="Q168" s="28"/>
    </row>
    <row r="169" ht="15.75" customHeight="1">
      <c r="A169" s="27"/>
      <c r="P169" s="28"/>
      <c r="Q169" s="28"/>
    </row>
    <row r="170" ht="15.75" customHeight="1">
      <c r="P170" s="28"/>
      <c r="Q170" s="28"/>
    </row>
    <row r="171" ht="15.75" customHeight="1">
      <c r="P171" s="28"/>
      <c r="Q171" s="28"/>
    </row>
    <row r="172" ht="15.75" customHeight="1">
      <c r="P172" s="28"/>
      <c r="Q172" s="28"/>
    </row>
    <row r="173" ht="15.75" customHeight="1">
      <c r="P173" s="28"/>
      <c r="Q173" s="28"/>
    </row>
    <row r="174" ht="15.75" customHeight="1">
      <c r="P174" s="28"/>
      <c r="Q174" s="28"/>
    </row>
    <row r="175" ht="15.75" customHeight="1">
      <c r="P175" s="28"/>
      <c r="Q175" s="28"/>
    </row>
    <row r="176" ht="15.75" customHeight="1">
      <c r="P176" s="28"/>
      <c r="Q176" s="28"/>
    </row>
    <row r="177" ht="15.75" customHeight="1">
      <c r="P177" s="28"/>
      <c r="Q177" s="28"/>
    </row>
    <row r="178" ht="15.75" customHeight="1">
      <c r="P178" s="28"/>
      <c r="Q178" s="28"/>
    </row>
    <row r="179" ht="15.75" customHeight="1">
      <c r="P179" s="28"/>
      <c r="Q179" s="28"/>
    </row>
    <row r="180" ht="15.75" customHeight="1">
      <c r="P180" s="28"/>
      <c r="Q180" s="28"/>
    </row>
    <row r="181" ht="15.75" customHeight="1">
      <c r="P181" s="28"/>
      <c r="Q181" s="28"/>
    </row>
    <row r="182" ht="15.75" customHeight="1">
      <c r="P182" s="28"/>
      <c r="Q182" s="28"/>
    </row>
    <row r="183" ht="15.75" customHeight="1">
      <c r="P183" s="28"/>
      <c r="Q183" s="28"/>
    </row>
    <row r="184" ht="15.75" customHeight="1">
      <c r="P184" s="28"/>
      <c r="Q184" s="28"/>
    </row>
    <row r="185" ht="15.75" customHeight="1">
      <c r="P185" s="28"/>
      <c r="Q185" s="28"/>
    </row>
    <row r="186" ht="15.75" customHeight="1">
      <c r="P186" s="28"/>
      <c r="Q186" s="28"/>
    </row>
    <row r="187" ht="15.75" customHeight="1">
      <c r="P187" s="28"/>
      <c r="Q187" s="28"/>
    </row>
    <row r="188" ht="15.75" customHeight="1">
      <c r="P188" s="28"/>
      <c r="Q188" s="28"/>
    </row>
    <row r="189" ht="15.75" customHeight="1">
      <c r="P189" s="28"/>
      <c r="Q189" s="28"/>
    </row>
    <row r="190" ht="15.75" customHeight="1">
      <c r="P190" s="28"/>
      <c r="Q190" s="28"/>
    </row>
    <row r="191" ht="15.75" customHeight="1">
      <c r="P191" s="28"/>
      <c r="Q191" s="28"/>
    </row>
    <row r="192" ht="15.75" customHeight="1">
      <c r="P192" s="28"/>
      <c r="Q192" s="28"/>
    </row>
    <row r="193" ht="15.75" customHeight="1">
      <c r="P193" s="28"/>
      <c r="Q193" s="28"/>
    </row>
    <row r="194" ht="15.75" customHeight="1">
      <c r="P194" s="28"/>
      <c r="Q194" s="28"/>
    </row>
    <row r="195" ht="15.75" customHeight="1">
      <c r="P195" s="28"/>
      <c r="Q195" s="28"/>
    </row>
    <row r="196" ht="15.75" customHeight="1">
      <c r="P196" s="28"/>
      <c r="Q196" s="28"/>
    </row>
    <row r="197" ht="15.75" customHeight="1">
      <c r="P197" s="28"/>
      <c r="Q197" s="28"/>
    </row>
    <row r="198" ht="15.75" customHeight="1">
      <c r="P198" s="28"/>
      <c r="Q198" s="28"/>
    </row>
    <row r="199" ht="15.75" customHeight="1">
      <c r="P199" s="28"/>
      <c r="Q199" s="28"/>
    </row>
    <row r="200" ht="15.75" customHeight="1">
      <c r="P200" s="28"/>
      <c r="Q200" s="28"/>
    </row>
    <row r="201" ht="15.75" customHeight="1">
      <c r="P201" s="28"/>
      <c r="Q201" s="28"/>
    </row>
    <row r="202" ht="15.75" customHeight="1">
      <c r="P202" s="28"/>
      <c r="Q202" s="28"/>
    </row>
    <row r="203" ht="15.75" customHeight="1">
      <c r="P203" s="28"/>
      <c r="Q203" s="28"/>
    </row>
    <row r="204" ht="15.75" customHeight="1">
      <c r="P204" s="28"/>
      <c r="Q204" s="28"/>
    </row>
    <row r="205" ht="15.75" customHeight="1">
      <c r="P205" s="28"/>
      <c r="Q205" s="28"/>
    </row>
    <row r="206" ht="15.75" customHeight="1">
      <c r="P206" s="28"/>
      <c r="Q206" s="28"/>
    </row>
    <row r="207" ht="15.75" customHeight="1">
      <c r="P207" s="28"/>
      <c r="Q207" s="28"/>
    </row>
    <row r="208" ht="15.75" customHeight="1">
      <c r="P208" s="28"/>
      <c r="Q208" s="28"/>
    </row>
    <row r="209" ht="15.75" customHeight="1">
      <c r="P209" s="28"/>
      <c r="Q209" s="28"/>
    </row>
    <row r="210" ht="15.75" customHeight="1">
      <c r="P210" s="28"/>
      <c r="Q210" s="28"/>
    </row>
    <row r="211" ht="15.75" customHeight="1">
      <c r="P211" s="28"/>
      <c r="Q211" s="28"/>
    </row>
    <row r="212" ht="15.75" customHeight="1">
      <c r="P212" s="28"/>
      <c r="Q212" s="28"/>
    </row>
    <row r="213" ht="15.75" customHeight="1">
      <c r="P213" s="28"/>
      <c r="Q213" s="28"/>
    </row>
    <row r="214" ht="15.75" customHeight="1">
      <c r="P214" s="28"/>
      <c r="Q214" s="28"/>
    </row>
    <row r="215" ht="15.75" customHeight="1">
      <c r="P215" s="28"/>
      <c r="Q215" s="28"/>
    </row>
    <row r="216" ht="15.75" customHeight="1">
      <c r="P216" s="28"/>
      <c r="Q216" s="28"/>
    </row>
    <row r="217" ht="15.75" customHeight="1">
      <c r="P217" s="28"/>
      <c r="Q217" s="28"/>
    </row>
    <row r="218" ht="15.75" customHeight="1">
      <c r="P218" s="28"/>
      <c r="Q218" s="28"/>
    </row>
    <row r="219" ht="15.75" customHeight="1">
      <c r="P219" s="28"/>
      <c r="Q219" s="28"/>
    </row>
    <row r="220" ht="15.75" customHeight="1">
      <c r="P220" s="28"/>
      <c r="Q220" s="28"/>
    </row>
    <row r="221" ht="15.75" customHeight="1">
      <c r="P221" s="28"/>
      <c r="Q221" s="28"/>
    </row>
    <row r="222" ht="15.75" customHeight="1">
      <c r="P222" s="28"/>
      <c r="Q222" s="28"/>
    </row>
    <row r="223" ht="15.75" customHeight="1">
      <c r="P223" s="28"/>
      <c r="Q223" s="28"/>
    </row>
    <row r="224" ht="15.75" customHeight="1">
      <c r="P224" s="28"/>
      <c r="Q224" s="28"/>
    </row>
    <row r="225" ht="15.75" customHeight="1">
      <c r="P225" s="28"/>
      <c r="Q225" s="28"/>
    </row>
    <row r="226" ht="15.75" customHeight="1">
      <c r="P226" s="28"/>
      <c r="Q226" s="28"/>
    </row>
    <row r="227" ht="15.75" customHeight="1">
      <c r="P227" s="28"/>
      <c r="Q227" s="28"/>
    </row>
    <row r="228" ht="15.75" customHeight="1">
      <c r="P228" s="28"/>
      <c r="Q228" s="28"/>
    </row>
    <row r="229" ht="15.75" customHeight="1">
      <c r="P229" s="28"/>
      <c r="Q229" s="28"/>
    </row>
    <row r="230" ht="15.75" customHeight="1">
      <c r="P230" s="28"/>
      <c r="Q230" s="28"/>
    </row>
    <row r="231" ht="15.75" customHeight="1">
      <c r="P231" s="28"/>
      <c r="Q231" s="28"/>
    </row>
    <row r="232" ht="15.75" customHeight="1">
      <c r="P232" s="28"/>
      <c r="Q232" s="28"/>
    </row>
    <row r="233" ht="15.75" customHeight="1">
      <c r="P233" s="28"/>
      <c r="Q233" s="28"/>
    </row>
    <row r="234" ht="15.75" customHeight="1">
      <c r="P234" s="28"/>
      <c r="Q234" s="28"/>
    </row>
    <row r="235" ht="15.75" customHeight="1">
      <c r="P235" s="28"/>
      <c r="Q235" s="28"/>
    </row>
    <row r="236" ht="15.75" customHeight="1">
      <c r="P236" s="28"/>
      <c r="Q236" s="28"/>
    </row>
    <row r="237" ht="15.75" customHeight="1">
      <c r="P237" s="28"/>
      <c r="Q237" s="28"/>
    </row>
    <row r="238" ht="15.75" customHeight="1">
      <c r="P238" s="28"/>
      <c r="Q238" s="28"/>
    </row>
    <row r="239" ht="15.75" customHeight="1">
      <c r="P239" s="28"/>
      <c r="Q239" s="28"/>
    </row>
    <row r="240" ht="15.75" customHeight="1">
      <c r="P240" s="28"/>
      <c r="Q240" s="28"/>
    </row>
    <row r="241" ht="15.75" customHeight="1">
      <c r="P241" s="28"/>
      <c r="Q241" s="28"/>
    </row>
    <row r="242" ht="15.75" customHeight="1">
      <c r="P242" s="28"/>
      <c r="Q242" s="28"/>
    </row>
    <row r="243" ht="15.75" customHeight="1">
      <c r="P243" s="28"/>
      <c r="Q243" s="28"/>
    </row>
    <row r="244" ht="15.75" customHeight="1">
      <c r="P244" s="28"/>
      <c r="Q244" s="28"/>
    </row>
    <row r="245" ht="15.75" customHeight="1">
      <c r="P245" s="28"/>
      <c r="Q245" s="28"/>
    </row>
    <row r="246" ht="15.75" customHeight="1">
      <c r="P246" s="28"/>
      <c r="Q246" s="28"/>
    </row>
    <row r="247" ht="15.75" customHeight="1">
      <c r="P247" s="28"/>
      <c r="Q247" s="28"/>
    </row>
    <row r="248" ht="15.75" customHeight="1">
      <c r="P248" s="28"/>
      <c r="Q248" s="28"/>
    </row>
    <row r="249" ht="15.75" customHeight="1">
      <c r="P249" s="28"/>
      <c r="Q249" s="28"/>
    </row>
    <row r="250" ht="15.75" customHeight="1">
      <c r="P250" s="28"/>
      <c r="Q250" s="28"/>
    </row>
    <row r="251" ht="15.75" customHeight="1">
      <c r="P251" s="28"/>
      <c r="Q251" s="28"/>
    </row>
    <row r="252" ht="15.75" customHeight="1">
      <c r="P252" s="28"/>
      <c r="Q252" s="28"/>
    </row>
    <row r="253" ht="15.75" customHeight="1">
      <c r="P253" s="28"/>
      <c r="Q253" s="28"/>
    </row>
    <row r="254" ht="15.75" customHeight="1">
      <c r="P254" s="28"/>
      <c r="Q254" s="28"/>
    </row>
    <row r="255" ht="15.75" customHeight="1">
      <c r="P255" s="28"/>
      <c r="Q255" s="28"/>
    </row>
    <row r="256" ht="15.75" customHeight="1">
      <c r="P256" s="28"/>
      <c r="Q256" s="28"/>
    </row>
    <row r="257" ht="15.75" customHeight="1">
      <c r="P257" s="28"/>
      <c r="Q257" s="28"/>
    </row>
    <row r="258" ht="15.75" customHeight="1">
      <c r="P258" s="28"/>
      <c r="Q258" s="28"/>
    </row>
    <row r="259" ht="15.75" customHeight="1">
      <c r="P259" s="28"/>
      <c r="Q259" s="28"/>
    </row>
    <row r="260" ht="15.75" customHeight="1">
      <c r="P260" s="28"/>
      <c r="Q260" s="28"/>
    </row>
    <row r="261" ht="15.75" customHeight="1">
      <c r="P261" s="28"/>
      <c r="Q261" s="28"/>
    </row>
    <row r="262" ht="15.75" customHeight="1">
      <c r="P262" s="28"/>
      <c r="Q262" s="28"/>
    </row>
    <row r="263" ht="15.75" customHeight="1">
      <c r="P263" s="28"/>
      <c r="Q263" s="28"/>
    </row>
    <row r="264" ht="15.75" customHeight="1">
      <c r="P264" s="28"/>
      <c r="Q264" s="28"/>
    </row>
    <row r="265" ht="15.75" customHeight="1">
      <c r="P265" s="28"/>
      <c r="Q265" s="28"/>
    </row>
    <row r="266" ht="15.75" customHeight="1">
      <c r="P266" s="28"/>
      <c r="Q266" s="28"/>
    </row>
    <row r="267" ht="15.75" customHeight="1">
      <c r="P267" s="28"/>
      <c r="Q267" s="28"/>
    </row>
    <row r="268" ht="15.75" customHeight="1">
      <c r="P268" s="28"/>
      <c r="Q268" s="28"/>
    </row>
    <row r="269" ht="15.75" customHeight="1">
      <c r="P269" s="28"/>
      <c r="Q269" s="28"/>
    </row>
    <row r="270" ht="15.75" customHeight="1">
      <c r="P270" s="28"/>
      <c r="Q270" s="28"/>
    </row>
    <row r="271" ht="15.75" customHeight="1">
      <c r="P271" s="28"/>
      <c r="Q271" s="28"/>
    </row>
    <row r="272" ht="15.75" customHeight="1">
      <c r="P272" s="28"/>
      <c r="Q272" s="28"/>
    </row>
    <row r="273" ht="15.75" customHeight="1">
      <c r="P273" s="28"/>
      <c r="Q273" s="28"/>
    </row>
    <row r="274" ht="15.75" customHeight="1">
      <c r="P274" s="28"/>
      <c r="Q274" s="28"/>
    </row>
    <row r="275" ht="15.75" customHeight="1">
      <c r="P275" s="28"/>
      <c r="Q275" s="28"/>
    </row>
    <row r="276" ht="15.75" customHeight="1">
      <c r="P276" s="28"/>
      <c r="Q276" s="28"/>
    </row>
    <row r="277" ht="15.75" customHeight="1">
      <c r="P277" s="28"/>
      <c r="Q277" s="28"/>
    </row>
    <row r="278" ht="15.75" customHeight="1">
      <c r="P278" s="28"/>
      <c r="Q278" s="28"/>
    </row>
    <row r="279" ht="15.75" customHeight="1">
      <c r="P279" s="28"/>
      <c r="Q279" s="28"/>
    </row>
    <row r="280" ht="15.75" customHeight="1">
      <c r="P280" s="28"/>
      <c r="Q280" s="28"/>
    </row>
    <row r="281" ht="15.75" customHeight="1">
      <c r="P281" s="28"/>
      <c r="Q281" s="28"/>
    </row>
    <row r="282" ht="15.75" customHeight="1">
      <c r="P282" s="28"/>
      <c r="Q282" s="28"/>
    </row>
    <row r="283" ht="15.75" customHeight="1">
      <c r="P283" s="28"/>
      <c r="Q283" s="28"/>
    </row>
    <row r="284" ht="15.75" customHeight="1">
      <c r="P284" s="28"/>
      <c r="Q284" s="28"/>
    </row>
    <row r="285" ht="15.75" customHeight="1">
      <c r="P285" s="28"/>
      <c r="Q285" s="28"/>
    </row>
    <row r="286" ht="15.75" customHeight="1">
      <c r="P286" s="28"/>
      <c r="Q286" s="28"/>
    </row>
    <row r="287" ht="15.75" customHeight="1">
      <c r="P287" s="28"/>
      <c r="Q287" s="28"/>
    </row>
    <row r="288" ht="15.75" customHeight="1">
      <c r="P288" s="28"/>
      <c r="Q288" s="28"/>
    </row>
    <row r="289" ht="15.75" customHeight="1">
      <c r="P289" s="28"/>
      <c r="Q289" s="28"/>
    </row>
    <row r="290" ht="15.75" customHeight="1">
      <c r="P290" s="28"/>
      <c r="Q290" s="28"/>
    </row>
    <row r="291" ht="15.75" customHeight="1">
      <c r="P291" s="28"/>
      <c r="Q291" s="28"/>
    </row>
    <row r="292" ht="15.75" customHeight="1">
      <c r="P292" s="28"/>
      <c r="Q292" s="28"/>
    </row>
    <row r="293" ht="15.75" customHeight="1">
      <c r="P293" s="28"/>
      <c r="Q293" s="28"/>
    </row>
    <row r="294" ht="15.75" customHeight="1">
      <c r="P294" s="28"/>
      <c r="Q294" s="28"/>
    </row>
    <row r="295" ht="15.75" customHeight="1">
      <c r="P295" s="28"/>
      <c r="Q295" s="28"/>
    </row>
    <row r="296" ht="15.75" customHeight="1">
      <c r="P296" s="28"/>
      <c r="Q296" s="28"/>
    </row>
    <row r="297" ht="15.75" customHeight="1">
      <c r="P297" s="28"/>
      <c r="Q297" s="28"/>
    </row>
    <row r="298" ht="15.75" customHeight="1">
      <c r="P298" s="28"/>
      <c r="Q298" s="28"/>
    </row>
    <row r="299" ht="15.75" customHeight="1">
      <c r="P299" s="28"/>
      <c r="Q299" s="28"/>
    </row>
    <row r="300" ht="15.75" customHeight="1">
      <c r="P300" s="28"/>
      <c r="Q300" s="28"/>
    </row>
    <row r="301" ht="15.75" customHeight="1">
      <c r="P301" s="28"/>
      <c r="Q301" s="28"/>
    </row>
    <row r="302" ht="15.75" customHeight="1">
      <c r="P302" s="28"/>
      <c r="Q302" s="28"/>
    </row>
    <row r="303" ht="15.75" customHeight="1">
      <c r="P303" s="28"/>
      <c r="Q303" s="28"/>
    </row>
    <row r="304" ht="15.75" customHeight="1">
      <c r="P304" s="28"/>
      <c r="Q304" s="28"/>
    </row>
    <row r="305" ht="15.75" customHeight="1">
      <c r="P305" s="28"/>
      <c r="Q305" s="28"/>
    </row>
    <row r="306" ht="15.75" customHeight="1">
      <c r="P306" s="28"/>
      <c r="Q306" s="28"/>
    </row>
    <row r="307" ht="15.75" customHeight="1">
      <c r="P307" s="28"/>
      <c r="Q307" s="28"/>
    </row>
    <row r="308" ht="15.75" customHeight="1">
      <c r="P308" s="28"/>
      <c r="Q308" s="28"/>
    </row>
    <row r="309" ht="15.75" customHeight="1">
      <c r="P309" s="28"/>
      <c r="Q309" s="28"/>
    </row>
    <row r="310" ht="15.75" customHeight="1">
      <c r="P310" s="28"/>
      <c r="Q310" s="28"/>
    </row>
    <row r="311" ht="15.75" customHeight="1">
      <c r="P311" s="28"/>
      <c r="Q311" s="28"/>
    </row>
    <row r="312" ht="15.75" customHeight="1">
      <c r="P312" s="28"/>
      <c r="Q312" s="28"/>
    </row>
    <row r="313" ht="15.75" customHeight="1">
      <c r="P313" s="28"/>
      <c r="Q313" s="28"/>
    </row>
    <row r="314" ht="15.75" customHeight="1">
      <c r="P314" s="28"/>
      <c r="Q314" s="28"/>
    </row>
    <row r="315" ht="15.75" customHeight="1">
      <c r="P315" s="28"/>
      <c r="Q315" s="28"/>
    </row>
    <row r="316" ht="15.75" customHeight="1">
      <c r="P316" s="28"/>
      <c r="Q316" s="28"/>
    </row>
    <row r="317" ht="15.75" customHeight="1">
      <c r="P317" s="28"/>
      <c r="Q317" s="28"/>
    </row>
    <row r="318" ht="15.75" customHeight="1">
      <c r="P318" s="28"/>
      <c r="Q318" s="28"/>
    </row>
    <row r="319" ht="15.75" customHeight="1">
      <c r="P319" s="28"/>
      <c r="Q319" s="28"/>
    </row>
    <row r="320" ht="15.75" customHeight="1">
      <c r="P320" s="28"/>
      <c r="Q320" s="28"/>
    </row>
    <row r="321" ht="15.75" customHeight="1">
      <c r="P321" s="28"/>
      <c r="Q321" s="28"/>
    </row>
    <row r="322" ht="15.75" customHeight="1">
      <c r="P322" s="28"/>
      <c r="Q322" s="28"/>
    </row>
    <row r="323" ht="15.75" customHeight="1">
      <c r="P323" s="28"/>
      <c r="Q323" s="28"/>
    </row>
    <row r="324" ht="15.75" customHeight="1">
      <c r="P324" s="28"/>
      <c r="Q324" s="28"/>
    </row>
    <row r="325" ht="15.75" customHeight="1">
      <c r="P325" s="28"/>
      <c r="Q325" s="28"/>
    </row>
    <row r="326" ht="15.75" customHeight="1">
      <c r="P326" s="28"/>
      <c r="Q326" s="28"/>
    </row>
    <row r="327" ht="15.75" customHeight="1">
      <c r="P327" s="28"/>
      <c r="Q327" s="28"/>
    </row>
    <row r="328" ht="15.75" customHeight="1">
      <c r="P328" s="28"/>
      <c r="Q328" s="28"/>
    </row>
    <row r="329" ht="15.75" customHeight="1">
      <c r="P329" s="28"/>
      <c r="Q329" s="28"/>
    </row>
    <row r="330" ht="15.75" customHeight="1">
      <c r="P330" s="28"/>
      <c r="Q330" s="28"/>
    </row>
    <row r="331" ht="15.75" customHeight="1">
      <c r="P331" s="28"/>
      <c r="Q331" s="28"/>
    </row>
    <row r="332" ht="15.75" customHeight="1">
      <c r="P332" s="28"/>
      <c r="Q332" s="28"/>
    </row>
    <row r="333" ht="15.75" customHeight="1">
      <c r="P333" s="28"/>
      <c r="Q333" s="28"/>
    </row>
    <row r="334" ht="15.75" customHeight="1">
      <c r="P334" s="28"/>
      <c r="Q334" s="28"/>
    </row>
    <row r="335" ht="15.75" customHeight="1">
      <c r="P335" s="28"/>
      <c r="Q335" s="28"/>
    </row>
    <row r="336" ht="15.75" customHeight="1">
      <c r="P336" s="28"/>
      <c r="Q336" s="28"/>
    </row>
    <row r="337" ht="15.75" customHeight="1">
      <c r="P337" s="28"/>
      <c r="Q337" s="28"/>
    </row>
    <row r="338" ht="15.75" customHeight="1">
      <c r="P338" s="28"/>
      <c r="Q338" s="28"/>
    </row>
    <row r="339" ht="15.75" customHeight="1">
      <c r="P339" s="28"/>
      <c r="Q339" s="28"/>
    </row>
    <row r="340" ht="15.75" customHeight="1">
      <c r="P340" s="28"/>
      <c r="Q340" s="28"/>
    </row>
    <row r="341" ht="15.75" customHeight="1">
      <c r="P341" s="28"/>
      <c r="Q341" s="28"/>
    </row>
    <row r="342" ht="15.75" customHeight="1">
      <c r="P342" s="28"/>
      <c r="Q342" s="28"/>
    </row>
    <row r="343" ht="15.75" customHeight="1">
      <c r="P343" s="28"/>
      <c r="Q343" s="28"/>
    </row>
    <row r="344" ht="15.75" customHeight="1">
      <c r="P344" s="28"/>
      <c r="Q344" s="28"/>
    </row>
    <row r="345" ht="15.75" customHeight="1">
      <c r="P345" s="28"/>
      <c r="Q345" s="28"/>
    </row>
    <row r="346" ht="15.75" customHeight="1">
      <c r="P346" s="28"/>
      <c r="Q346" s="28"/>
    </row>
    <row r="347" ht="15.75" customHeight="1">
      <c r="P347" s="28"/>
      <c r="Q347" s="28"/>
    </row>
    <row r="348" ht="15.75" customHeight="1">
      <c r="P348" s="28"/>
      <c r="Q348" s="28"/>
    </row>
    <row r="349" ht="15.75" customHeight="1">
      <c r="P349" s="28"/>
      <c r="Q349" s="28"/>
    </row>
    <row r="350" ht="15.75" customHeight="1">
      <c r="P350" s="28"/>
      <c r="Q350" s="28"/>
    </row>
    <row r="351" ht="15.75" customHeight="1">
      <c r="P351" s="28"/>
      <c r="Q351" s="28"/>
    </row>
    <row r="352" ht="15.75" customHeight="1">
      <c r="P352" s="28"/>
      <c r="Q352" s="28"/>
    </row>
    <row r="353" ht="15.75" customHeight="1">
      <c r="P353" s="28"/>
      <c r="Q353" s="28"/>
    </row>
    <row r="354" ht="15.75" customHeight="1">
      <c r="P354" s="28"/>
      <c r="Q354" s="28"/>
    </row>
    <row r="355" ht="15.75" customHeight="1">
      <c r="P355" s="28"/>
      <c r="Q355" s="28"/>
    </row>
    <row r="356" ht="15.75" customHeight="1">
      <c r="P356" s="28"/>
      <c r="Q356" s="28"/>
    </row>
    <row r="357" ht="15.75" customHeight="1">
      <c r="P357" s="28"/>
      <c r="Q357" s="28"/>
    </row>
    <row r="358" ht="15.75" customHeight="1">
      <c r="P358" s="28"/>
      <c r="Q358" s="28"/>
    </row>
    <row r="359" ht="15.75" customHeight="1">
      <c r="P359" s="28"/>
      <c r="Q359" s="28"/>
    </row>
    <row r="360" ht="15.75" customHeight="1">
      <c r="P360" s="28"/>
      <c r="Q360" s="28"/>
    </row>
    <row r="361" ht="15.75" customHeight="1">
      <c r="P361" s="28"/>
      <c r="Q361" s="28"/>
    </row>
    <row r="362" ht="15.75" customHeight="1">
      <c r="P362" s="28"/>
      <c r="Q362" s="28"/>
    </row>
    <row r="363" ht="15.75" customHeight="1">
      <c r="P363" s="28"/>
      <c r="Q363" s="28"/>
    </row>
    <row r="364" ht="15.75" customHeight="1">
      <c r="P364" s="28"/>
      <c r="Q364" s="28"/>
    </row>
    <row r="365" ht="15.75" customHeight="1">
      <c r="P365" s="28"/>
      <c r="Q365" s="28"/>
    </row>
    <row r="366" ht="15.75" customHeight="1">
      <c r="P366" s="28"/>
      <c r="Q366" s="28"/>
    </row>
    <row r="367" ht="15.75" customHeight="1">
      <c r="P367" s="28"/>
      <c r="Q367" s="28"/>
    </row>
    <row r="368" ht="15.75" customHeight="1">
      <c r="P368" s="28"/>
      <c r="Q368" s="28"/>
    </row>
    <row r="369" ht="15.75" customHeight="1">
      <c r="P369" s="28"/>
      <c r="Q369" s="28"/>
    </row>
    <row r="370" ht="15.75" customHeight="1">
      <c r="P370" s="28"/>
      <c r="Q370" s="28"/>
    </row>
    <row r="371" ht="15.75" customHeight="1">
      <c r="P371" s="28"/>
      <c r="Q371" s="28"/>
    </row>
    <row r="372" ht="15.75" customHeight="1">
      <c r="P372" s="28"/>
      <c r="Q372" s="28"/>
    </row>
    <row r="373" ht="15.75" customHeight="1">
      <c r="P373" s="28"/>
      <c r="Q373" s="28"/>
    </row>
    <row r="374" ht="15.75" customHeight="1">
      <c r="P374" s="28"/>
      <c r="Q374" s="28"/>
    </row>
    <row r="375" ht="15.75" customHeight="1">
      <c r="P375" s="28"/>
      <c r="Q375" s="28"/>
    </row>
    <row r="376" ht="15.75" customHeight="1">
      <c r="P376" s="28"/>
      <c r="Q376" s="28"/>
    </row>
    <row r="377" ht="15.75" customHeight="1">
      <c r="P377" s="28"/>
      <c r="Q377" s="28"/>
    </row>
    <row r="378" ht="15.75" customHeight="1">
      <c r="P378" s="28"/>
      <c r="Q378" s="28"/>
    </row>
    <row r="379" ht="15.75" customHeight="1">
      <c r="P379" s="28"/>
      <c r="Q379" s="28"/>
    </row>
    <row r="380" ht="15.75" customHeight="1">
      <c r="P380" s="28"/>
      <c r="Q380" s="28"/>
    </row>
    <row r="381" ht="15.75" customHeight="1">
      <c r="P381" s="28"/>
      <c r="Q381" s="28"/>
    </row>
    <row r="382" ht="15.75" customHeight="1">
      <c r="P382" s="28"/>
      <c r="Q382" s="28"/>
    </row>
    <row r="383" ht="15.75" customHeight="1">
      <c r="P383" s="28"/>
      <c r="Q383" s="28"/>
    </row>
    <row r="384" ht="15.75" customHeight="1">
      <c r="P384" s="28"/>
      <c r="Q384" s="28"/>
    </row>
    <row r="385" ht="15.75" customHeight="1">
      <c r="P385" s="28"/>
      <c r="Q385" s="28"/>
    </row>
    <row r="386" ht="15.75" customHeight="1">
      <c r="P386" s="28"/>
      <c r="Q386" s="28"/>
    </row>
    <row r="387" ht="15.75" customHeight="1">
      <c r="P387" s="28"/>
      <c r="Q387" s="28"/>
    </row>
    <row r="388" ht="15.75" customHeight="1">
      <c r="P388" s="28"/>
      <c r="Q388" s="28"/>
    </row>
    <row r="389" ht="15.75" customHeight="1">
      <c r="P389" s="28"/>
      <c r="Q389" s="28"/>
    </row>
    <row r="390" ht="15.75" customHeight="1">
      <c r="P390" s="28"/>
      <c r="Q390" s="28"/>
    </row>
    <row r="391" ht="15.75" customHeight="1">
      <c r="P391" s="28"/>
      <c r="Q391" s="28"/>
    </row>
    <row r="392" ht="15.75" customHeight="1">
      <c r="P392" s="28"/>
      <c r="Q392" s="28"/>
    </row>
    <row r="393" ht="15.75" customHeight="1">
      <c r="P393" s="28"/>
      <c r="Q393" s="28"/>
    </row>
    <row r="394" ht="15.75" customHeight="1">
      <c r="P394" s="28"/>
      <c r="Q394" s="28"/>
    </row>
    <row r="395" ht="15.75" customHeight="1">
      <c r="P395" s="28"/>
      <c r="Q395" s="28"/>
    </row>
    <row r="396" ht="15.75" customHeight="1">
      <c r="P396" s="28"/>
      <c r="Q396" s="28"/>
    </row>
    <row r="397" ht="15.75" customHeight="1">
      <c r="P397" s="28"/>
      <c r="Q397" s="28"/>
    </row>
    <row r="398" ht="15.75" customHeight="1">
      <c r="P398" s="28"/>
      <c r="Q398" s="28"/>
    </row>
    <row r="399" ht="15.75" customHeight="1">
      <c r="P399" s="28"/>
      <c r="Q399" s="28"/>
    </row>
    <row r="400" ht="15.75" customHeight="1">
      <c r="P400" s="28"/>
      <c r="Q400" s="28"/>
    </row>
    <row r="401" ht="15.75" customHeight="1">
      <c r="P401" s="28"/>
      <c r="Q401" s="28"/>
    </row>
    <row r="402" ht="15.75" customHeight="1">
      <c r="P402" s="28"/>
      <c r="Q402" s="28"/>
    </row>
    <row r="403" ht="15.75" customHeight="1">
      <c r="P403" s="28"/>
      <c r="Q403" s="28"/>
    </row>
    <row r="404" ht="15.75" customHeight="1">
      <c r="P404" s="28"/>
      <c r="Q404" s="28"/>
    </row>
    <row r="405" ht="15.75" customHeight="1">
      <c r="P405" s="28"/>
      <c r="Q405" s="28"/>
    </row>
    <row r="406" ht="15.75" customHeight="1">
      <c r="P406" s="28"/>
      <c r="Q406" s="28"/>
    </row>
    <row r="407" ht="15.75" customHeight="1">
      <c r="P407" s="28"/>
      <c r="Q407" s="28"/>
    </row>
    <row r="408" ht="15.75" customHeight="1">
      <c r="P408" s="28"/>
      <c r="Q408" s="28"/>
    </row>
    <row r="409" ht="15.75" customHeight="1">
      <c r="P409" s="28"/>
      <c r="Q409" s="28"/>
    </row>
    <row r="410" ht="15.75" customHeight="1">
      <c r="P410" s="28"/>
      <c r="Q410" s="28"/>
    </row>
    <row r="411" ht="15.75" customHeight="1">
      <c r="P411" s="28"/>
      <c r="Q411" s="28"/>
    </row>
    <row r="412" ht="15.75" customHeight="1">
      <c r="P412" s="28"/>
      <c r="Q412" s="28"/>
    </row>
    <row r="413" ht="15.75" customHeight="1">
      <c r="P413" s="28"/>
      <c r="Q413" s="28"/>
    </row>
    <row r="414" ht="15.75" customHeight="1">
      <c r="P414" s="28"/>
      <c r="Q414" s="28"/>
    </row>
    <row r="415" ht="15.75" customHeight="1">
      <c r="P415" s="28"/>
      <c r="Q415" s="28"/>
    </row>
    <row r="416" ht="15.75" customHeight="1">
      <c r="P416" s="28"/>
      <c r="Q416" s="28"/>
    </row>
    <row r="417" ht="15.75" customHeight="1">
      <c r="P417" s="28"/>
      <c r="Q417" s="28"/>
    </row>
    <row r="418" ht="15.75" customHeight="1">
      <c r="P418" s="28"/>
      <c r="Q418" s="28"/>
    </row>
    <row r="419" ht="15.75" customHeight="1">
      <c r="P419" s="28"/>
      <c r="Q419" s="28"/>
    </row>
    <row r="420" ht="15.75" customHeight="1">
      <c r="P420" s="28"/>
      <c r="Q420" s="28"/>
    </row>
    <row r="421" ht="15.75" customHeight="1">
      <c r="P421" s="28"/>
      <c r="Q421" s="28"/>
    </row>
    <row r="422" ht="15.75" customHeight="1">
      <c r="P422" s="28"/>
      <c r="Q422" s="28"/>
    </row>
    <row r="423" ht="15.75" customHeight="1">
      <c r="P423" s="28"/>
      <c r="Q423" s="28"/>
    </row>
    <row r="424" ht="15.75" customHeight="1">
      <c r="P424" s="28"/>
      <c r="Q424" s="28"/>
    </row>
    <row r="425" ht="15.75" customHeight="1">
      <c r="P425" s="28"/>
      <c r="Q425" s="28"/>
    </row>
    <row r="426" ht="15.75" customHeight="1">
      <c r="P426" s="28"/>
      <c r="Q426" s="28"/>
    </row>
    <row r="427" ht="15.75" customHeight="1">
      <c r="P427" s="28"/>
      <c r="Q427" s="28"/>
    </row>
    <row r="428" ht="15.75" customHeight="1">
      <c r="P428" s="28"/>
      <c r="Q428" s="28"/>
    </row>
    <row r="429" ht="15.75" customHeight="1">
      <c r="P429" s="28"/>
      <c r="Q429" s="28"/>
    </row>
    <row r="430" ht="15.75" customHeight="1">
      <c r="P430" s="28"/>
      <c r="Q430" s="28"/>
    </row>
    <row r="431" ht="15.75" customHeight="1">
      <c r="P431" s="28"/>
      <c r="Q431" s="28"/>
    </row>
    <row r="432" ht="15.75" customHeight="1">
      <c r="P432" s="28"/>
      <c r="Q432" s="28"/>
    </row>
    <row r="433" ht="15.75" customHeight="1">
      <c r="P433" s="28"/>
      <c r="Q433" s="28"/>
    </row>
    <row r="434" ht="15.75" customHeight="1">
      <c r="P434" s="28"/>
      <c r="Q434" s="28"/>
    </row>
    <row r="435" ht="15.75" customHeight="1">
      <c r="P435" s="28"/>
      <c r="Q435" s="28"/>
    </row>
    <row r="436" ht="15.75" customHeight="1">
      <c r="P436" s="28"/>
      <c r="Q436" s="28"/>
    </row>
    <row r="437" ht="15.75" customHeight="1">
      <c r="P437" s="28"/>
      <c r="Q437" s="28"/>
    </row>
    <row r="438" ht="15.75" customHeight="1">
      <c r="P438" s="28"/>
      <c r="Q438" s="28"/>
    </row>
    <row r="439" ht="15.75" customHeight="1">
      <c r="P439" s="28"/>
      <c r="Q439" s="28"/>
    </row>
    <row r="440" ht="15.75" customHeight="1">
      <c r="P440" s="28"/>
      <c r="Q440" s="28"/>
    </row>
    <row r="441" ht="15.75" customHeight="1">
      <c r="P441" s="28"/>
      <c r="Q441" s="28"/>
    </row>
    <row r="442" ht="15.75" customHeight="1">
      <c r="P442" s="28"/>
      <c r="Q442" s="28"/>
    </row>
    <row r="443" ht="15.75" customHeight="1">
      <c r="P443" s="28"/>
      <c r="Q443" s="28"/>
    </row>
    <row r="444" ht="15.75" customHeight="1">
      <c r="P444" s="28"/>
      <c r="Q444" s="28"/>
    </row>
    <row r="445" ht="15.75" customHeight="1">
      <c r="P445" s="28"/>
      <c r="Q445" s="28"/>
    </row>
    <row r="446" ht="15.75" customHeight="1">
      <c r="P446" s="28"/>
      <c r="Q446" s="28"/>
    </row>
    <row r="447" ht="15.75" customHeight="1">
      <c r="P447" s="28"/>
      <c r="Q447" s="28"/>
    </row>
    <row r="448" ht="15.75" customHeight="1">
      <c r="P448" s="28"/>
      <c r="Q448" s="28"/>
    </row>
    <row r="449" ht="15.75" customHeight="1">
      <c r="P449" s="28"/>
      <c r="Q449" s="28"/>
    </row>
    <row r="450" ht="15.75" customHeight="1">
      <c r="P450" s="28"/>
      <c r="Q450" s="28"/>
    </row>
    <row r="451" ht="15.75" customHeight="1">
      <c r="P451" s="28"/>
      <c r="Q451" s="28"/>
    </row>
    <row r="452" ht="15.75" customHeight="1">
      <c r="P452" s="28"/>
      <c r="Q452" s="28"/>
    </row>
    <row r="453" ht="15.75" customHeight="1">
      <c r="P453" s="28"/>
      <c r="Q453" s="28"/>
    </row>
    <row r="454" ht="15.75" customHeight="1">
      <c r="P454" s="28"/>
      <c r="Q454" s="28"/>
    </row>
    <row r="455" ht="15.75" customHeight="1">
      <c r="P455" s="28"/>
      <c r="Q455" s="28"/>
    </row>
    <row r="456" ht="15.75" customHeight="1">
      <c r="P456" s="28"/>
      <c r="Q456" s="28"/>
    </row>
    <row r="457" ht="15.75" customHeight="1">
      <c r="P457" s="28"/>
      <c r="Q457" s="28"/>
    </row>
    <row r="458" ht="15.75" customHeight="1">
      <c r="P458" s="28"/>
      <c r="Q458" s="28"/>
    </row>
    <row r="459" ht="15.75" customHeight="1">
      <c r="P459" s="28"/>
      <c r="Q459" s="28"/>
    </row>
    <row r="460" ht="15.75" customHeight="1">
      <c r="P460" s="28"/>
      <c r="Q460" s="28"/>
    </row>
    <row r="461" ht="15.75" customHeight="1">
      <c r="P461" s="28"/>
      <c r="Q461" s="28"/>
    </row>
    <row r="462" ht="15.75" customHeight="1">
      <c r="P462" s="28"/>
      <c r="Q462" s="28"/>
    </row>
    <row r="463" ht="15.75" customHeight="1">
      <c r="P463" s="28"/>
      <c r="Q463" s="28"/>
    </row>
    <row r="464" ht="15.75" customHeight="1">
      <c r="P464" s="28"/>
      <c r="Q464" s="28"/>
    </row>
    <row r="465" ht="15.75" customHeight="1">
      <c r="P465" s="28"/>
      <c r="Q465" s="28"/>
    </row>
    <row r="466" ht="15.75" customHeight="1">
      <c r="P466" s="28"/>
      <c r="Q466" s="28"/>
    </row>
    <row r="467" ht="15.75" customHeight="1">
      <c r="P467" s="28"/>
      <c r="Q467" s="28"/>
    </row>
    <row r="468" ht="15.75" customHeight="1">
      <c r="P468" s="28"/>
      <c r="Q468" s="28"/>
    </row>
    <row r="469" ht="15.75" customHeight="1">
      <c r="P469" s="28"/>
      <c r="Q469" s="28"/>
    </row>
    <row r="470" ht="15.75" customHeight="1">
      <c r="P470" s="28"/>
      <c r="Q470" s="28"/>
    </row>
    <row r="471" ht="15.75" customHeight="1">
      <c r="P471" s="28"/>
      <c r="Q471" s="28"/>
    </row>
    <row r="472" ht="15.75" customHeight="1">
      <c r="P472" s="28"/>
      <c r="Q472" s="28"/>
    </row>
    <row r="473" ht="15.75" customHeight="1">
      <c r="P473" s="28"/>
      <c r="Q473" s="28"/>
    </row>
    <row r="474" ht="15.75" customHeight="1">
      <c r="P474" s="28"/>
      <c r="Q474" s="28"/>
    </row>
    <row r="475" ht="15.75" customHeight="1">
      <c r="P475" s="28"/>
      <c r="Q475" s="28"/>
    </row>
    <row r="476" ht="15.75" customHeight="1">
      <c r="P476" s="28"/>
      <c r="Q476" s="28"/>
    </row>
    <row r="477" ht="15.75" customHeight="1">
      <c r="P477" s="28"/>
      <c r="Q477" s="28"/>
    </row>
    <row r="478" ht="15.75" customHeight="1">
      <c r="P478" s="28"/>
      <c r="Q478" s="28"/>
    </row>
    <row r="479" ht="15.75" customHeight="1">
      <c r="P479" s="28"/>
      <c r="Q479" s="28"/>
    </row>
    <row r="480" ht="15.75" customHeight="1">
      <c r="P480" s="28"/>
      <c r="Q480" s="28"/>
    </row>
    <row r="481" ht="15.75" customHeight="1">
      <c r="P481" s="28"/>
      <c r="Q481" s="28"/>
    </row>
    <row r="482" ht="15.75" customHeight="1">
      <c r="P482" s="28"/>
      <c r="Q482" s="28"/>
    </row>
    <row r="483" ht="15.75" customHeight="1">
      <c r="P483" s="28"/>
      <c r="Q483" s="28"/>
    </row>
    <row r="484" ht="15.75" customHeight="1">
      <c r="P484" s="28"/>
      <c r="Q484" s="28"/>
    </row>
    <row r="485" ht="15.75" customHeight="1">
      <c r="P485" s="28"/>
      <c r="Q485" s="28"/>
    </row>
    <row r="486" ht="15.75" customHeight="1">
      <c r="P486" s="28"/>
      <c r="Q486" s="28"/>
    </row>
    <row r="487" ht="15.75" customHeight="1">
      <c r="P487" s="28"/>
      <c r="Q487" s="28"/>
    </row>
    <row r="488" ht="15.75" customHeight="1">
      <c r="P488" s="28"/>
      <c r="Q488" s="28"/>
    </row>
    <row r="489" ht="15.75" customHeight="1">
      <c r="P489" s="28"/>
      <c r="Q489" s="28"/>
    </row>
    <row r="490" ht="15.75" customHeight="1">
      <c r="P490" s="28"/>
      <c r="Q490" s="28"/>
    </row>
    <row r="491" ht="15.75" customHeight="1">
      <c r="P491" s="28"/>
      <c r="Q491" s="28"/>
    </row>
    <row r="492" ht="15.75" customHeight="1">
      <c r="P492" s="28"/>
      <c r="Q492" s="28"/>
    </row>
    <row r="493" ht="15.75" customHeight="1">
      <c r="P493" s="28"/>
      <c r="Q493" s="28"/>
    </row>
    <row r="494" ht="15.75" customHeight="1">
      <c r="P494" s="28"/>
      <c r="Q494" s="28"/>
    </row>
    <row r="495" ht="15.75" customHeight="1">
      <c r="P495" s="28"/>
      <c r="Q495" s="28"/>
    </row>
    <row r="496" ht="15.75" customHeight="1">
      <c r="P496" s="28"/>
      <c r="Q496" s="28"/>
    </row>
    <row r="497" ht="15.75" customHeight="1">
      <c r="P497" s="28"/>
      <c r="Q497" s="28"/>
    </row>
    <row r="498" ht="15.75" customHeight="1">
      <c r="P498" s="28"/>
      <c r="Q498" s="28"/>
    </row>
    <row r="499" ht="15.75" customHeight="1">
      <c r="P499" s="28"/>
      <c r="Q499" s="28"/>
    </row>
    <row r="500" ht="15.75" customHeight="1">
      <c r="P500" s="28"/>
      <c r="Q500" s="28"/>
    </row>
    <row r="501" ht="15.75" customHeight="1">
      <c r="P501" s="28"/>
      <c r="Q501" s="28"/>
    </row>
    <row r="502" ht="15.75" customHeight="1">
      <c r="P502" s="28"/>
      <c r="Q502" s="28"/>
    </row>
    <row r="503" ht="15.75" customHeight="1">
      <c r="P503" s="28"/>
      <c r="Q503" s="28"/>
    </row>
    <row r="504" ht="15.75" customHeight="1">
      <c r="P504" s="28"/>
      <c r="Q504" s="28"/>
    </row>
    <row r="505" ht="15.75" customHeight="1">
      <c r="P505" s="28"/>
      <c r="Q505" s="28"/>
    </row>
    <row r="506" ht="15.75" customHeight="1">
      <c r="P506" s="28"/>
      <c r="Q506" s="28"/>
    </row>
    <row r="507" ht="15.75" customHeight="1">
      <c r="P507" s="28"/>
      <c r="Q507" s="28"/>
    </row>
    <row r="508" ht="15.75" customHeight="1">
      <c r="P508" s="28"/>
      <c r="Q508" s="28"/>
    </row>
    <row r="509" ht="15.75" customHeight="1">
      <c r="P509" s="28"/>
      <c r="Q509" s="28"/>
    </row>
    <row r="510" ht="15.75" customHeight="1">
      <c r="P510" s="28"/>
      <c r="Q510" s="28"/>
    </row>
    <row r="511" ht="15.75" customHeight="1">
      <c r="P511" s="28"/>
      <c r="Q511" s="28"/>
    </row>
    <row r="512" ht="15.75" customHeight="1">
      <c r="P512" s="28"/>
      <c r="Q512" s="28"/>
    </row>
    <row r="513" ht="15.75" customHeight="1">
      <c r="P513" s="28"/>
      <c r="Q513" s="28"/>
    </row>
    <row r="514" ht="15.75" customHeight="1">
      <c r="P514" s="28"/>
      <c r="Q514" s="28"/>
    </row>
    <row r="515" ht="15.75" customHeight="1">
      <c r="P515" s="28"/>
      <c r="Q515" s="28"/>
    </row>
    <row r="516" ht="15.75" customHeight="1">
      <c r="P516" s="28"/>
      <c r="Q516" s="28"/>
    </row>
    <row r="517" ht="15.75" customHeight="1">
      <c r="P517" s="28"/>
      <c r="Q517" s="28"/>
    </row>
    <row r="518" ht="15.75" customHeight="1">
      <c r="P518" s="28"/>
      <c r="Q518" s="28"/>
    </row>
    <row r="519" ht="15.75" customHeight="1">
      <c r="P519" s="28"/>
      <c r="Q519" s="28"/>
    </row>
    <row r="520" ht="15.75" customHeight="1">
      <c r="P520" s="28"/>
      <c r="Q520" s="28"/>
    </row>
    <row r="521" ht="15.75" customHeight="1">
      <c r="P521" s="28"/>
      <c r="Q521" s="28"/>
    </row>
    <row r="522" ht="15.75" customHeight="1">
      <c r="P522" s="28"/>
      <c r="Q522" s="28"/>
    </row>
    <row r="523" ht="15.75" customHeight="1">
      <c r="P523" s="28"/>
      <c r="Q523" s="28"/>
    </row>
    <row r="524" ht="15.75" customHeight="1">
      <c r="P524" s="28"/>
      <c r="Q524" s="28"/>
    </row>
    <row r="525" ht="15.75" customHeight="1">
      <c r="P525" s="28"/>
      <c r="Q525" s="28"/>
    </row>
    <row r="526" ht="15.75" customHeight="1">
      <c r="P526" s="28"/>
      <c r="Q526" s="28"/>
    </row>
    <row r="527" ht="15.75" customHeight="1">
      <c r="P527" s="28"/>
      <c r="Q527" s="28"/>
    </row>
    <row r="528" ht="15.75" customHeight="1">
      <c r="P528" s="28"/>
      <c r="Q528" s="28"/>
    </row>
    <row r="529" ht="15.75" customHeight="1">
      <c r="P529" s="28"/>
      <c r="Q529" s="28"/>
    </row>
    <row r="530" ht="15.75" customHeight="1">
      <c r="P530" s="28"/>
      <c r="Q530" s="28"/>
    </row>
    <row r="531" ht="15.75" customHeight="1">
      <c r="P531" s="28"/>
      <c r="Q531" s="28"/>
    </row>
    <row r="532" ht="15.75" customHeight="1">
      <c r="P532" s="28"/>
      <c r="Q532" s="28"/>
    </row>
    <row r="533" ht="15.75" customHeight="1">
      <c r="P533" s="28"/>
      <c r="Q533" s="28"/>
    </row>
    <row r="534" ht="15.75" customHeight="1">
      <c r="P534" s="28"/>
      <c r="Q534" s="28"/>
    </row>
    <row r="535" ht="15.75" customHeight="1">
      <c r="P535" s="28"/>
      <c r="Q535" s="28"/>
    </row>
    <row r="536" ht="15.75" customHeight="1">
      <c r="P536" s="28"/>
      <c r="Q536" s="28"/>
    </row>
    <row r="537" ht="15.75" customHeight="1">
      <c r="P537" s="28"/>
      <c r="Q537" s="28"/>
    </row>
    <row r="538" ht="15.75" customHeight="1">
      <c r="P538" s="28"/>
      <c r="Q538" s="28"/>
    </row>
    <row r="539" ht="15.75" customHeight="1">
      <c r="P539" s="28"/>
      <c r="Q539" s="28"/>
    </row>
    <row r="540" ht="15.75" customHeight="1">
      <c r="P540" s="28"/>
      <c r="Q540" s="28"/>
    </row>
    <row r="541" ht="15.75" customHeight="1">
      <c r="P541" s="28"/>
      <c r="Q541" s="28"/>
    </row>
    <row r="542" ht="15.75" customHeight="1">
      <c r="P542" s="28"/>
      <c r="Q542" s="28"/>
    </row>
    <row r="543" ht="15.75" customHeight="1">
      <c r="P543" s="28"/>
      <c r="Q543" s="28"/>
    </row>
    <row r="544" ht="15.75" customHeight="1">
      <c r="P544" s="28"/>
      <c r="Q544" s="28"/>
    </row>
    <row r="545" ht="15.75" customHeight="1">
      <c r="P545" s="28"/>
      <c r="Q545" s="28"/>
    </row>
    <row r="546" ht="15.75" customHeight="1">
      <c r="P546" s="28"/>
      <c r="Q546" s="28"/>
    </row>
    <row r="547" ht="15.75" customHeight="1">
      <c r="P547" s="28"/>
      <c r="Q547" s="28"/>
    </row>
    <row r="548" ht="15.75" customHeight="1">
      <c r="P548" s="28"/>
      <c r="Q548" s="28"/>
    </row>
    <row r="549" ht="15.75" customHeight="1">
      <c r="P549" s="28"/>
      <c r="Q549" s="28"/>
    </row>
    <row r="550" ht="15.75" customHeight="1">
      <c r="P550" s="28"/>
      <c r="Q550" s="28"/>
    </row>
    <row r="551" ht="15.75" customHeight="1">
      <c r="P551" s="28"/>
      <c r="Q551" s="28"/>
    </row>
    <row r="552" ht="15.75" customHeight="1">
      <c r="P552" s="28"/>
      <c r="Q552" s="28"/>
    </row>
    <row r="553" ht="15.75" customHeight="1">
      <c r="P553" s="28"/>
      <c r="Q553" s="28"/>
    </row>
    <row r="554" ht="15.75" customHeight="1">
      <c r="P554" s="28"/>
      <c r="Q554" s="28"/>
    </row>
    <row r="555" ht="15.75" customHeight="1">
      <c r="P555" s="28"/>
      <c r="Q555" s="28"/>
    </row>
    <row r="556" ht="15.75" customHeight="1">
      <c r="P556" s="28"/>
      <c r="Q556" s="28"/>
    </row>
    <row r="557" ht="15.75" customHeight="1">
      <c r="P557" s="28"/>
      <c r="Q557" s="28"/>
    </row>
    <row r="558" ht="15.75" customHeight="1">
      <c r="P558" s="28"/>
      <c r="Q558" s="28"/>
    </row>
    <row r="559" ht="15.75" customHeight="1">
      <c r="P559" s="28"/>
      <c r="Q559" s="28"/>
    </row>
    <row r="560" ht="15.75" customHeight="1">
      <c r="P560" s="28"/>
      <c r="Q560" s="28"/>
    </row>
    <row r="561" ht="15.75" customHeight="1">
      <c r="P561" s="28"/>
      <c r="Q561" s="28"/>
    </row>
    <row r="562" ht="15.75" customHeight="1">
      <c r="P562" s="28"/>
      <c r="Q562" s="28"/>
    </row>
    <row r="563" ht="15.75" customHeight="1">
      <c r="P563" s="28"/>
      <c r="Q563" s="28"/>
    </row>
    <row r="564" ht="15.75" customHeight="1">
      <c r="P564" s="28"/>
      <c r="Q564" s="28"/>
    </row>
    <row r="565" ht="15.75" customHeight="1">
      <c r="P565" s="28"/>
      <c r="Q565" s="28"/>
    </row>
    <row r="566" ht="15.75" customHeight="1">
      <c r="P566" s="28"/>
      <c r="Q566" s="28"/>
    </row>
    <row r="567" ht="15.75" customHeight="1">
      <c r="P567" s="28"/>
      <c r="Q567" s="28"/>
    </row>
    <row r="568" ht="15.75" customHeight="1">
      <c r="P568" s="28"/>
      <c r="Q568" s="28"/>
    </row>
    <row r="569" ht="15.75" customHeight="1">
      <c r="P569" s="28"/>
      <c r="Q569" s="28"/>
    </row>
    <row r="570" ht="15.75" customHeight="1">
      <c r="P570" s="28"/>
      <c r="Q570" s="28"/>
    </row>
    <row r="571" ht="15.75" customHeight="1">
      <c r="P571" s="28"/>
      <c r="Q571" s="28"/>
    </row>
    <row r="572" ht="15.75" customHeight="1">
      <c r="P572" s="28"/>
      <c r="Q572" s="28"/>
    </row>
    <row r="573" ht="15.75" customHeight="1">
      <c r="P573" s="28"/>
      <c r="Q573" s="28"/>
    </row>
    <row r="574" ht="15.75" customHeight="1">
      <c r="P574" s="28"/>
      <c r="Q574" s="28"/>
    </row>
    <row r="575" ht="15.75" customHeight="1">
      <c r="P575" s="28"/>
      <c r="Q575" s="28"/>
    </row>
    <row r="576" ht="15.75" customHeight="1">
      <c r="P576" s="28"/>
      <c r="Q576" s="28"/>
    </row>
    <row r="577" ht="15.75" customHeight="1">
      <c r="P577" s="28"/>
      <c r="Q577" s="28"/>
    </row>
    <row r="578" ht="15.75" customHeight="1">
      <c r="P578" s="28"/>
      <c r="Q578" s="28"/>
    </row>
    <row r="579" ht="15.75" customHeight="1">
      <c r="P579" s="28"/>
      <c r="Q579" s="28"/>
    </row>
    <row r="580" ht="15.75" customHeight="1">
      <c r="P580" s="28"/>
      <c r="Q580" s="28"/>
    </row>
    <row r="581" ht="15.75" customHeight="1">
      <c r="P581" s="28"/>
      <c r="Q581" s="28"/>
    </row>
    <row r="582" ht="15.75" customHeight="1">
      <c r="P582" s="28"/>
      <c r="Q582" s="28"/>
    </row>
    <row r="583" ht="15.75" customHeight="1">
      <c r="P583" s="28"/>
      <c r="Q583" s="28"/>
    </row>
    <row r="584" ht="15.75" customHeight="1">
      <c r="P584" s="28"/>
      <c r="Q584" s="28"/>
    </row>
    <row r="585" ht="15.75" customHeight="1">
      <c r="P585" s="28"/>
      <c r="Q585" s="28"/>
    </row>
    <row r="586" ht="15.75" customHeight="1">
      <c r="P586" s="28"/>
      <c r="Q586" s="28"/>
    </row>
    <row r="587" ht="15.75" customHeight="1">
      <c r="P587" s="28"/>
      <c r="Q587" s="28"/>
    </row>
    <row r="588" ht="15.75" customHeight="1">
      <c r="P588" s="28"/>
      <c r="Q588" s="28"/>
    </row>
    <row r="589" ht="15.75" customHeight="1">
      <c r="P589" s="28"/>
      <c r="Q589" s="28"/>
    </row>
    <row r="590" ht="15.75" customHeight="1">
      <c r="P590" s="28"/>
      <c r="Q590" s="28"/>
    </row>
    <row r="591" ht="15.75" customHeight="1">
      <c r="P591" s="28"/>
      <c r="Q591" s="28"/>
    </row>
    <row r="592" ht="15.75" customHeight="1">
      <c r="P592" s="28"/>
      <c r="Q592" s="28"/>
    </row>
    <row r="593" ht="15.75" customHeight="1">
      <c r="P593" s="28"/>
      <c r="Q593" s="28"/>
    </row>
    <row r="594" ht="15.75" customHeight="1">
      <c r="P594" s="28"/>
      <c r="Q594" s="28"/>
    </row>
    <row r="595" ht="15.75" customHeight="1">
      <c r="P595" s="28"/>
      <c r="Q595" s="28"/>
    </row>
    <row r="596" ht="15.75" customHeight="1">
      <c r="P596" s="28"/>
      <c r="Q596" s="28"/>
    </row>
    <row r="597" ht="15.75" customHeight="1">
      <c r="P597" s="28"/>
      <c r="Q597" s="28"/>
    </row>
    <row r="598" ht="15.75" customHeight="1">
      <c r="P598" s="28"/>
      <c r="Q598" s="28"/>
    </row>
    <row r="599" ht="15.75" customHeight="1">
      <c r="P599" s="28"/>
      <c r="Q599" s="28"/>
    </row>
    <row r="600" ht="15.75" customHeight="1">
      <c r="P600" s="28"/>
      <c r="Q600" s="28"/>
    </row>
    <row r="601" ht="15.75" customHeight="1">
      <c r="P601" s="28"/>
      <c r="Q601" s="28"/>
    </row>
    <row r="602" ht="15.75" customHeight="1">
      <c r="P602" s="28"/>
      <c r="Q602" s="28"/>
    </row>
    <row r="603" ht="15.75" customHeight="1">
      <c r="P603" s="28"/>
      <c r="Q603" s="28"/>
    </row>
    <row r="604" ht="15.75" customHeight="1">
      <c r="P604" s="28"/>
      <c r="Q604" s="28"/>
    </row>
    <row r="605" ht="15.75" customHeight="1">
      <c r="P605" s="28"/>
      <c r="Q605" s="28"/>
    </row>
    <row r="606" ht="15.75" customHeight="1">
      <c r="P606" s="28"/>
      <c r="Q606" s="28"/>
    </row>
    <row r="607" ht="15.75" customHeight="1">
      <c r="P607" s="28"/>
      <c r="Q607" s="28"/>
    </row>
    <row r="608" ht="15.75" customHeight="1">
      <c r="P608" s="28"/>
      <c r="Q608" s="28"/>
    </row>
    <row r="609" ht="15.75" customHeight="1">
      <c r="P609" s="28"/>
      <c r="Q609" s="28"/>
    </row>
    <row r="610" ht="15.75" customHeight="1">
      <c r="P610" s="28"/>
      <c r="Q610" s="28"/>
    </row>
    <row r="611" ht="15.75" customHeight="1">
      <c r="P611" s="28"/>
      <c r="Q611" s="28"/>
    </row>
    <row r="612" ht="15.75" customHeight="1">
      <c r="P612" s="28"/>
      <c r="Q612" s="28"/>
    </row>
    <row r="613" ht="15.75" customHeight="1">
      <c r="P613" s="28"/>
      <c r="Q613" s="28"/>
    </row>
    <row r="614" ht="15.75" customHeight="1">
      <c r="P614" s="28"/>
      <c r="Q614" s="28"/>
    </row>
    <row r="615" ht="15.75" customHeight="1">
      <c r="P615" s="28"/>
      <c r="Q615" s="28"/>
    </row>
    <row r="616" ht="15.75" customHeight="1">
      <c r="P616" s="28"/>
      <c r="Q616" s="28"/>
    </row>
    <row r="617" ht="15.75" customHeight="1">
      <c r="P617" s="28"/>
      <c r="Q617" s="28"/>
    </row>
    <row r="618" ht="15.75" customHeight="1">
      <c r="P618" s="28"/>
      <c r="Q618" s="28"/>
    </row>
    <row r="619" ht="15.75" customHeight="1">
      <c r="P619" s="28"/>
      <c r="Q619" s="28"/>
    </row>
    <row r="620" ht="15.75" customHeight="1">
      <c r="P620" s="28"/>
      <c r="Q620" s="28"/>
    </row>
    <row r="621" ht="15.75" customHeight="1">
      <c r="P621" s="28"/>
      <c r="Q621" s="28"/>
    </row>
    <row r="622" ht="15.75" customHeight="1">
      <c r="P622" s="28"/>
      <c r="Q622" s="28"/>
    </row>
    <row r="623" ht="15.75" customHeight="1">
      <c r="P623" s="28"/>
      <c r="Q623" s="28"/>
    </row>
    <row r="624" ht="15.75" customHeight="1">
      <c r="P624" s="28"/>
      <c r="Q624" s="28"/>
    </row>
    <row r="625" ht="15.75" customHeight="1">
      <c r="P625" s="28"/>
      <c r="Q625" s="28"/>
    </row>
    <row r="626" ht="15.75" customHeight="1">
      <c r="P626" s="28"/>
      <c r="Q626" s="28"/>
    </row>
    <row r="627" ht="15.75" customHeight="1">
      <c r="P627" s="28"/>
      <c r="Q627" s="28"/>
    </row>
    <row r="628" ht="15.75" customHeight="1">
      <c r="P628" s="28"/>
      <c r="Q628" s="28"/>
    </row>
    <row r="629" ht="15.75" customHeight="1">
      <c r="P629" s="28"/>
      <c r="Q629" s="28"/>
    </row>
    <row r="630" ht="15.75" customHeight="1">
      <c r="P630" s="28"/>
      <c r="Q630" s="28"/>
    </row>
    <row r="631" ht="15.75" customHeight="1">
      <c r="P631" s="28"/>
      <c r="Q631" s="28"/>
    </row>
    <row r="632" ht="15.75" customHeight="1">
      <c r="P632" s="28"/>
      <c r="Q632" s="28"/>
    </row>
    <row r="633" ht="15.75" customHeight="1">
      <c r="P633" s="28"/>
      <c r="Q633" s="28"/>
    </row>
    <row r="634" ht="15.75" customHeight="1">
      <c r="P634" s="28"/>
      <c r="Q634" s="28"/>
    </row>
    <row r="635" ht="15.75" customHeight="1">
      <c r="P635" s="28"/>
      <c r="Q635" s="28"/>
    </row>
    <row r="636" ht="15.75" customHeight="1">
      <c r="P636" s="28"/>
      <c r="Q636" s="28"/>
    </row>
    <row r="637" ht="15.75" customHeight="1">
      <c r="P637" s="28"/>
      <c r="Q637" s="28"/>
    </row>
    <row r="638" ht="15.75" customHeight="1">
      <c r="P638" s="28"/>
      <c r="Q638" s="28"/>
    </row>
    <row r="639" ht="15.75" customHeight="1">
      <c r="P639" s="28"/>
      <c r="Q639" s="28"/>
    </row>
    <row r="640" ht="15.75" customHeight="1">
      <c r="P640" s="28"/>
      <c r="Q640" s="28"/>
    </row>
    <row r="641" ht="15.75" customHeight="1">
      <c r="P641" s="28"/>
      <c r="Q641" s="28"/>
    </row>
    <row r="642" ht="15.75" customHeight="1">
      <c r="P642" s="28"/>
      <c r="Q642" s="28"/>
    </row>
    <row r="643" ht="15.75" customHeight="1">
      <c r="P643" s="28"/>
      <c r="Q643" s="28"/>
    </row>
    <row r="644" ht="15.75" customHeight="1">
      <c r="P644" s="28"/>
      <c r="Q644" s="28"/>
    </row>
    <row r="645" ht="15.75" customHeight="1">
      <c r="P645" s="28"/>
      <c r="Q645" s="28"/>
    </row>
    <row r="646" ht="15.75" customHeight="1">
      <c r="P646" s="28"/>
      <c r="Q646" s="28"/>
    </row>
    <row r="647" ht="15.75" customHeight="1">
      <c r="P647" s="28"/>
      <c r="Q647" s="28"/>
    </row>
    <row r="648" ht="15.75" customHeight="1">
      <c r="P648" s="28"/>
      <c r="Q648" s="28"/>
    </row>
    <row r="649" ht="15.75" customHeight="1">
      <c r="P649" s="28"/>
      <c r="Q649" s="28"/>
    </row>
    <row r="650" ht="15.75" customHeight="1">
      <c r="P650" s="28"/>
      <c r="Q650" s="28"/>
    </row>
    <row r="651" ht="15.75" customHeight="1">
      <c r="P651" s="28"/>
      <c r="Q651" s="28"/>
    </row>
    <row r="652" ht="15.75" customHeight="1">
      <c r="P652" s="28"/>
      <c r="Q652" s="28"/>
    </row>
    <row r="653" ht="15.75" customHeight="1">
      <c r="P653" s="28"/>
      <c r="Q653" s="28"/>
    </row>
    <row r="654" ht="15.75" customHeight="1">
      <c r="P654" s="28"/>
      <c r="Q654" s="28"/>
    </row>
    <row r="655" ht="15.75" customHeight="1">
      <c r="P655" s="28"/>
      <c r="Q655" s="28"/>
    </row>
    <row r="656" ht="15.75" customHeight="1">
      <c r="P656" s="28"/>
      <c r="Q656" s="28"/>
    </row>
    <row r="657" ht="15.75" customHeight="1">
      <c r="P657" s="28"/>
      <c r="Q657" s="28"/>
    </row>
    <row r="658" ht="15.75" customHeight="1">
      <c r="P658" s="28"/>
      <c r="Q658" s="28"/>
    </row>
    <row r="659" ht="15.75" customHeight="1">
      <c r="P659" s="28"/>
      <c r="Q659" s="28"/>
    </row>
    <row r="660" ht="15.75" customHeight="1">
      <c r="P660" s="28"/>
      <c r="Q660" s="28"/>
    </row>
    <row r="661" ht="15.75" customHeight="1">
      <c r="P661" s="28"/>
      <c r="Q661" s="28"/>
    </row>
    <row r="662" ht="15.75" customHeight="1">
      <c r="P662" s="28"/>
      <c r="Q662" s="28"/>
    </row>
    <row r="663" ht="15.75" customHeight="1">
      <c r="P663" s="28"/>
      <c r="Q663" s="28"/>
    </row>
    <row r="664" ht="15.75" customHeight="1">
      <c r="P664" s="28"/>
      <c r="Q664" s="28"/>
    </row>
    <row r="665" ht="15.75" customHeight="1">
      <c r="P665" s="28"/>
      <c r="Q665" s="28"/>
    </row>
    <row r="666" ht="15.75" customHeight="1">
      <c r="P666" s="28"/>
      <c r="Q666" s="28"/>
    </row>
    <row r="667" ht="15.75" customHeight="1">
      <c r="P667" s="28"/>
      <c r="Q667" s="28"/>
    </row>
    <row r="668" ht="15.75" customHeight="1">
      <c r="P668" s="28"/>
      <c r="Q668" s="28"/>
    </row>
    <row r="669" ht="15.75" customHeight="1">
      <c r="P669" s="28"/>
      <c r="Q669" s="28"/>
    </row>
    <row r="670" ht="15.75" customHeight="1">
      <c r="P670" s="28"/>
      <c r="Q670" s="28"/>
    </row>
    <row r="671" ht="15.75" customHeight="1">
      <c r="P671" s="28"/>
      <c r="Q671" s="28"/>
    </row>
    <row r="672" ht="15.75" customHeight="1">
      <c r="P672" s="28"/>
      <c r="Q672" s="28"/>
    </row>
    <row r="673" ht="15.75" customHeight="1">
      <c r="P673" s="28"/>
      <c r="Q673" s="28"/>
    </row>
    <row r="674" ht="15.75" customHeight="1">
      <c r="P674" s="28"/>
      <c r="Q674" s="28"/>
    </row>
    <row r="675" ht="15.75" customHeight="1">
      <c r="P675" s="28"/>
      <c r="Q675" s="28"/>
    </row>
    <row r="676" ht="15.75" customHeight="1">
      <c r="P676" s="28"/>
      <c r="Q676" s="28"/>
    </row>
    <row r="677" ht="15.75" customHeight="1">
      <c r="P677" s="28"/>
      <c r="Q677" s="28"/>
    </row>
    <row r="678" ht="15.75" customHeight="1">
      <c r="P678" s="28"/>
      <c r="Q678" s="28"/>
    </row>
    <row r="679" ht="15.75" customHeight="1">
      <c r="P679" s="28"/>
      <c r="Q679" s="28"/>
    </row>
    <row r="680" ht="15.75" customHeight="1">
      <c r="P680" s="28"/>
      <c r="Q680" s="28"/>
    </row>
    <row r="681" ht="15.75" customHeight="1">
      <c r="P681" s="28"/>
      <c r="Q681" s="28"/>
    </row>
    <row r="682" ht="15.75" customHeight="1">
      <c r="P682" s="28"/>
      <c r="Q682" s="28"/>
    </row>
    <row r="683" ht="15.75" customHeight="1">
      <c r="P683" s="28"/>
      <c r="Q683" s="28"/>
    </row>
    <row r="684" ht="15.75" customHeight="1">
      <c r="P684" s="28"/>
      <c r="Q684" s="28"/>
    </row>
    <row r="685" ht="15.75" customHeight="1">
      <c r="P685" s="28"/>
      <c r="Q685" s="28"/>
    </row>
    <row r="686" ht="15.75" customHeight="1">
      <c r="P686" s="28"/>
      <c r="Q686" s="28"/>
    </row>
    <row r="687" ht="15.75" customHeight="1">
      <c r="P687" s="28"/>
      <c r="Q687" s="28"/>
    </row>
    <row r="688" ht="15.75" customHeight="1">
      <c r="P688" s="28"/>
      <c r="Q688" s="28"/>
    </row>
    <row r="689" ht="15.75" customHeight="1">
      <c r="P689" s="28"/>
      <c r="Q689" s="28"/>
    </row>
    <row r="690" ht="15.75" customHeight="1">
      <c r="P690" s="28"/>
      <c r="Q690" s="28"/>
    </row>
    <row r="691" ht="15.75" customHeight="1">
      <c r="P691" s="28"/>
      <c r="Q691" s="28"/>
    </row>
    <row r="692" ht="15.75" customHeight="1">
      <c r="P692" s="28"/>
      <c r="Q692" s="28"/>
    </row>
    <row r="693" ht="15.75" customHeight="1">
      <c r="P693" s="28"/>
      <c r="Q693" s="28"/>
    </row>
    <row r="694" ht="15.75" customHeight="1">
      <c r="P694" s="28"/>
      <c r="Q694" s="28"/>
    </row>
    <row r="695" ht="15.75" customHeight="1">
      <c r="P695" s="28"/>
      <c r="Q695" s="28"/>
    </row>
    <row r="696" ht="15.75" customHeight="1">
      <c r="P696" s="28"/>
      <c r="Q696" s="28"/>
    </row>
    <row r="697" ht="15.75" customHeight="1">
      <c r="P697" s="28"/>
      <c r="Q697" s="28"/>
    </row>
    <row r="698" ht="15.75" customHeight="1">
      <c r="P698" s="28"/>
      <c r="Q698" s="28"/>
    </row>
    <row r="699" ht="15.75" customHeight="1">
      <c r="P699" s="28"/>
      <c r="Q699" s="28"/>
    </row>
    <row r="700" ht="15.75" customHeight="1">
      <c r="P700" s="28"/>
      <c r="Q700" s="28"/>
    </row>
    <row r="701" ht="15.75" customHeight="1">
      <c r="P701" s="28"/>
      <c r="Q701" s="28"/>
    </row>
    <row r="702" ht="15.75" customHeight="1">
      <c r="P702" s="28"/>
      <c r="Q702" s="28"/>
    </row>
    <row r="703" ht="15.75" customHeight="1">
      <c r="P703" s="28"/>
      <c r="Q703" s="28"/>
    </row>
    <row r="704" ht="15.75" customHeight="1">
      <c r="P704" s="28"/>
      <c r="Q704" s="28"/>
    </row>
    <row r="705" ht="15.75" customHeight="1">
      <c r="P705" s="28"/>
      <c r="Q705" s="28"/>
    </row>
    <row r="706" ht="15.75" customHeight="1">
      <c r="P706" s="28"/>
      <c r="Q706" s="28"/>
    </row>
    <row r="707" ht="15.75" customHeight="1">
      <c r="P707" s="28"/>
      <c r="Q707" s="28"/>
    </row>
    <row r="708" ht="15.75" customHeight="1">
      <c r="P708" s="28"/>
      <c r="Q708" s="28"/>
    </row>
    <row r="709" ht="15.75" customHeight="1">
      <c r="P709" s="28"/>
      <c r="Q709" s="28"/>
    </row>
    <row r="710" ht="15.75" customHeight="1">
      <c r="P710" s="28"/>
      <c r="Q710" s="28"/>
    </row>
    <row r="711" ht="15.75" customHeight="1">
      <c r="P711" s="28"/>
      <c r="Q711" s="28"/>
    </row>
    <row r="712" ht="15.75" customHeight="1">
      <c r="P712" s="28"/>
      <c r="Q712" s="28"/>
    </row>
    <row r="713" ht="15.75" customHeight="1">
      <c r="P713" s="28"/>
      <c r="Q713" s="28"/>
    </row>
    <row r="714" ht="15.75" customHeight="1">
      <c r="P714" s="28"/>
      <c r="Q714" s="28"/>
    </row>
    <row r="715" ht="15.75" customHeight="1">
      <c r="P715" s="28"/>
      <c r="Q715" s="28"/>
    </row>
    <row r="716" ht="15.75" customHeight="1">
      <c r="P716" s="28"/>
      <c r="Q716" s="28"/>
    </row>
    <row r="717" ht="15.75" customHeight="1">
      <c r="P717" s="28"/>
      <c r="Q717" s="28"/>
    </row>
    <row r="718" ht="15.75" customHeight="1">
      <c r="P718" s="28"/>
      <c r="Q718" s="28"/>
    </row>
    <row r="719" ht="15.75" customHeight="1">
      <c r="P719" s="28"/>
      <c r="Q719" s="28"/>
    </row>
    <row r="720" ht="15.75" customHeight="1">
      <c r="P720" s="28"/>
      <c r="Q720" s="28"/>
    </row>
    <row r="721" ht="15.75" customHeight="1">
      <c r="P721" s="28"/>
      <c r="Q721" s="28"/>
    </row>
    <row r="722" ht="15.75" customHeight="1">
      <c r="P722" s="28"/>
      <c r="Q722" s="28"/>
    </row>
    <row r="723" ht="15.75" customHeight="1">
      <c r="P723" s="28"/>
      <c r="Q723" s="28"/>
    </row>
    <row r="724" ht="15.75" customHeight="1">
      <c r="P724" s="28"/>
      <c r="Q724" s="28"/>
    </row>
    <row r="725" ht="15.75" customHeight="1">
      <c r="P725" s="28"/>
      <c r="Q725" s="28"/>
    </row>
    <row r="726" ht="15.75" customHeight="1">
      <c r="P726" s="28"/>
      <c r="Q726" s="28"/>
    </row>
    <row r="727" ht="15.75" customHeight="1">
      <c r="P727" s="28"/>
      <c r="Q727" s="28"/>
    </row>
    <row r="728" ht="15.75" customHeight="1">
      <c r="P728" s="28"/>
      <c r="Q728" s="28"/>
    </row>
    <row r="729" ht="15.75" customHeight="1">
      <c r="P729" s="28"/>
      <c r="Q729" s="28"/>
    </row>
    <row r="730" ht="15.75" customHeight="1">
      <c r="P730" s="28"/>
      <c r="Q730" s="28"/>
    </row>
    <row r="731" ht="15.75" customHeight="1">
      <c r="P731" s="28"/>
      <c r="Q731" s="28"/>
    </row>
    <row r="732" ht="15.75" customHeight="1">
      <c r="P732" s="28"/>
      <c r="Q732" s="28"/>
    </row>
    <row r="733" ht="15.75" customHeight="1">
      <c r="P733" s="28"/>
      <c r="Q733" s="28"/>
    </row>
    <row r="734" ht="15.75" customHeight="1">
      <c r="P734" s="28"/>
      <c r="Q734" s="28"/>
    </row>
    <row r="735" ht="15.75" customHeight="1">
      <c r="P735" s="28"/>
      <c r="Q735" s="28"/>
    </row>
    <row r="736" ht="15.75" customHeight="1">
      <c r="P736" s="28"/>
      <c r="Q736" s="28"/>
    </row>
    <row r="737" ht="15.75" customHeight="1">
      <c r="P737" s="28"/>
      <c r="Q737" s="28"/>
    </row>
    <row r="738" ht="15.75" customHeight="1">
      <c r="P738" s="28"/>
      <c r="Q738" s="28"/>
    </row>
    <row r="739" ht="15.75" customHeight="1">
      <c r="P739" s="28"/>
      <c r="Q739" s="28"/>
    </row>
    <row r="740" ht="15.75" customHeight="1">
      <c r="P740" s="28"/>
      <c r="Q740" s="28"/>
    </row>
    <row r="741" ht="15.75" customHeight="1">
      <c r="P741" s="28"/>
      <c r="Q741" s="28"/>
    </row>
    <row r="742" ht="15.75" customHeight="1">
      <c r="P742" s="28"/>
      <c r="Q742" s="28"/>
    </row>
    <row r="743" ht="15.75" customHeight="1">
      <c r="P743" s="28"/>
      <c r="Q743" s="28"/>
    </row>
    <row r="744" ht="15.75" customHeight="1">
      <c r="P744" s="28"/>
      <c r="Q744" s="28"/>
    </row>
    <row r="745" ht="15.75" customHeight="1">
      <c r="P745" s="28"/>
      <c r="Q745" s="28"/>
    </row>
    <row r="746" ht="15.75" customHeight="1">
      <c r="P746" s="28"/>
      <c r="Q746" s="28"/>
    </row>
    <row r="747" ht="15.75" customHeight="1">
      <c r="P747" s="28"/>
      <c r="Q747" s="28"/>
    </row>
    <row r="748" ht="15.75" customHeight="1">
      <c r="P748" s="28"/>
      <c r="Q748" s="28"/>
    </row>
    <row r="749" ht="15.75" customHeight="1">
      <c r="P749" s="28"/>
      <c r="Q749" s="28"/>
    </row>
    <row r="750" ht="15.75" customHeight="1">
      <c r="P750" s="28"/>
      <c r="Q750" s="28"/>
    </row>
    <row r="751" ht="15.75" customHeight="1">
      <c r="P751" s="28"/>
      <c r="Q751" s="28"/>
    </row>
    <row r="752" ht="15.75" customHeight="1">
      <c r="P752" s="28"/>
      <c r="Q752" s="28"/>
    </row>
    <row r="753" ht="15.75" customHeight="1">
      <c r="P753" s="28"/>
      <c r="Q753" s="28"/>
    </row>
    <row r="754" ht="15.75" customHeight="1">
      <c r="P754" s="28"/>
      <c r="Q754" s="28"/>
    </row>
    <row r="755" ht="15.75" customHeight="1">
      <c r="P755" s="28"/>
      <c r="Q755" s="28"/>
    </row>
    <row r="756" ht="15.75" customHeight="1">
      <c r="P756" s="28"/>
      <c r="Q756" s="28"/>
    </row>
    <row r="757" ht="15.75" customHeight="1">
      <c r="P757" s="28"/>
      <c r="Q757" s="28"/>
    </row>
    <row r="758" ht="15.75" customHeight="1">
      <c r="P758" s="28"/>
      <c r="Q758" s="28"/>
    </row>
    <row r="759" ht="15.75" customHeight="1">
      <c r="P759" s="28"/>
      <c r="Q759" s="28"/>
    </row>
    <row r="760" ht="15.75" customHeight="1">
      <c r="P760" s="28"/>
      <c r="Q760" s="28"/>
    </row>
    <row r="761" ht="15.75" customHeight="1">
      <c r="P761" s="28"/>
      <c r="Q761" s="28"/>
    </row>
    <row r="762" ht="15.75" customHeight="1">
      <c r="P762" s="28"/>
      <c r="Q762" s="28"/>
    </row>
    <row r="763" ht="15.75" customHeight="1">
      <c r="P763" s="28"/>
      <c r="Q763" s="28"/>
    </row>
    <row r="764" ht="15.75" customHeight="1">
      <c r="P764" s="28"/>
      <c r="Q764" s="28"/>
    </row>
    <row r="765" ht="15.75" customHeight="1">
      <c r="P765" s="28"/>
      <c r="Q765" s="28"/>
    </row>
    <row r="766" ht="15.75" customHeight="1">
      <c r="P766" s="28"/>
      <c r="Q766" s="28"/>
    </row>
    <row r="767" ht="15.75" customHeight="1">
      <c r="P767" s="28"/>
      <c r="Q767" s="28"/>
    </row>
    <row r="768" ht="15.75" customHeight="1">
      <c r="P768" s="28"/>
      <c r="Q768" s="28"/>
    </row>
    <row r="769" ht="15.75" customHeight="1">
      <c r="P769" s="28"/>
      <c r="Q769" s="28"/>
    </row>
    <row r="770" ht="15.75" customHeight="1">
      <c r="P770" s="28"/>
      <c r="Q770" s="28"/>
    </row>
    <row r="771" ht="15.75" customHeight="1">
      <c r="P771" s="28"/>
      <c r="Q771" s="28"/>
    </row>
    <row r="772" ht="15.75" customHeight="1">
      <c r="P772" s="28"/>
      <c r="Q772" s="28"/>
    </row>
    <row r="773" ht="15.75" customHeight="1">
      <c r="P773" s="28"/>
      <c r="Q773" s="28"/>
    </row>
    <row r="774" ht="15.75" customHeight="1">
      <c r="P774" s="28"/>
      <c r="Q774" s="28"/>
    </row>
    <row r="775" ht="15.75" customHeight="1">
      <c r="P775" s="28"/>
      <c r="Q775" s="28"/>
    </row>
    <row r="776" ht="15.75" customHeight="1">
      <c r="P776" s="28"/>
      <c r="Q776" s="28"/>
    </row>
    <row r="777" ht="15.75" customHeight="1">
      <c r="P777" s="28"/>
      <c r="Q777" s="28"/>
    </row>
    <row r="778" ht="15.75" customHeight="1">
      <c r="P778" s="28"/>
      <c r="Q778" s="28"/>
    </row>
    <row r="779" ht="15.75" customHeight="1">
      <c r="P779" s="28"/>
      <c r="Q779" s="28"/>
    </row>
    <row r="780" ht="15.75" customHeight="1">
      <c r="P780" s="28"/>
      <c r="Q780" s="28"/>
    </row>
    <row r="781" ht="15.75" customHeight="1">
      <c r="P781" s="28"/>
      <c r="Q781" s="28"/>
    </row>
    <row r="782" ht="15.75" customHeight="1">
      <c r="P782" s="28"/>
      <c r="Q782" s="28"/>
    </row>
    <row r="783" ht="15.75" customHeight="1">
      <c r="P783" s="28"/>
      <c r="Q783" s="28"/>
    </row>
    <row r="784" ht="15.75" customHeight="1">
      <c r="P784" s="28"/>
      <c r="Q784" s="28"/>
    </row>
    <row r="785" ht="15.75" customHeight="1">
      <c r="P785" s="28"/>
      <c r="Q785" s="28"/>
    </row>
    <row r="786" ht="15.75" customHeight="1">
      <c r="P786" s="28"/>
      <c r="Q786" s="28"/>
    </row>
    <row r="787" ht="15.75" customHeight="1">
      <c r="P787" s="28"/>
      <c r="Q787" s="28"/>
    </row>
    <row r="788" ht="15.75" customHeight="1">
      <c r="P788" s="28"/>
      <c r="Q788" s="28"/>
    </row>
    <row r="789" ht="15.75" customHeight="1">
      <c r="P789" s="28"/>
      <c r="Q789" s="28"/>
    </row>
    <row r="790" ht="15.75" customHeight="1">
      <c r="P790" s="28"/>
      <c r="Q790" s="28"/>
    </row>
    <row r="791" ht="15.75" customHeight="1">
      <c r="P791" s="28"/>
      <c r="Q791" s="28"/>
    </row>
    <row r="792" ht="15.75" customHeight="1">
      <c r="P792" s="28"/>
      <c r="Q792" s="28"/>
    </row>
    <row r="793" ht="15.75" customHeight="1">
      <c r="P793" s="28"/>
      <c r="Q793" s="28"/>
    </row>
    <row r="794" ht="15.75" customHeight="1">
      <c r="P794" s="28"/>
      <c r="Q794" s="28"/>
    </row>
    <row r="795" ht="15.75" customHeight="1">
      <c r="P795" s="28"/>
      <c r="Q795" s="28"/>
    </row>
    <row r="796" ht="15.75" customHeight="1">
      <c r="P796" s="28"/>
      <c r="Q796" s="28"/>
    </row>
    <row r="797" ht="15.75" customHeight="1">
      <c r="P797" s="28"/>
      <c r="Q797" s="28"/>
    </row>
    <row r="798" ht="15.75" customHeight="1">
      <c r="P798" s="28"/>
      <c r="Q798" s="28"/>
    </row>
    <row r="799" ht="15.75" customHeight="1">
      <c r="P799" s="28"/>
      <c r="Q799" s="28"/>
    </row>
    <row r="800" ht="15.75" customHeight="1">
      <c r="P800" s="28"/>
      <c r="Q800" s="28"/>
    </row>
    <row r="801" ht="15.75" customHeight="1">
      <c r="P801" s="28"/>
      <c r="Q801" s="28"/>
    </row>
    <row r="802" ht="15.75" customHeight="1">
      <c r="P802" s="28"/>
      <c r="Q802" s="28"/>
    </row>
    <row r="803" ht="15.75" customHeight="1">
      <c r="P803" s="28"/>
      <c r="Q803" s="28"/>
    </row>
    <row r="804" ht="15.75" customHeight="1">
      <c r="P804" s="28"/>
      <c r="Q804" s="28"/>
    </row>
    <row r="805" ht="15.75" customHeight="1">
      <c r="P805" s="28"/>
      <c r="Q805" s="28"/>
    </row>
    <row r="806" ht="15.75" customHeight="1">
      <c r="P806" s="28"/>
      <c r="Q806" s="28"/>
    </row>
    <row r="807" ht="15.75" customHeight="1">
      <c r="P807" s="28"/>
      <c r="Q807" s="28"/>
    </row>
    <row r="808" ht="15.75" customHeight="1">
      <c r="P808" s="28"/>
      <c r="Q808" s="28"/>
    </row>
    <row r="809" ht="15.75" customHeight="1">
      <c r="P809" s="28"/>
      <c r="Q809" s="28"/>
    </row>
    <row r="810" ht="15.75" customHeight="1">
      <c r="P810" s="28"/>
      <c r="Q810" s="28"/>
    </row>
    <row r="811" ht="15.75" customHeight="1">
      <c r="P811" s="28"/>
      <c r="Q811" s="28"/>
    </row>
    <row r="812" ht="15.75" customHeight="1">
      <c r="P812" s="28"/>
      <c r="Q812" s="28"/>
    </row>
    <row r="813" ht="15.75" customHeight="1">
      <c r="P813" s="28"/>
      <c r="Q813" s="28"/>
    </row>
    <row r="814" ht="15.75" customHeight="1">
      <c r="P814" s="28"/>
      <c r="Q814" s="28"/>
    </row>
    <row r="815" ht="15.75" customHeight="1">
      <c r="P815" s="28"/>
      <c r="Q815" s="28"/>
    </row>
    <row r="816" ht="15.75" customHeight="1">
      <c r="P816" s="28"/>
      <c r="Q816" s="28"/>
    </row>
    <row r="817" ht="15.75" customHeight="1">
      <c r="P817" s="28"/>
      <c r="Q817" s="28"/>
    </row>
    <row r="818" ht="15.75" customHeight="1">
      <c r="P818" s="28"/>
      <c r="Q818" s="28"/>
    </row>
    <row r="819" ht="15.75" customHeight="1">
      <c r="P819" s="28"/>
      <c r="Q819" s="28"/>
    </row>
    <row r="820" ht="15.75" customHeight="1">
      <c r="P820" s="28"/>
      <c r="Q820" s="28"/>
    </row>
    <row r="821" ht="15.75" customHeight="1">
      <c r="P821" s="28"/>
      <c r="Q821" s="28"/>
    </row>
    <row r="822" ht="15.75" customHeight="1">
      <c r="P822" s="28"/>
      <c r="Q822" s="28"/>
    </row>
    <row r="823" ht="15.75" customHeight="1">
      <c r="P823" s="28"/>
      <c r="Q823" s="28"/>
    </row>
    <row r="824" ht="15.75" customHeight="1">
      <c r="P824" s="28"/>
      <c r="Q824" s="28"/>
    </row>
    <row r="825" ht="15.75" customHeight="1">
      <c r="P825" s="28"/>
      <c r="Q825" s="28"/>
    </row>
    <row r="826" ht="15.75" customHeight="1">
      <c r="P826" s="28"/>
      <c r="Q826" s="28"/>
    </row>
    <row r="827" ht="15.75" customHeight="1">
      <c r="P827" s="28"/>
      <c r="Q827" s="28"/>
    </row>
    <row r="828" ht="15.75" customHeight="1">
      <c r="P828" s="28"/>
      <c r="Q828" s="28"/>
    </row>
    <row r="829" ht="15.75" customHeight="1">
      <c r="P829" s="28"/>
      <c r="Q829" s="28"/>
    </row>
    <row r="830" ht="15.75" customHeight="1">
      <c r="P830" s="28"/>
      <c r="Q830" s="28"/>
    </row>
    <row r="831" ht="15.75" customHeight="1">
      <c r="P831" s="28"/>
      <c r="Q831" s="28"/>
    </row>
    <row r="832" ht="15.75" customHeight="1">
      <c r="P832" s="28"/>
      <c r="Q832" s="28"/>
    </row>
    <row r="833" ht="15.75" customHeight="1">
      <c r="P833" s="28"/>
      <c r="Q833" s="28"/>
    </row>
    <row r="834" ht="15.75" customHeight="1">
      <c r="P834" s="28"/>
      <c r="Q834" s="28"/>
    </row>
    <row r="835" ht="15.75" customHeight="1">
      <c r="P835" s="28"/>
      <c r="Q835" s="28"/>
    </row>
    <row r="836" ht="15.75" customHeight="1">
      <c r="P836" s="28"/>
      <c r="Q836" s="28"/>
    </row>
    <row r="837" ht="15.75" customHeight="1">
      <c r="P837" s="28"/>
      <c r="Q837" s="28"/>
    </row>
    <row r="838" ht="15.75" customHeight="1">
      <c r="P838" s="28"/>
      <c r="Q838" s="28"/>
    </row>
    <row r="839" ht="15.75" customHeight="1">
      <c r="P839" s="28"/>
      <c r="Q839" s="28"/>
    </row>
    <row r="840" ht="15.75" customHeight="1">
      <c r="P840" s="28"/>
      <c r="Q840" s="28"/>
    </row>
    <row r="841" ht="15.75" customHeight="1">
      <c r="P841" s="28"/>
      <c r="Q841" s="28"/>
    </row>
    <row r="842" ht="15.75" customHeight="1">
      <c r="P842" s="28"/>
      <c r="Q842" s="28"/>
    </row>
    <row r="843" ht="15.75" customHeight="1">
      <c r="P843" s="28"/>
      <c r="Q843" s="28"/>
    </row>
    <row r="844" ht="15.75" customHeight="1">
      <c r="P844" s="28"/>
      <c r="Q844" s="28"/>
    </row>
    <row r="845" ht="15.75" customHeight="1">
      <c r="P845" s="28"/>
      <c r="Q845" s="28"/>
    </row>
    <row r="846" ht="15.75" customHeight="1">
      <c r="P846" s="28"/>
      <c r="Q846" s="28"/>
    </row>
    <row r="847" ht="15.75" customHeight="1">
      <c r="P847" s="28"/>
      <c r="Q847" s="28"/>
    </row>
    <row r="848" ht="15.75" customHeight="1">
      <c r="P848" s="28"/>
      <c r="Q848" s="28"/>
    </row>
    <row r="849" ht="15.75" customHeight="1">
      <c r="P849" s="28"/>
      <c r="Q849" s="28"/>
    </row>
    <row r="850" ht="15.75" customHeight="1">
      <c r="P850" s="28"/>
      <c r="Q850" s="28"/>
    </row>
    <row r="851" ht="15.75" customHeight="1">
      <c r="P851" s="28"/>
      <c r="Q851" s="28"/>
    </row>
    <row r="852" ht="15.75" customHeight="1">
      <c r="P852" s="28"/>
      <c r="Q852" s="28"/>
    </row>
    <row r="853" ht="15.75" customHeight="1">
      <c r="P853" s="28"/>
      <c r="Q853" s="28"/>
    </row>
    <row r="854" ht="15.75" customHeight="1">
      <c r="P854" s="28"/>
      <c r="Q854" s="28"/>
    </row>
    <row r="855" ht="15.75" customHeight="1">
      <c r="P855" s="28"/>
      <c r="Q855" s="28"/>
    </row>
    <row r="856" ht="15.75" customHeight="1">
      <c r="P856" s="28"/>
      <c r="Q856" s="28"/>
    </row>
    <row r="857" ht="15.75" customHeight="1">
      <c r="P857" s="28"/>
      <c r="Q857" s="28"/>
    </row>
    <row r="858" ht="15.75" customHeight="1">
      <c r="P858" s="28"/>
      <c r="Q858" s="28"/>
    </row>
    <row r="859" ht="15.75" customHeight="1">
      <c r="P859" s="28"/>
      <c r="Q859" s="28"/>
    </row>
    <row r="860" ht="15.75" customHeight="1">
      <c r="P860" s="28"/>
      <c r="Q860" s="28"/>
    </row>
    <row r="861" ht="15.75" customHeight="1">
      <c r="P861" s="28"/>
      <c r="Q861" s="28"/>
    </row>
    <row r="862" ht="15.75" customHeight="1">
      <c r="P862" s="28"/>
      <c r="Q862" s="28"/>
    </row>
    <row r="863" ht="15.75" customHeight="1">
      <c r="P863" s="28"/>
      <c r="Q863" s="28"/>
    </row>
    <row r="864" ht="15.75" customHeight="1">
      <c r="P864" s="28"/>
      <c r="Q864" s="28"/>
    </row>
    <row r="865" ht="15.75" customHeight="1">
      <c r="P865" s="28"/>
      <c r="Q865" s="28"/>
    </row>
    <row r="866" ht="15.75" customHeight="1">
      <c r="P866" s="28"/>
      <c r="Q866" s="28"/>
    </row>
    <row r="867" ht="15.75" customHeight="1">
      <c r="P867" s="28"/>
      <c r="Q867" s="28"/>
    </row>
    <row r="868" ht="15.75" customHeight="1">
      <c r="P868" s="28"/>
      <c r="Q868" s="28"/>
    </row>
    <row r="869" ht="15.75" customHeight="1">
      <c r="P869" s="28"/>
      <c r="Q869" s="28"/>
    </row>
    <row r="870" ht="15.75" customHeight="1">
      <c r="P870" s="28"/>
      <c r="Q870" s="28"/>
    </row>
    <row r="871" ht="15.75" customHeight="1">
      <c r="P871" s="28"/>
      <c r="Q871" s="28"/>
    </row>
    <row r="872" ht="15.75" customHeight="1">
      <c r="P872" s="28"/>
      <c r="Q872" s="28"/>
    </row>
    <row r="873" ht="15.75" customHeight="1">
      <c r="P873" s="28"/>
      <c r="Q873" s="28"/>
    </row>
    <row r="874" ht="15.75" customHeight="1">
      <c r="P874" s="28"/>
      <c r="Q874" s="28"/>
    </row>
    <row r="875" ht="15.75" customHeight="1">
      <c r="P875" s="28"/>
      <c r="Q875" s="28"/>
    </row>
    <row r="876" ht="15.75" customHeight="1">
      <c r="P876" s="28"/>
      <c r="Q876" s="28"/>
    </row>
    <row r="877" ht="15.75" customHeight="1">
      <c r="P877" s="28"/>
      <c r="Q877" s="28"/>
    </row>
    <row r="878" ht="15.75" customHeight="1">
      <c r="P878" s="28"/>
      <c r="Q878" s="28"/>
    </row>
    <row r="879" ht="15.75" customHeight="1">
      <c r="P879" s="28"/>
      <c r="Q879" s="28"/>
    </row>
    <row r="880" ht="15.75" customHeight="1">
      <c r="P880" s="28"/>
      <c r="Q880" s="28"/>
    </row>
    <row r="881" ht="15.75" customHeight="1">
      <c r="P881" s="28"/>
      <c r="Q881" s="28"/>
    </row>
    <row r="882" ht="15.75" customHeight="1">
      <c r="P882" s="28"/>
      <c r="Q882" s="28"/>
    </row>
    <row r="883" ht="15.75" customHeight="1">
      <c r="P883" s="28"/>
      <c r="Q883" s="28"/>
    </row>
    <row r="884" ht="15.75" customHeight="1">
      <c r="P884" s="28"/>
      <c r="Q884" s="28"/>
    </row>
    <row r="885" ht="15.75" customHeight="1">
      <c r="P885" s="28"/>
      <c r="Q885" s="28"/>
    </row>
    <row r="886" ht="15.75" customHeight="1">
      <c r="P886" s="28"/>
      <c r="Q886" s="28"/>
    </row>
    <row r="887" ht="15.75" customHeight="1">
      <c r="P887" s="28"/>
      <c r="Q887" s="28"/>
    </row>
    <row r="888" ht="15.75" customHeight="1">
      <c r="P888" s="28"/>
      <c r="Q888" s="28"/>
    </row>
    <row r="889" ht="15.75" customHeight="1">
      <c r="P889" s="28"/>
      <c r="Q889" s="28"/>
    </row>
    <row r="890" ht="15.75" customHeight="1">
      <c r="P890" s="28"/>
      <c r="Q890" s="28"/>
    </row>
    <row r="891" ht="15.75" customHeight="1">
      <c r="P891" s="28"/>
      <c r="Q891" s="28"/>
    </row>
    <row r="892" ht="15.75" customHeight="1">
      <c r="P892" s="28"/>
      <c r="Q892" s="28"/>
    </row>
    <row r="893" ht="15.75" customHeight="1">
      <c r="P893" s="28"/>
      <c r="Q893" s="28"/>
    </row>
    <row r="894" ht="15.75" customHeight="1">
      <c r="P894" s="28"/>
      <c r="Q894" s="28"/>
    </row>
    <row r="895" ht="15.75" customHeight="1">
      <c r="P895" s="28"/>
      <c r="Q895" s="28"/>
    </row>
    <row r="896" ht="15.75" customHeight="1">
      <c r="P896" s="28"/>
      <c r="Q896" s="28"/>
    </row>
    <row r="897" ht="15.75" customHeight="1">
      <c r="P897" s="28"/>
      <c r="Q897" s="28"/>
    </row>
    <row r="898" ht="15.75" customHeight="1">
      <c r="P898" s="28"/>
      <c r="Q898" s="28"/>
    </row>
    <row r="899" ht="15.75" customHeight="1">
      <c r="P899" s="28"/>
      <c r="Q899" s="28"/>
    </row>
    <row r="900" ht="15.75" customHeight="1">
      <c r="P900" s="28"/>
      <c r="Q900" s="28"/>
    </row>
    <row r="901" ht="15.75" customHeight="1">
      <c r="P901" s="28"/>
      <c r="Q901" s="28"/>
    </row>
    <row r="902" ht="15.75" customHeight="1">
      <c r="P902" s="28"/>
      <c r="Q902" s="28"/>
    </row>
    <row r="903" ht="15.75" customHeight="1">
      <c r="P903" s="28"/>
      <c r="Q903" s="28"/>
    </row>
    <row r="904" ht="15.75" customHeight="1">
      <c r="P904" s="28"/>
      <c r="Q904" s="28"/>
    </row>
    <row r="905" ht="15.75" customHeight="1">
      <c r="P905" s="28"/>
      <c r="Q905" s="28"/>
    </row>
    <row r="906" ht="15.75" customHeight="1">
      <c r="P906" s="28"/>
      <c r="Q906" s="28"/>
    </row>
    <row r="907" ht="15.75" customHeight="1">
      <c r="P907" s="28"/>
      <c r="Q907" s="28"/>
    </row>
    <row r="908" ht="15.75" customHeight="1">
      <c r="P908" s="28"/>
      <c r="Q908" s="28"/>
    </row>
    <row r="909" ht="15.75" customHeight="1">
      <c r="P909" s="28"/>
      <c r="Q909" s="28"/>
    </row>
    <row r="910" ht="15.75" customHeight="1">
      <c r="P910" s="28"/>
      <c r="Q910" s="28"/>
    </row>
    <row r="911" ht="15.75" customHeight="1">
      <c r="P911" s="28"/>
      <c r="Q911" s="28"/>
    </row>
    <row r="912" ht="15.75" customHeight="1">
      <c r="P912" s="28"/>
      <c r="Q912" s="28"/>
    </row>
    <row r="913" ht="15.75" customHeight="1">
      <c r="P913" s="28"/>
      <c r="Q913" s="28"/>
    </row>
    <row r="914" ht="15.75" customHeight="1">
      <c r="P914" s="28"/>
      <c r="Q914" s="28"/>
    </row>
    <row r="915" ht="15.75" customHeight="1">
      <c r="P915" s="28"/>
      <c r="Q915" s="28"/>
    </row>
    <row r="916" ht="15.75" customHeight="1">
      <c r="P916" s="28"/>
      <c r="Q916" s="28"/>
    </row>
    <row r="917" ht="15.75" customHeight="1">
      <c r="P917" s="28"/>
      <c r="Q917" s="28"/>
    </row>
    <row r="918" ht="15.75" customHeight="1">
      <c r="P918" s="28"/>
      <c r="Q918" s="28"/>
    </row>
    <row r="919" ht="15.75" customHeight="1">
      <c r="P919" s="28"/>
      <c r="Q919" s="28"/>
    </row>
    <row r="920" ht="15.75" customHeight="1">
      <c r="P920" s="28"/>
      <c r="Q920" s="28"/>
    </row>
    <row r="921" ht="15.75" customHeight="1">
      <c r="P921" s="28"/>
      <c r="Q921" s="28"/>
    </row>
    <row r="922" ht="15.75" customHeight="1">
      <c r="P922" s="28"/>
      <c r="Q922" s="28"/>
    </row>
    <row r="923" ht="15.75" customHeight="1">
      <c r="P923" s="28"/>
      <c r="Q923" s="28"/>
    </row>
    <row r="924" ht="15.75" customHeight="1">
      <c r="P924" s="28"/>
      <c r="Q924" s="28"/>
    </row>
    <row r="925" ht="15.75" customHeight="1">
      <c r="P925" s="28"/>
      <c r="Q925" s="28"/>
    </row>
    <row r="926" ht="15.75" customHeight="1">
      <c r="P926" s="28"/>
      <c r="Q926" s="28"/>
    </row>
    <row r="927" ht="15.75" customHeight="1">
      <c r="P927" s="28"/>
      <c r="Q927" s="28"/>
    </row>
    <row r="928" ht="15.75" customHeight="1">
      <c r="P928" s="28"/>
      <c r="Q928" s="28"/>
    </row>
    <row r="929" ht="15.75" customHeight="1">
      <c r="P929" s="28"/>
      <c r="Q929" s="28"/>
    </row>
    <row r="930" ht="15.75" customHeight="1">
      <c r="P930" s="28"/>
      <c r="Q930" s="28"/>
    </row>
    <row r="931" ht="15.75" customHeight="1">
      <c r="P931" s="28"/>
      <c r="Q931" s="28"/>
    </row>
    <row r="932" ht="15.75" customHeight="1">
      <c r="P932" s="28"/>
      <c r="Q932" s="28"/>
    </row>
    <row r="933" ht="15.75" customHeight="1">
      <c r="P933" s="28"/>
      <c r="Q933" s="28"/>
    </row>
    <row r="934" ht="15.75" customHeight="1">
      <c r="P934" s="28"/>
      <c r="Q934" s="28"/>
    </row>
    <row r="935" ht="15.75" customHeight="1">
      <c r="P935" s="28"/>
      <c r="Q935" s="28"/>
    </row>
    <row r="936" ht="15.75" customHeight="1">
      <c r="P936" s="28"/>
      <c r="Q936" s="28"/>
    </row>
    <row r="937" ht="15.75" customHeight="1">
      <c r="P937" s="28"/>
      <c r="Q937" s="28"/>
    </row>
    <row r="938" ht="15.75" customHeight="1">
      <c r="P938" s="28"/>
      <c r="Q938" s="28"/>
    </row>
    <row r="939" ht="15.75" customHeight="1">
      <c r="P939" s="28"/>
      <c r="Q939" s="28"/>
    </row>
    <row r="940" ht="15.75" customHeight="1">
      <c r="P940" s="28"/>
      <c r="Q940" s="28"/>
    </row>
    <row r="941" ht="15.75" customHeight="1">
      <c r="P941" s="28"/>
      <c r="Q941" s="28"/>
    </row>
    <row r="942" ht="15.75" customHeight="1">
      <c r="P942" s="28"/>
      <c r="Q942" s="28"/>
    </row>
    <row r="943" ht="15.75" customHeight="1">
      <c r="P943" s="28"/>
      <c r="Q943" s="28"/>
    </row>
    <row r="944" ht="15.75" customHeight="1">
      <c r="P944" s="28"/>
      <c r="Q944" s="28"/>
    </row>
    <row r="945" ht="15.75" customHeight="1">
      <c r="P945" s="28"/>
      <c r="Q945" s="28"/>
    </row>
    <row r="946" ht="15.75" customHeight="1">
      <c r="P946" s="28"/>
      <c r="Q946" s="28"/>
    </row>
    <row r="947" ht="15.75" customHeight="1">
      <c r="P947" s="28"/>
      <c r="Q947" s="28"/>
    </row>
    <row r="948" ht="15.75" customHeight="1">
      <c r="P948" s="28"/>
      <c r="Q948" s="28"/>
    </row>
    <row r="949" ht="15.75" customHeight="1">
      <c r="P949" s="28"/>
      <c r="Q949" s="28"/>
    </row>
    <row r="950" ht="15.75" customHeight="1">
      <c r="P950" s="28"/>
      <c r="Q950" s="28"/>
    </row>
    <row r="951" ht="15.75" customHeight="1">
      <c r="P951" s="28"/>
      <c r="Q951" s="28"/>
    </row>
    <row r="952" ht="15.75" customHeight="1">
      <c r="P952" s="28"/>
      <c r="Q952" s="28"/>
    </row>
    <row r="953" ht="15.75" customHeight="1">
      <c r="P953" s="28"/>
      <c r="Q953" s="28"/>
    </row>
    <row r="954" ht="15.75" customHeight="1">
      <c r="P954" s="28"/>
      <c r="Q954" s="28"/>
    </row>
    <row r="955" ht="15.75" customHeight="1">
      <c r="P955" s="28"/>
      <c r="Q955" s="28"/>
    </row>
    <row r="956" ht="15.75" customHeight="1">
      <c r="P956" s="28"/>
      <c r="Q956" s="28"/>
    </row>
    <row r="957" ht="15.75" customHeight="1">
      <c r="P957" s="28"/>
      <c r="Q957" s="28"/>
    </row>
    <row r="958" ht="15.75" customHeight="1">
      <c r="P958" s="28"/>
      <c r="Q958" s="28"/>
    </row>
    <row r="959" ht="15.75" customHeight="1">
      <c r="P959" s="28"/>
      <c r="Q959" s="28"/>
    </row>
    <row r="960" ht="15.75" customHeight="1">
      <c r="P960" s="28"/>
      <c r="Q960" s="28"/>
    </row>
    <row r="961" ht="15.75" customHeight="1">
      <c r="P961" s="28"/>
      <c r="Q961" s="28"/>
    </row>
    <row r="962" ht="15.75" customHeight="1">
      <c r="P962" s="28"/>
      <c r="Q962" s="28"/>
    </row>
    <row r="963" ht="15.75" customHeight="1">
      <c r="P963" s="28"/>
      <c r="Q963" s="28"/>
    </row>
    <row r="964" ht="15.75" customHeight="1">
      <c r="P964" s="28"/>
      <c r="Q964" s="28"/>
    </row>
    <row r="965" ht="15.75" customHeight="1">
      <c r="P965" s="28"/>
      <c r="Q965" s="28"/>
    </row>
    <row r="966" ht="15.75" customHeight="1">
      <c r="P966" s="28"/>
      <c r="Q966" s="28"/>
    </row>
    <row r="967" ht="15.75" customHeight="1">
      <c r="P967" s="28"/>
      <c r="Q967" s="28"/>
    </row>
    <row r="968" ht="15.75" customHeight="1">
      <c r="P968" s="28"/>
      <c r="Q968" s="28"/>
    </row>
    <row r="969" ht="15.75" customHeight="1">
      <c r="P969" s="28"/>
      <c r="Q969" s="28"/>
    </row>
    <row r="970" ht="15.75" customHeight="1">
      <c r="P970" s="28"/>
      <c r="Q970" s="28"/>
    </row>
    <row r="971" ht="15.75" customHeight="1">
      <c r="P971" s="28"/>
      <c r="Q971" s="28"/>
    </row>
    <row r="972" ht="15.75" customHeight="1">
      <c r="P972" s="28"/>
      <c r="Q972" s="28"/>
    </row>
    <row r="973" ht="15.75" customHeight="1">
      <c r="P973" s="28"/>
      <c r="Q973" s="28"/>
    </row>
    <row r="974" ht="15.75" customHeight="1">
      <c r="P974" s="28"/>
      <c r="Q974" s="28"/>
    </row>
    <row r="975" ht="15.75" customHeight="1">
      <c r="P975" s="28"/>
      <c r="Q975" s="28"/>
    </row>
    <row r="976" ht="15.75" customHeight="1">
      <c r="P976" s="28"/>
      <c r="Q976" s="28"/>
    </row>
    <row r="977" ht="15.75" customHeight="1">
      <c r="P977" s="28"/>
      <c r="Q977" s="28"/>
    </row>
    <row r="978" ht="15.75" customHeight="1">
      <c r="P978" s="28"/>
      <c r="Q978" s="28"/>
    </row>
    <row r="979" ht="15.75" customHeight="1">
      <c r="P979" s="28"/>
      <c r="Q979" s="28"/>
    </row>
    <row r="980" ht="15.75" customHeight="1">
      <c r="P980" s="28"/>
      <c r="Q980" s="28"/>
    </row>
    <row r="981" ht="15.75" customHeight="1">
      <c r="P981" s="28"/>
      <c r="Q981" s="28"/>
    </row>
    <row r="982" ht="15.75" customHeight="1">
      <c r="P982" s="28"/>
      <c r="Q982" s="28"/>
    </row>
    <row r="983" ht="15.75" customHeight="1">
      <c r="P983" s="28"/>
      <c r="Q983" s="28"/>
    </row>
    <row r="984" ht="15.75" customHeight="1">
      <c r="P984" s="28"/>
      <c r="Q984" s="28"/>
    </row>
    <row r="985" ht="15.75" customHeight="1">
      <c r="P985" s="28"/>
      <c r="Q985" s="28"/>
    </row>
    <row r="986" ht="15.75" customHeight="1">
      <c r="P986" s="28"/>
      <c r="Q986" s="28"/>
    </row>
    <row r="987" ht="15.75" customHeight="1">
      <c r="P987" s="28"/>
      <c r="Q987" s="28"/>
    </row>
    <row r="988" ht="15.75" customHeight="1">
      <c r="P988" s="28"/>
      <c r="Q988" s="28"/>
    </row>
    <row r="989" ht="15.75" customHeight="1">
      <c r="P989" s="28"/>
      <c r="Q989" s="28"/>
    </row>
    <row r="990" ht="15.75" customHeight="1">
      <c r="P990" s="28"/>
      <c r="Q990" s="28"/>
    </row>
    <row r="991" ht="15.75" customHeight="1">
      <c r="P991" s="28"/>
      <c r="Q991" s="28"/>
    </row>
    <row r="992" ht="15.75" customHeight="1">
      <c r="P992" s="28"/>
      <c r="Q992" s="28"/>
    </row>
    <row r="993" ht="15.75" customHeight="1">
      <c r="P993" s="28"/>
      <c r="Q993" s="28"/>
    </row>
    <row r="994" ht="15.75" customHeight="1">
      <c r="P994" s="28"/>
      <c r="Q994" s="28"/>
    </row>
    <row r="995" ht="15.75" customHeight="1">
      <c r="P995" s="28"/>
      <c r="Q995" s="28"/>
    </row>
    <row r="996" ht="15.75" customHeight="1">
      <c r="P996" s="28"/>
      <c r="Q996" s="28"/>
    </row>
    <row r="997" ht="15.75" customHeight="1">
      <c r="P997" s="28"/>
      <c r="Q997" s="28"/>
    </row>
    <row r="998" ht="15.75" customHeight="1">
      <c r="P998" s="28"/>
      <c r="Q998" s="28"/>
    </row>
    <row r="999" ht="15.75" customHeight="1">
      <c r="P999" s="28"/>
      <c r="Q999" s="28"/>
    </row>
    <row r="1000" ht="15.75" customHeight="1">
      <c r="P1000" s="28"/>
      <c r="Q1000" s="28"/>
    </row>
  </sheetData>
  <autoFilter ref="$A$1:$K$63">
    <sortState ref="A1:K63">
      <sortCondition ref="A1:A63"/>
    </sortState>
  </autoFilter>
  <printOptions/>
  <pageMargins bottom="0.75" footer="0.0" header="0.0" left="0.7" right="0.7" top="0.75"/>
  <pageSetup orientation="portrait"/>
  <headerFooter>
    <oddHeader>&amp;L000000Grupo Bancolombia Clasificación – Interna#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8" t="s">
        <v>19</v>
      </c>
      <c r="N1" s="7" t="s">
        <v>20</v>
      </c>
      <c r="O1" s="7" t="s">
        <v>21</v>
      </c>
      <c r="P1" s="9" t="s">
        <v>25</v>
      </c>
      <c r="Q1" s="9" t="s">
        <v>26</v>
      </c>
      <c r="R1" s="39"/>
      <c r="S1" s="39"/>
    </row>
    <row r="2">
      <c r="A2" s="11">
        <v>41275.0</v>
      </c>
      <c r="B2" s="5">
        <v>44737.0</v>
      </c>
      <c r="C2" s="5">
        <v>9508.0</v>
      </c>
      <c r="D2" s="5">
        <v>7793.0</v>
      </c>
      <c r="E2" s="5">
        <v>2423.0</v>
      </c>
      <c r="F2" s="5">
        <v>70762.0</v>
      </c>
      <c r="G2" s="5"/>
      <c r="H2" s="5"/>
      <c r="I2" s="7"/>
      <c r="J2" s="7"/>
      <c r="K2" s="7"/>
      <c r="L2" s="7"/>
      <c r="M2" s="8"/>
      <c r="N2" s="5"/>
      <c r="O2" s="12">
        <v>65922.066</v>
      </c>
      <c r="P2" s="13"/>
      <c r="Q2" s="13"/>
      <c r="R2" s="39"/>
      <c r="S2" s="39"/>
    </row>
    <row r="3">
      <c r="A3" s="11">
        <v>41306.0</v>
      </c>
      <c r="B3" s="5">
        <v>45602.0</v>
      </c>
      <c r="C3" s="5">
        <v>9205.0</v>
      </c>
      <c r="D3" s="5">
        <v>6979.0</v>
      </c>
      <c r="E3" s="5">
        <v>2423.0</v>
      </c>
      <c r="F3" s="5">
        <v>69948.0</v>
      </c>
      <c r="G3" s="5"/>
      <c r="H3" s="5"/>
      <c r="I3" s="7"/>
      <c r="J3" s="7"/>
      <c r="K3" s="7"/>
      <c r="L3" s="7"/>
      <c r="M3" s="8"/>
      <c r="N3" s="5"/>
      <c r="O3" s="12">
        <v>65983.386</v>
      </c>
      <c r="P3" s="13"/>
      <c r="Q3" s="13"/>
      <c r="R3" s="39"/>
      <c r="S3" s="39"/>
    </row>
    <row r="4">
      <c r="A4" s="11">
        <v>41334.0</v>
      </c>
      <c r="B4" s="5">
        <v>42936.0</v>
      </c>
      <c r="C4" s="5">
        <v>7951.0</v>
      </c>
      <c r="D4" s="5">
        <v>5806.0</v>
      </c>
      <c r="E4" s="5">
        <v>1854.0</v>
      </c>
      <c r="F4" s="5">
        <v>69981.0</v>
      </c>
      <c r="G4" s="5"/>
      <c r="H4" s="5"/>
      <c r="I4" s="7"/>
      <c r="J4" s="7"/>
      <c r="K4" s="7"/>
      <c r="L4" s="7"/>
      <c r="M4" s="8"/>
      <c r="N4" s="5"/>
      <c r="O4" s="12">
        <v>65606.268</v>
      </c>
      <c r="P4" s="13"/>
      <c r="Q4" s="13"/>
      <c r="R4" s="39"/>
      <c r="S4" s="39"/>
    </row>
    <row r="5">
      <c r="A5" s="11">
        <v>41365.0</v>
      </c>
      <c r="B5" s="5">
        <v>50312.0</v>
      </c>
      <c r="C5" s="5">
        <v>10269.0</v>
      </c>
      <c r="D5" s="5">
        <v>6576.0</v>
      </c>
      <c r="E5" s="5">
        <v>2270.0</v>
      </c>
      <c r="F5" s="5">
        <v>88116.0</v>
      </c>
      <c r="G5" s="5"/>
      <c r="H5" s="5"/>
      <c r="I5" s="7"/>
      <c r="J5" s="7"/>
      <c r="K5" s="7"/>
      <c r="L5" s="7"/>
      <c r="M5" s="8"/>
      <c r="N5" s="5"/>
      <c r="O5" s="12">
        <v>65023.728</v>
      </c>
      <c r="P5" s="13"/>
      <c r="Q5" s="13"/>
      <c r="R5" s="39"/>
      <c r="S5" s="39"/>
    </row>
    <row r="6">
      <c r="A6" s="11">
        <v>41395.0</v>
      </c>
      <c r="B6" s="5">
        <v>48922.0</v>
      </c>
      <c r="C6" s="5">
        <v>10503.0</v>
      </c>
      <c r="D6" s="5">
        <v>8435.0</v>
      </c>
      <c r="E6" s="5">
        <v>2162.0</v>
      </c>
      <c r="F6" s="5">
        <v>89867.0</v>
      </c>
      <c r="G6" s="5"/>
      <c r="H6" s="5"/>
      <c r="I6" s="7"/>
      <c r="J6" s="7"/>
      <c r="K6" s="7"/>
      <c r="L6" s="7"/>
      <c r="M6" s="8"/>
      <c r="N6" s="5"/>
      <c r="O6" s="12">
        <v>65023.728</v>
      </c>
      <c r="P6" s="13"/>
      <c r="Q6" s="13"/>
      <c r="R6" s="39"/>
      <c r="S6" s="39"/>
    </row>
    <row r="7">
      <c r="A7" s="11">
        <v>41426.0</v>
      </c>
      <c r="B7" s="5">
        <v>42544.0</v>
      </c>
      <c r="C7" s="5">
        <v>8713.0</v>
      </c>
      <c r="D7" s="5">
        <v>6884.0</v>
      </c>
      <c r="E7" s="5">
        <v>1942.0</v>
      </c>
      <c r="F7" s="5">
        <v>71057.0</v>
      </c>
      <c r="G7" s="5"/>
      <c r="H7" s="5"/>
      <c r="I7" s="7"/>
      <c r="J7" s="7"/>
      <c r="K7" s="7"/>
      <c r="L7" s="7"/>
      <c r="M7" s="8"/>
      <c r="N7" s="5"/>
      <c r="O7" s="12">
        <v>64980.804</v>
      </c>
      <c r="P7" s="13"/>
      <c r="Q7" s="13"/>
      <c r="R7" s="39"/>
      <c r="S7" s="39"/>
    </row>
    <row r="8">
      <c r="A8" s="11">
        <v>41456.0</v>
      </c>
      <c r="B8" s="5">
        <v>51590.0</v>
      </c>
      <c r="C8" s="5">
        <v>12041.0</v>
      </c>
      <c r="D8" s="5">
        <v>6894.0</v>
      </c>
      <c r="E8" s="5">
        <v>1963.0</v>
      </c>
      <c r="F8" s="5">
        <v>73379.0</v>
      </c>
      <c r="G8" s="5"/>
      <c r="H8" s="5"/>
      <c r="I8" s="7"/>
      <c r="J8" s="7"/>
      <c r="K8" s="7"/>
      <c r="L8" s="7"/>
      <c r="M8" s="8"/>
      <c r="N8" s="5"/>
      <c r="O8" s="12">
        <v>65275.14</v>
      </c>
      <c r="P8" s="13"/>
      <c r="Q8" s="13"/>
      <c r="R8" s="39"/>
      <c r="S8" s="39"/>
    </row>
    <row r="9">
      <c r="A9" s="11">
        <v>41487.0</v>
      </c>
      <c r="B9" s="5">
        <v>43445.0</v>
      </c>
      <c r="C9" s="5">
        <v>9444.0</v>
      </c>
      <c r="D9" s="5">
        <v>5400.0</v>
      </c>
      <c r="E9" s="5">
        <v>1921.0</v>
      </c>
      <c r="F9" s="5">
        <v>62676.0</v>
      </c>
      <c r="G9" s="5"/>
      <c r="H9" s="5"/>
      <c r="I9" s="7"/>
      <c r="J9" s="7"/>
      <c r="K9" s="7"/>
      <c r="L9" s="7"/>
      <c r="M9" s="8"/>
      <c r="N9" s="5"/>
      <c r="O9" s="12">
        <v>65284.338</v>
      </c>
      <c r="P9" s="13"/>
      <c r="Q9" s="13"/>
      <c r="R9" s="39"/>
      <c r="S9" s="39"/>
    </row>
    <row r="10">
      <c r="A10" s="11">
        <v>41518.0</v>
      </c>
      <c r="B10" s="5">
        <v>43651.0</v>
      </c>
      <c r="C10" s="5">
        <v>9684.0</v>
      </c>
      <c r="D10" s="5">
        <v>5634.0</v>
      </c>
      <c r="E10" s="5">
        <v>1804.0</v>
      </c>
      <c r="F10" s="5">
        <v>62419.0</v>
      </c>
      <c r="G10" s="5"/>
      <c r="H10" s="5"/>
      <c r="I10" s="7"/>
      <c r="J10" s="7"/>
      <c r="K10" s="7"/>
      <c r="L10" s="7"/>
      <c r="M10" s="8"/>
      <c r="N10" s="5"/>
      <c r="O10" s="12">
        <v>65115.708</v>
      </c>
      <c r="P10" s="13"/>
      <c r="Q10" s="13"/>
      <c r="R10" s="39"/>
      <c r="S10" s="39"/>
    </row>
    <row r="11">
      <c r="A11" s="11">
        <v>41548.0</v>
      </c>
      <c r="B11" s="5">
        <v>44653.0</v>
      </c>
      <c r="C11" s="5">
        <v>10659.0</v>
      </c>
      <c r="D11" s="5">
        <v>7763.0</v>
      </c>
      <c r="E11" s="5">
        <v>1951.0</v>
      </c>
      <c r="F11" s="5">
        <v>66695.0</v>
      </c>
      <c r="G11" s="5"/>
      <c r="H11" s="5"/>
      <c r="I11" s="7"/>
      <c r="J11" s="7"/>
      <c r="K11" s="7"/>
      <c r="L11" s="7"/>
      <c r="M11" s="8"/>
      <c r="N11" s="5"/>
      <c r="O11" s="12">
        <v>65342.592000000004</v>
      </c>
      <c r="P11" s="13"/>
      <c r="Q11" s="13"/>
      <c r="R11" s="39"/>
      <c r="S11" s="39"/>
    </row>
    <row r="12">
      <c r="A12" s="11">
        <v>41579.0</v>
      </c>
      <c r="B12" s="5">
        <v>41587.0</v>
      </c>
      <c r="C12" s="5">
        <v>9813.0</v>
      </c>
      <c r="D12" s="5">
        <v>6889.0</v>
      </c>
      <c r="E12" s="5">
        <v>1472.0</v>
      </c>
      <c r="F12" s="5">
        <v>65140.0</v>
      </c>
      <c r="G12" s="5"/>
      <c r="H12" s="5"/>
      <c r="I12" s="7"/>
      <c r="J12" s="7"/>
      <c r="K12" s="7"/>
      <c r="L12" s="7"/>
      <c r="M12" s="8"/>
      <c r="N12" s="5"/>
      <c r="O12" s="12">
        <v>65039.058000000005</v>
      </c>
      <c r="P12" s="13"/>
      <c r="Q12" s="13"/>
      <c r="R12" s="39"/>
      <c r="S12" s="39"/>
    </row>
    <row r="13">
      <c r="A13" s="11">
        <v>41609.0</v>
      </c>
      <c r="B13" s="5">
        <v>39899.0</v>
      </c>
      <c r="C13" s="5">
        <v>8602.0</v>
      </c>
      <c r="D13" s="5">
        <v>5095.0</v>
      </c>
      <c r="E13" s="5">
        <v>1681.0</v>
      </c>
      <c r="F13" s="5">
        <v>57277.0</v>
      </c>
      <c r="G13" s="5"/>
      <c r="H13" s="5"/>
      <c r="I13" s="7"/>
      <c r="J13" s="7"/>
      <c r="K13" s="7"/>
      <c r="L13" s="7"/>
      <c r="M13" s="8"/>
      <c r="N13" s="5"/>
      <c r="O13" s="12">
        <v>65689.05</v>
      </c>
      <c r="P13" s="13"/>
      <c r="Q13" s="13"/>
      <c r="R13" s="39"/>
      <c r="S13" s="39"/>
    </row>
    <row r="14">
      <c r="A14" s="11">
        <v>41640.0</v>
      </c>
      <c r="B14" s="5">
        <v>44930.0</v>
      </c>
      <c r="C14" s="5">
        <v>10167.0</v>
      </c>
      <c r="D14" s="5">
        <v>6562.0</v>
      </c>
      <c r="E14" s="5">
        <v>1580.0</v>
      </c>
      <c r="F14" s="5">
        <v>66692.0</v>
      </c>
      <c r="G14" s="5"/>
      <c r="H14" s="5"/>
      <c r="I14" s="7"/>
      <c r="J14" s="7"/>
      <c r="K14" s="7"/>
      <c r="L14" s="7"/>
      <c r="M14" s="8"/>
      <c r="N14" s="5"/>
      <c r="O14" s="12">
        <v>66004.848</v>
      </c>
      <c r="P14" s="13"/>
      <c r="Q14" s="13"/>
      <c r="R14" s="39"/>
      <c r="S14" s="39"/>
    </row>
    <row r="15">
      <c r="A15" s="11">
        <v>41671.0</v>
      </c>
      <c r="B15" s="5">
        <v>38261.0</v>
      </c>
      <c r="C15" s="5">
        <v>9516.0</v>
      </c>
      <c r="D15" s="5">
        <v>5399.0</v>
      </c>
      <c r="E15" s="5">
        <v>1773.0</v>
      </c>
      <c r="F15" s="5">
        <v>59129.0</v>
      </c>
      <c r="G15" s="5"/>
      <c r="H15" s="5"/>
      <c r="I15" s="7"/>
      <c r="J15" s="7"/>
      <c r="K15" s="7"/>
      <c r="L15" s="7"/>
      <c r="M15" s="8"/>
      <c r="N15" s="5"/>
      <c r="O15" s="12">
        <v>64312.416</v>
      </c>
      <c r="P15" s="13"/>
      <c r="Q15" s="13"/>
      <c r="R15" s="39"/>
      <c r="S15" s="39"/>
    </row>
    <row r="16">
      <c r="A16" s="11">
        <v>41699.0</v>
      </c>
      <c r="B16" s="5">
        <v>39284.0</v>
      </c>
      <c r="C16" s="5">
        <v>9308.0</v>
      </c>
      <c r="D16" s="5">
        <v>6062.0</v>
      </c>
      <c r="E16" s="5">
        <v>1423.0</v>
      </c>
      <c r="F16" s="5">
        <v>63303.0</v>
      </c>
      <c r="G16" s="5"/>
      <c r="H16" s="5"/>
      <c r="I16" s="7"/>
      <c r="J16" s="7"/>
      <c r="K16" s="7"/>
      <c r="L16" s="7"/>
      <c r="M16" s="8"/>
      <c r="N16" s="5"/>
      <c r="O16" s="12">
        <v>64048.74</v>
      </c>
      <c r="P16" s="13"/>
      <c r="Q16" s="13"/>
      <c r="R16" s="39"/>
      <c r="S16" s="39"/>
    </row>
    <row r="17">
      <c r="A17" s="11">
        <v>41730.0</v>
      </c>
      <c r="B17" s="5">
        <v>39156.0</v>
      </c>
      <c r="C17" s="5">
        <v>8420.0</v>
      </c>
      <c r="D17" s="5">
        <v>6982.0</v>
      </c>
      <c r="E17" s="5">
        <v>1603.0</v>
      </c>
      <c r="F17" s="5">
        <v>61098.0</v>
      </c>
      <c r="G17" s="5"/>
      <c r="H17" s="5"/>
      <c r="I17" s="7"/>
      <c r="J17" s="7"/>
      <c r="K17" s="7"/>
      <c r="L17" s="7"/>
      <c r="M17" s="8"/>
      <c r="N17" s="5"/>
      <c r="O17" s="12">
        <v>64045.674</v>
      </c>
      <c r="P17" s="13"/>
      <c r="Q17" s="13"/>
      <c r="R17" s="39"/>
      <c r="S17" s="39"/>
    </row>
    <row r="18">
      <c r="A18" s="11">
        <v>41760.0</v>
      </c>
      <c r="B18" s="5">
        <v>42967.0</v>
      </c>
      <c r="C18" s="5">
        <v>9619.0</v>
      </c>
      <c r="D18" s="5">
        <v>6816.0</v>
      </c>
      <c r="E18" s="5">
        <v>2943.0</v>
      </c>
      <c r="F18" s="5">
        <v>65767.0</v>
      </c>
      <c r="G18" s="5"/>
      <c r="H18" s="5"/>
      <c r="I18" s="7"/>
      <c r="J18" s="7"/>
      <c r="K18" s="7"/>
      <c r="L18" s="7"/>
      <c r="M18" s="8"/>
      <c r="N18" s="5"/>
      <c r="O18" s="12">
        <v>63953.694</v>
      </c>
      <c r="P18" s="13"/>
      <c r="Q18" s="13"/>
      <c r="R18" s="39"/>
      <c r="S18" s="39"/>
    </row>
    <row r="19">
      <c r="A19" s="11">
        <v>41791.0</v>
      </c>
      <c r="B19" s="5">
        <v>36527.0</v>
      </c>
      <c r="C19" s="5">
        <v>7250.0</v>
      </c>
      <c r="D19" s="5">
        <v>5217.0</v>
      </c>
      <c r="E19" s="5">
        <v>2104.0</v>
      </c>
      <c r="F19" s="5">
        <v>54371.0</v>
      </c>
      <c r="G19" s="5"/>
      <c r="H19" s="5"/>
      <c r="I19" s="7"/>
      <c r="J19" s="7"/>
      <c r="K19" s="7"/>
      <c r="L19" s="7"/>
      <c r="M19" s="8"/>
      <c r="N19" s="5"/>
      <c r="O19" s="12">
        <v>64061.004</v>
      </c>
      <c r="P19" s="13"/>
      <c r="Q19" s="13"/>
      <c r="R19" s="39"/>
      <c r="S19" s="39"/>
    </row>
    <row r="20">
      <c r="A20" s="11">
        <v>41821.0</v>
      </c>
      <c r="B20" s="5">
        <v>48554.0</v>
      </c>
      <c r="C20" s="5">
        <v>9347.0</v>
      </c>
      <c r="D20" s="5">
        <v>6765.0</v>
      </c>
      <c r="E20" s="5">
        <v>2853.0</v>
      </c>
      <c r="F20" s="5">
        <v>73503.0</v>
      </c>
      <c r="G20" s="5"/>
      <c r="H20" s="5"/>
      <c r="I20" s="7"/>
      <c r="J20" s="7"/>
      <c r="K20" s="7"/>
      <c r="L20" s="7"/>
      <c r="M20" s="8"/>
      <c r="N20" s="5"/>
      <c r="O20" s="12">
        <v>64119.258</v>
      </c>
      <c r="P20" s="13"/>
      <c r="Q20" s="13"/>
      <c r="R20" s="39"/>
      <c r="S20" s="39"/>
    </row>
    <row r="21" ht="15.75" customHeight="1">
      <c r="A21" s="11">
        <v>41852.0</v>
      </c>
      <c r="B21" s="5">
        <v>39235.0</v>
      </c>
      <c r="C21" s="5">
        <v>7243.0</v>
      </c>
      <c r="D21" s="5">
        <v>3896.0</v>
      </c>
      <c r="E21" s="5">
        <v>1895.0</v>
      </c>
      <c r="F21" s="5">
        <v>53308.0</v>
      </c>
      <c r="G21" s="5"/>
      <c r="H21" s="5"/>
      <c r="I21" s="7"/>
      <c r="J21" s="7"/>
      <c r="K21" s="7"/>
      <c r="L21" s="7"/>
      <c r="M21" s="8"/>
      <c r="N21" s="5"/>
      <c r="O21" s="12">
        <v>63975.156</v>
      </c>
      <c r="P21" s="13"/>
      <c r="Q21" s="13"/>
      <c r="R21" s="39"/>
      <c r="S21" s="39"/>
    </row>
    <row r="22" ht="15.75" customHeight="1">
      <c r="A22" s="11">
        <v>41883.0</v>
      </c>
      <c r="B22" s="5">
        <v>46360.0</v>
      </c>
      <c r="C22" s="5">
        <v>9331.0</v>
      </c>
      <c r="D22" s="5">
        <v>4629.0</v>
      </c>
      <c r="E22" s="5">
        <v>1932.0</v>
      </c>
      <c r="F22" s="5">
        <v>67822.0</v>
      </c>
      <c r="G22" s="5"/>
      <c r="H22" s="5"/>
      <c r="I22" s="7"/>
      <c r="J22" s="7"/>
      <c r="K22" s="7"/>
      <c r="L22" s="7"/>
      <c r="M22" s="8"/>
      <c r="N22" s="5"/>
      <c r="O22" s="12">
        <v>64260.294</v>
      </c>
      <c r="P22" s="13"/>
      <c r="Q22" s="13"/>
      <c r="R22" s="39"/>
      <c r="S22" s="39"/>
    </row>
    <row r="23" ht="15.75" customHeight="1">
      <c r="A23" s="11">
        <v>41913.0</v>
      </c>
      <c r="B23" s="5">
        <v>44584.0</v>
      </c>
      <c r="C23" s="5">
        <v>9517.0</v>
      </c>
      <c r="D23" s="5">
        <v>4436.0</v>
      </c>
      <c r="E23" s="5">
        <v>1974.0</v>
      </c>
      <c r="F23" s="5">
        <v>68560.0</v>
      </c>
      <c r="G23" s="5"/>
      <c r="H23" s="5"/>
      <c r="I23" s="7"/>
      <c r="J23" s="7"/>
      <c r="K23" s="7"/>
      <c r="L23" s="7"/>
      <c r="M23" s="8"/>
      <c r="N23" s="5"/>
      <c r="O23" s="12">
        <v>63880.11</v>
      </c>
      <c r="P23" s="13"/>
      <c r="Q23" s="13"/>
      <c r="R23" s="39"/>
      <c r="S23" s="39"/>
    </row>
    <row r="24" ht="15.75" customHeight="1">
      <c r="A24" s="11">
        <v>41944.0</v>
      </c>
      <c r="B24" s="5">
        <v>39933.0</v>
      </c>
      <c r="C24" s="5">
        <v>8360.0</v>
      </c>
      <c r="D24" s="5">
        <v>4279.0</v>
      </c>
      <c r="E24" s="5">
        <v>1632.0</v>
      </c>
      <c r="F24" s="5">
        <v>70147.0</v>
      </c>
      <c r="G24" s="5"/>
      <c r="H24" s="5"/>
      <c r="I24" s="7"/>
      <c r="J24" s="7"/>
      <c r="K24" s="7"/>
      <c r="L24" s="7"/>
      <c r="M24" s="8"/>
      <c r="N24" s="5"/>
      <c r="O24" s="12">
        <v>64211.238</v>
      </c>
      <c r="P24" s="13"/>
      <c r="Q24" s="13"/>
      <c r="R24" s="39"/>
      <c r="S24" s="39"/>
    </row>
    <row r="25" ht="15.75" customHeight="1">
      <c r="A25" s="11">
        <v>42156.0</v>
      </c>
      <c r="B25" s="15">
        <v>41778.0</v>
      </c>
      <c r="C25" s="15">
        <v>10366.0</v>
      </c>
      <c r="D25" s="15">
        <v>4968.0</v>
      </c>
      <c r="E25" s="15">
        <v>3692.0</v>
      </c>
      <c r="F25" s="5">
        <v>85031.0</v>
      </c>
      <c r="G25" s="5"/>
      <c r="H25" s="5"/>
      <c r="I25" s="7"/>
      <c r="J25" s="7"/>
      <c r="K25" s="7"/>
      <c r="L25" s="7"/>
      <c r="M25" s="8"/>
      <c r="N25" s="5"/>
      <c r="O25" s="5">
        <v>55767.0</v>
      </c>
      <c r="P25" s="13"/>
      <c r="Q25" s="13"/>
      <c r="R25" s="39"/>
      <c r="S25" s="39"/>
    </row>
    <row r="26" ht="15.75" customHeight="1">
      <c r="A26" s="11">
        <v>42186.0</v>
      </c>
      <c r="B26" s="15">
        <v>50129.0</v>
      </c>
      <c r="C26" s="15">
        <v>12947.0</v>
      </c>
      <c r="D26" s="15">
        <v>5939.0</v>
      </c>
      <c r="E26" s="15">
        <v>4101.0</v>
      </c>
      <c r="F26" s="5">
        <v>88780.0</v>
      </c>
      <c r="G26" s="5"/>
      <c r="H26" s="5"/>
      <c r="I26" s="7"/>
      <c r="J26" s="7"/>
      <c r="K26" s="7"/>
      <c r="L26" s="7">
        <v>12.43</v>
      </c>
      <c r="M26" s="16">
        <v>1.0</v>
      </c>
      <c r="N26" s="5"/>
      <c r="O26" s="5">
        <v>64495.0</v>
      </c>
      <c r="P26" s="13"/>
      <c r="Q26" s="13"/>
      <c r="R26" s="39"/>
      <c r="S26" s="39"/>
    </row>
    <row r="27" ht="15.75" customHeight="1">
      <c r="A27" s="11">
        <v>42217.0</v>
      </c>
      <c r="B27" s="15">
        <v>43325.0</v>
      </c>
      <c r="C27" s="15">
        <v>10649.0</v>
      </c>
      <c r="D27" s="15">
        <v>4910.0</v>
      </c>
      <c r="E27" s="15">
        <v>2398.0</v>
      </c>
      <c r="F27" s="5">
        <v>78286.0</v>
      </c>
      <c r="G27" s="5"/>
      <c r="H27" s="5"/>
      <c r="I27" s="7"/>
      <c r="J27" s="7"/>
      <c r="K27" s="7"/>
      <c r="L27" s="7">
        <v>11.8</v>
      </c>
      <c r="M27" s="16">
        <v>1.0</v>
      </c>
      <c r="N27" s="5"/>
      <c r="O27" s="5">
        <v>48236.0</v>
      </c>
      <c r="P27" s="13"/>
      <c r="Q27" s="13"/>
      <c r="R27" s="39"/>
      <c r="S27" s="39"/>
    </row>
    <row r="28" ht="15.75" customHeight="1">
      <c r="A28" s="11">
        <v>42248.0</v>
      </c>
      <c r="B28" s="15">
        <v>48197.0</v>
      </c>
      <c r="C28" s="15">
        <v>13346.0</v>
      </c>
      <c r="D28" s="15">
        <v>6966.0</v>
      </c>
      <c r="E28" s="15">
        <v>2867.0</v>
      </c>
      <c r="F28" s="5">
        <v>88177.0</v>
      </c>
      <c r="G28" s="5"/>
      <c r="H28" s="5"/>
      <c r="I28" s="7"/>
      <c r="J28" s="7"/>
      <c r="K28" s="7"/>
      <c r="L28" s="7">
        <v>7.03</v>
      </c>
      <c r="M28" s="16">
        <v>1.0</v>
      </c>
      <c r="N28" s="5"/>
      <c r="O28" s="5">
        <v>54246.0</v>
      </c>
      <c r="P28" s="13"/>
      <c r="Q28" s="13"/>
      <c r="R28" s="39"/>
      <c r="S28" s="39"/>
    </row>
    <row r="29" ht="15.75" customHeight="1">
      <c r="A29" s="11">
        <v>42278.0</v>
      </c>
      <c r="B29" s="15">
        <v>47822.0</v>
      </c>
      <c r="C29" s="15">
        <v>11318.0</v>
      </c>
      <c r="D29" s="15">
        <v>6966.0</v>
      </c>
      <c r="E29" s="15">
        <v>2157.0</v>
      </c>
      <c r="F29" s="5">
        <v>83612.0</v>
      </c>
      <c r="G29" s="5"/>
      <c r="H29" s="5"/>
      <c r="I29" s="7"/>
      <c r="J29" s="7"/>
      <c r="K29" s="7"/>
      <c r="L29" s="7">
        <v>8.31</v>
      </c>
      <c r="M29" s="17">
        <v>0.9983</v>
      </c>
      <c r="N29" s="5"/>
      <c r="O29" s="5">
        <v>51913.0</v>
      </c>
      <c r="P29" s="13"/>
      <c r="Q29" s="13"/>
      <c r="R29" s="39"/>
      <c r="S29" s="39"/>
    </row>
    <row r="30" ht="15.75" customHeight="1">
      <c r="A30" s="11">
        <v>42309.0</v>
      </c>
      <c r="B30" s="15">
        <v>44452.0</v>
      </c>
      <c r="C30" s="15">
        <v>10342.0</v>
      </c>
      <c r="D30" s="15">
        <v>5459.0</v>
      </c>
      <c r="E30" s="15">
        <v>2590.0</v>
      </c>
      <c r="F30" s="5">
        <v>75867.0</v>
      </c>
      <c r="G30" s="5"/>
      <c r="H30" s="5"/>
      <c r="I30" s="7"/>
      <c r="J30" s="7"/>
      <c r="K30" s="7"/>
      <c r="L30" s="7">
        <v>6.42</v>
      </c>
      <c r="M30" s="16">
        <v>1.0</v>
      </c>
      <c r="N30" s="5"/>
      <c r="O30" s="5">
        <v>51515.0</v>
      </c>
      <c r="P30" s="13"/>
      <c r="Q30" s="13"/>
      <c r="R30" s="39"/>
      <c r="S30" s="39"/>
    </row>
    <row r="31" ht="15.75" customHeight="1">
      <c r="A31" s="11">
        <v>42339.0</v>
      </c>
      <c r="B31" s="18">
        <v>45846.0</v>
      </c>
      <c r="C31" s="18">
        <v>9910.0</v>
      </c>
      <c r="D31" s="18">
        <v>5244.0</v>
      </c>
      <c r="E31" s="18">
        <v>3006.0</v>
      </c>
      <c r="F31" s="5">
        <v>69495.0</v>
      </c>
      <c r="G31" s="5">
        <v>7076.0</v>
      </c>
      <c r="H31" s="5">
        <v>36437.0</v>
      </c>
      <c r="I31" s="19">
        <v>0.46875</v>
      </c>
      <c r="J31" s="20"/>
      <c r="K31" s="7"/>
      <c r="L31" s="7">
        <v>6.2</v>
      </c>
      <c r="M31" s="21">
        <v>1.0</v>
      </c>
      <c r="N31" s="5"/>
      <c r="O31" s="5">
        <v>52715.0</v>
      </c>
      <c r="P31" s="13">
        <f t="shared" ref="P31:Q31" si="1">I31</f>
        <v>0.46875</v>
      </c>
      <c r="Q31" s="13" t="str">
        <f t="shared" si="1"/>
        <v/>
      </c>
      <c r="R31" s="39"/>
      <c r="S31" s="39"/>
    </row>
    <row r="32" ht="15.75" customHeight="1">
      <c r="A32" s="11">
        <v>42370.0</v>
      </c>
      <c r="B32" s="18">
        <v>46001.0</v>
      </c>
      <c r="C32" s="18">
        <v>10994.0</v>
      </c>
      <c r="D32" s="18">
        <v>5262.0</v>
      </c>
      <c r="E32" s="18">
        <v>3026.0</v>
      </c>
      <c r="F32" s="5">
        <v>73115.0</v>
      </c>
      <c r="G32" s="5">
        <v>5254.0</v>
      </c>
      <c r="H32" s="5">
        <v>34305.0</v>
      </c>
      <c r="I32" s="19">
        <v>0.4708333333333334</v>
      </c>
      <c r="J32" s="20"/>
      <c r="K32" s="7"/>
      <c r="L32" s="7">
        <v>6.87</v>
      </c>
      <c r="M32" s="16">
        <v>1.0</v>
      </c>
      <c r="N32" s="7">
        <v>886.0</v>
      </c>
      <c r="O32" s="5">
        <v>53333.0</v>
      </c>
      <c r="P32" s="13">
        <f t="shared" ref="P32:Q32" si="2">I32</f>
        <v>0.4708333333</v>
      </c>
      <c r="Q32" s="13" t="str">
        <f t="shared" si="2"/>
        <v/>
      </c>
      <c r="R32" s="39"/>
      <c r="S32" s="39"/>
    </row>
    <row r="33" ht="15.75" customHeight="1">
      <c r="A33" s="11">
        <v>42401.0</v>
      </c>
      <c r="B33" s="18">
        <v>52339.0</v>
      </c>
      <c r="C33" s="18">
        <v>11849.0</v>
      </c>
      <c r="D33" s="18">
        <v>5720.0</v>
      </c>
      <c r="E33" s="18">
        <v>3495.0</v>
      </c>
      <c r="F33" s="5">
        <v>81440.0</v>
      </c>
      <c r="G33" s="5">
        <v>8862.0</v>
      </c>
      <c r="H33" s="5">
        <v>40623.0</v>
      </c>
      <c r="I33" s="19">
        <v>0.4381944444444445</v>
      </c>
      <c r="J33" s="20"/>
      <c r="K33" s="7"/>
      <c r="L33" s="7">
        <v>13.43</v>
      </c>
      <c r="M33" s="16">
        <v>1.0</v>
      </c>
      <c r="N33" s="7">
        <v>2436.0</v>
      </c>
      <c r="O33" s="5">
        <v>60684.0</v>
      </c>
      <c r="P33" s="13">
        <f t="shared" ref="P33:Q33" si="3">I33</f>
        <v>0.4381944444</v>
      </c>
      <c r="Q33" s="13" t="str">
        <f t="shared" si="3"/>
        <v/>
      </c>
      <c r="R33" s="39"/>
      <c r="S33" s="39"/>
    </row>
    <row r="34" ht="15.75" customHeight="1">
      <c r="A34" s="11">
        <v>42430.0</v>
      </c>
      <c r="B34" s="18">
        <v>52928.0</v>
      </c>
      <c r="C34" s="18">
        <v>12997.0</v>
      </c>
      <c r="D34" s="18">
        <v>5357.0</v>
      </c>
      <c r="E34" s="18">
        <v>3466.0</v>
      </c>
      <c r="F34" s="5">
        <v>94019.0</v>
      </c>
      <c r="G34" s="5">
        <v>7439.0</v>
      </c>
      <c r="H34" s="5">
        <v>32101.0</v>
      </c>
      <c r="I34" s="19">
        <v>0.4680555555555555</v>
      </c>
      <c r="J34" s="20"/>
      <c r="K34" s="7"/>
      <c r="L34" s="7">
        <v>9.78</v>
      </c>
      <c r="M34" s="17">
        <v>0.9999</v>
      </c>
      <c r="N34" s="7">
        <v>1443.0</v>
      </c>
      <c r="O34" s="5">
        <v>56259.0</v>
      </c>
      <c r="P34" s="13">
        <f t="shared" ref="P34:Q34" si="4">I34</f>
        <v>0.4680555556</v>
      </c>
      <c r="Q34" s="13" t="str">
        <f t="shared" si="4"/>
        <v/>
      </c>
      <c r="R34" s="39"/>
      <c r="S34" s="39"/>
    </row>
    <row r="35" ht="15.75" customHeight="1">
      <c r="A35" s="11">
        <v>42461.0</v>
      </c>
      <c r="B35" s="18">
        <v>53891.0</v>
      </c>
      <c r="C35" s="18">
        <v>14684.0</v>
      </c>
      <c r="D35" s="18">
        <v>4820.0</v>
      </c>
      <c r="E35" s="18">
        <v>3309.0</v>
      </c>
      <c r="F35" s="5">
        <v>101251.0</v>
      </c>
      <c r="G35" s="5">
        <v>3933.0</v>
      </c>
      <c r="H35" s="5">
        <v>18504.0</v>
      </c>
      <c r="I35" s="19">
        <v>0.5159722222222222</v>
      </c>
      <c r="J35" s="20"/>
      <c r="K35" s="7"/>
      <c r="L35" s="7">
        <v>14.25</v>
      </c>
      <c r="M35" s="21">
        <v>1.0</v>
      </c>
      <c r="N35" s="7">
        <f>1313+54</f>
        <v>1367</v>
      </c>
      <c r="O35" s="5">
        <v>60118.0</v>
      </c>
      <c r="P35" s="13">
        <f t="shared" ref="P35:Q35" si="5">I35</f>
        <v>0.5159722222</v>
      </c>
      <c r="Q35" s="13" t="str">
        <f t="shared" si="5"/>
        <v/>
      </c>
      <c r="R35" s="39"/>
      <c r="S35" s="39"/>
    </row>
    <row r="36" ht="15.75" customHeight="1">
      <c r="A36" s="11">
        <v>42491.0</v>
      </c>
      <c r="B36" s="18">
        <v>51790.0</v>
      </c>
      <c r="C36" s="18">
        <v>12996.0</v>
      </c>
      <c r="D36" s="18">
        <v>4708.0</v>
      </c>
      <c r="E36" s="18">
        <v>2555.0</v>
      </c>
      <c r="F36" s="5">
        <v>77953.0</v>
      </c>
      <c r="G36" s="5">
        <v>6086.0</v>
      </c>
      <c r="H36" s="5">
        <v>30039.0</v>
      </c>
      <c r="I36" s="19">
        <v>0.50625</v>
      </c>
      <c r="J36" s="20"/>
      <c r="K36" s="7"/>
      <c r="L36" s="7">
        <v>26.79</v>
      </c>
      <c r="M36" s="21">
        <v>1.0</v>
      </c>
      <c r="N36" s="7">
        <f>19+1568+9</f>
        <v>1596</v>
      </c>
      <c r="O36" s="5">
        <v>57792.0</v>
      </c>
      <c r="P36" s="13">
        <f t="shared" ref="P36:Q36" si="6">I36</f>
        <v>0.50625</v>
      </c>
      <c r="Q36" s="13" t="str">
        <f t="shared" si="6"/>
        <v/>
      </c>
      <c r="R36" s="39"/>
      <c r="S36" s="39"/>
    </row>
    <row r="37" ht="15.75" customHeight="1">
      <c r="A37" s="11">
        <v>42522.0</v>
      </c>
      <c r="B37" s="18">
        <v>51359.0</v>
      </c>
      <c r="C37" s="18">
        <v>17253.0</v>
      </c>
      <c r="D37" s="18">
        <v>3093.0</v>
      </c>
      <c r="E37" s="18">
        <v>4009.0</v>
      </c>
      <c r="F37" s="5">
        <v>96610.0</v>
      </c>
      <c r="G37" s="5">
        <v>14829.0</v>
      </c>
      <c r="H37" s="5">
        <v>18126.0</v>
      </c>
      <c r="I37" s="19">
        <v>0.49722222222222223</v>
      </c>
      <c r="J37" s="19">
        <v>0.6819444444444445</v>
      </c>
      <c r="K37" s="7"/>
      <c r="L37" s="7">
        <v>16.26</v>
      </c>
      <c r="M37" s="17">
        <v>0.9966</v>
      </c>
      <c r="N37" s="7">
        <f>2829+7+7</f>
        <v>2843</v>
      </c>
      <c r="O37" s="5">
        <v>59173.0</v>
      </c>
      <c r="P37" s="13">
        <f t="shared" ref="P37:Q37" si="7">I37</f>
        <v>0.4972222222</v>
      </c>
      <c r="Q37" s="13">
        <f t="shared" si="7"/>
        <v>0.6819444444</v>
      </c>
      <c r="R37" s="39"/>
      <c r="S37" s="39"/>
    </row>
    <row r="38" ht="15.75" customHeight="1">
      <c r="A38" s="11">
        <v>42552.0</v>
      </c>
      <c r="B38" s="18">
        <v>44934.0</v>
      </c>
      <c r="C38" s="18">
        <v>14570.0</v>
      </c>
      <c r="D38" s="18">
        <v>2269.0</v>
      </c>
      <c r="E38" s="18">
        <v>3396.0</v>
      </c>
      <c r="F38" s="5">
        <v>80425.0</v>
      </c>
      <c r="G38" s="5">
        <v>12063.0</v>
      </c>
      <c r="H38" s="5">
        <v>22014.0</v>
      </c>
      <c r="I38" s="19">
        <v>0.5270833333333333</v>
      </c>
      <c r="J38" s="19">
        <v>0.6743055555555556</v>
      </c>
      <c r="K38" s="7"/>
      <c r="L38" s="7">
        <v>14.37</v>
      </c>
      <c r="M38" s="17">
        <v>0.9998</v>
      </c>
      <c r="N38" s="7">
        <f>24+1723</f>
        <v>1747</v>
      </c>
      <c r="O38" s="5">
        <v>54373.0</v>
      </c>
      <c r="P38" s="13">
        <f t="shared" ref="P38:Q38" si="8">I38</f>
        <v>0.5270833333</v>
      </c>
      <c r="Q38" s="13">
        <f t="shared" si="8"/>
        <v>0.6743055556</v>
      </c>
      <c r="R38" s="39"/>
      <c r="S38" s="39"/>
    </row>
    <row r="39" ht="15.75" customHeight="1">
      <c r="A39" s="40">
        <v>42583.0</v>
      </c>
      <c r="B39" s="41">
        <v>45739.0</v>
      </c>
      <c r="C39" s="41">
        <v>15013.0</v>
      </c>
      <c r="D39" s="41">
        <v>2618.0</v>
      </c>
      <c r="E39" s="41">
        <v>4295.0</v>
      </c>
      <c r="F39" s="42">
        <v>79066.0</v>
      </c>
      <c r="G39" s="42">
        <v>9667.0</v>
      </c>
      <c r="H39" s="42">
        <v>34158.0</v>
      </c>
      <c r="I39" s="43">
        <v>0.5034722222222222</v>
      </c>
      <c r="J39" s="43">
        <v>0.6770833333333334</v>
      </c>
      <c r="K39" s="42">
        <v>11.79</v>
      </c>
      <c r="L39" s="42">
        <v>13.0</v>
      </c>
      <c r="M39" s="44">
        <v>0.9998</v>
      </c>
      <c r="N39" s="42">
        <v>1740.0</v>
      </c>
      <c r="O39" s="42">
        <v>64308.0</v>
      </c>
      <c r="P39" s="45">
        <f t="shared" ref="P39:Q39" si="9">I39</f>
        <v>0.5034722222</v>
      </c>
      <c r="Q39" s="45">
        <f t="shared" si="9"/>
        <v>0.6770833333</v>
      </c>
      <c r="R39" s="39"/>
      <c r="S39" s="39"/>
    </row>
    <row r="40" ht="15.75" customHeight="1">
      <c r="A40" s="11">
        <v>42614.0</v>
      </c>
      <c r="B40" s="18">
        <v>49778.0</v>
      </c>
      <c r="C40" s="18">
        <v>13613.0</v>
      </c>
      <c r="D40" s="18">
        <v>2429.0</v>
      </c>
      <c r="E40" s="18">
        <v>3066.0</v>
      </c>
      <c r="F40" s="5">
        <v>77648.0</v>
      </c>
      <c r="G40" s="5">
        <v>10941.0</v>
      </c>
      <c r="H40" s="5">
        <v>43036.0</v>
      </c>
      <c r="I40" s="19">
        <v>0.46527777777777773</v>
      </c>
      <c r="J40" s="19">
        <v>0.6430555555555556</v>
      </c>
      <c r="K40" s="7">
        <v>14.0</v>
      </c>
      <c r="L40" s="7">
        <v>9.49</v>
      </c>
      <c r="M40" s="17">
        <v>0.9998</v>
      </c>
      <c r="N40" s="7">
        <f>1638+9</f>
        <v>1647</v>
      </c>
      <c r="O40" s="5">
        <v>64801.0</v>
      </c>
      <c r="P40" s="13">
        <f t="shared" ref="P40:Q40" si="10">I40</f>
        <v>0.4652777778</v>
      </c>
      <c r="Q40" s="13">
        <f t="shared" si="10"/>
        <v>0.6430555556</v>
      </c>
      <c r="R40" s="39"/>
      <c r="S40" s="39"/>
    </row>
    <row r="41" ht="15.75" customHeight="1">
      <c r="A41" s="11">
        <v>42644.0</v>
      </c>
      <c r="B41" s="18">
        <v>45791.0</v>
      </c>
      <c r="C41" s="18">
        <v>12776.0</v>
      </c>
      <c r="D41" s="18">
        <v>1760.0</v>
      </c>
      <c r="E41" s="18">
        <v>2624.0</v>
      </c>
      <c r="F41" s="5">
        <v>66346.0</v>
      </c>
      <c r="G41" s="5">
        <v>10161.0</v>
      </c>
      <c r="H41" s="5">
        <v>37465.0</v>
      </c>
      <c r="I41" s="19">
        <v>0.4583333333333333</v>
      </c>
      <c r="J41" s="19">
        <v>0.6458333333333334</v>
      </c>
      <c r="K41" s="7">
        <v>27.13</v>
      </c>
      <c r="L41" s="7">
        <v>11.09</v>
      </c>
      <c r="M41" s="17">
        <v>0.9991</v>
      </c>
      <c r="N41" s="7">
        <v>1127.0</v>
      </c>
      <c r="O41" s="5">
        <v>61110.0</v>
      </c>
      <c r="P41" s="13">
        <f t="shared" ref="P41:Q41" si="11">I41</f>
        <v>0.4583333333</v>
      </c>
      <c r="Q41" s="13">
        <f t="shared" si="11"/>
        <v>0.6458333333</v>
      </c>
      <c r="R41" s="39"/>
      <c r="S41" s="39"/>
    </row>
    <row r="42" ht="15.75" customHeight="1">
      <c r="A42" s="11">
        <v>42675.0</v>
      </c>
      <c r="B42" s="18">
        <v>48796.0</v>
      </c>
      <c r="C42" s="18">
        <v>15540.0</v>
      </c>
      <c r="D42" s="18">
        <v>2208.0</v>
      </c>
      <c r="E42" s="18">
        <v>2366.0</v>
      </c>
      <c r="F42" s="5">
        <v>86326.0</v>
      </c>
      <c r="G42" s="5">
        <v>7601.0</v>
      </c>
      <c r="H42" s="5">
        <v>23921.0</v>
      </c>
      <c r="I42" s="19">
        <v>0.4777777777777778</v>
      </c>
      <c r="J42" s="19">
        <v>0.6673611111111111</v>
      </c>
      <c r="K42" s="7">
        <v>10.32</v>
      </c>
      <c r="L42" s="7">
        <v>12.58</v>
      </c>
      <c r="M42" s="17">
        <v>0.9996</v>
      </c>
      <c r="N42" s="7">
        <v>4768.0</v>
      </c>
      <c r="O42" s="5">
        <v>62755.0</v>
      </c>
      <c r="P42" s="13">
        <f t="shared" ref="P42:Q42" si="12">I42</f>
        <v>0.4777777778</v>
      </c>
      <c r="Q42" s="13">
        <f t="shared" si="12"/>
        <v>0.6673611111</v>
      </c>
      <c r="R42" s="39"/>
      <c r="S42" s="39"/>
    </row>
    <row r="43" ht="15.75" customHeight="1">
      <c r="A43" s="11">
        <v>42705.0</v>
      </c>
      <c r="B43" s="18">
        <v>44182.0</v>
      </c>
      <c r="C43" s="18">
        <v>12541.0</v>
      </c>
      <c r="D43" s="18">
        <v>1874.0</v>
      </c>
      <c r="E43" s="18">
        <v>2394.0</v>
      </c>
      <c r="F43" s="5">
        <v>63829.0</v>
      </c>
      <c r="G43" s="5">
        <v>10175.0</v>
      </c>
      <c r="H43" s="5">
        <v>37350.0</v>
      </c>
      <c r="I43" s="19">
        <v>0.4465277777777778</v>
      </c>
      <c r="J43" s="19">
        <v>0.6590277777777778</v>
      </c>
      <c r="K43" s="7">
        <v>9.59</v>
      </c>
      <c r="L43" s="7">
        <v>12.21</v>
      </c>
      <c r="M43" s="17">
        <v>0.9904</v>
      </c>
      <c r="N43" s="7">
        <v>1150.0</v>
      </c>
      <c r="O43" s="5">
        <v>56338.0</v>
      </c>
      <c r="P43" s="13">
        <f t="shared" ref="P43:Q43" si="13">I43</f>
        <v>0.4465277778</v>
      </c>
      <c r="Q43" s="13">
        <f t="shared" si="13"/>
        <v>0.6590277778</v>
      </c>
      <c r="R43" s="39"/>
      <c r="S43" s="39"/>
    </row>
    <row r="44" ht="15.75" customHeight="1">
      <c r="A44" s="11">
        <v>42736.0</v>
      </c>
      <c r="B44" s="18">
        <v>50021.0</v>
      </c>
      <c r="C44" s="18">
        <v>15315.0</v>
      </c>
      <c r="D44" s="18">
        <v>1873.0</v>
      </c>
      <c r="E44" s="18">
        <v>2618.0</v>
      </c>
      <c r="F44" s="5">
        <v>77217.0</v>
      </c>
      <c r="G44" s="5">
        <v>10411.0</v>
      </c>
      <c r="H44" s="5">
        <v>35900.0</v>
      </c>
      <c r="I44" s="19">
        <v>0.47222222222222227</v>
      </c>
      <c r="J44" s="19">
        <v>0.6583333333333333</v>
      </c>
      <c r="K44" s="7">
        <v>12.9</v>
      </c>
      <c r="L44" s="7">
        <v>7.81</v>
      </c>
      <c r="M44" s="16">
        <v>1.0</v>
      </c>
      <c r="N44" s="7">
        <v>3340.0</v>
      </c>
      <c r="O44" s="5">
        <v>63017.0</v>
      </c>
      <c r="P44" s="13">
        <f t="shared" ref="P44:Q44" si="14">I44</f>
        <v>0.4722222222</v>
      </c>
      <c r="Q44" s="13">
        <f t="shared" si="14"/>
        <v>0.6583333333</v>
      </c>
      <c r="R44" s="39"/>
      <c r="S44" s="39"/>
    </row>
    <row r="45" ht="15.75" customHeight="1">
      <c r="A45" s="11">
        <v>42767.0</v>
      </c>
      <c r="B45" s="18">
        <v>47534.0</v>
      </c>
      <c r="C45" s="18">
        <v>13635.0</v>
      </c>
      <c r="D45" s="18">
        <v>1295.0</v>
      </c>
      <c r="E45" s="18">
        <v>2946.0</v>
      </c>
      <c r="F45" s="5">
        <v>72188.0</v>
      </c>
      <c r="G45" s="5">
        <v>9147.0</v>
      </c>
      <c r="H45" s="5">
        <v>31894.0</v>
      </c>
      <c r="I45" s="19">
        <v>0.47222222222222227</v>
      </c>
      <c r="J45" s="19">
        <v>0.6611111111111111</v>
      </c>
      <c r="K45" s="7">
        <v>10.85</v>
      </c>
      <c r="L45" s="7">
        <v>13.42</v>
      </c>
      <c r="M45" s="17">
        <v>0.9999</v>
      </c>
      <c r="N45" s="7">
        <v>2457.0</v>
      </c>
      <c r="O45" s="5">
        <v>59123.0</v>
      </c>
      <c r="P45" s="13">
        <f t="shared" ref="P45:Q45" si="15">I45</f>
        <v>0.4722222222</v>
      </c>
      <c r="Q45" s="13">
        <f t="shared" si="15"/>
        <v>0.6611111111</v>
      </c>
      <c r="R45" s="39"/>
      <c r="S45" s="39"/>
    </row>
    <row r="46" ht="15.75" customHeight="1">
      <c r="A46" s="11">
        <v>42795.0</v>
      </c>
      <c r="B46" s="18">
        <v>50579.0</v>
      </c>
      <c r="C46" s="18">
        <v>15403.0</v>
      </c>
      <c r="D46" s="18">
        <v>1751.0</v>
      </c>
      <c r="E46" s="18">
        <v>3325.0</v>
      </c>
      <c r="F46" s="5">
        <v>75397.0</v>
      </c>
      <c r="G46" s="5">
        <v>12349.0</v>
      </c>
      <c r="H46" s="5">
        <v>42037.0</v>
      </c>
      <c r="I46" s="19">
        <v>0.43472222222222223</v>
      </c>
      <c r="J46" s="19">
        <v>0.5736111111111112</v>
      </c>
      <c r="K46" s="7">
        <v>9.62</v>
      </c>
      <c r="L46" s="7">
        <v>11.32</v>
      </c>
      <c r="M46" s="16">
        <v>1.0</v>
      </c>
      <c r="N46" s="7">
        <v>2307.0</v>
      </c>
      <c r="O46" s="5">
        <v>63653.0</v>
      </c>
      <c r="P46" s="13">
        <f t="shared" ref="P46:Q46" si="16">I46</f>
        <v>0.4347222222</v>
      </c>
      <c r="Q46" s="13">
        <f t="shared" si="16"/>
        <v>0.5736111111</v>
      </c>
      <c r="R46" s="39"/>
      <c r="S46" s="39"/>
    </row>
    <row r="47" ht="15.75" customHeight="1">
      <c r="A47" s="11">
        <v>42826.0</v>
      </c>
      <c r="B47" s="18">
        <v>46743.0</v>
      </c>
      <c r="C47" s="18">
        <v>13670.0</v>
      </c>
      <c r="D47" s="18">
        <v>1304.0</v>
      </c>
      <c r="E47" s="18">
        <v>2835.0</v>
      </c>
      <c r="F47" s="5">
        <v>74187.0</v>
      </c>
      <c r="G47" s="5">
        <v>8456.0</v>
      </c>
      <c r="H47" s="5">
        <v>29248.0</v>
      </c>
      <c r="I47" s="19">
        <v>0.4284722222222222</v>
      </c>
      <c r="J47" s="19">
        <v>0.6020833333333333</v>
      </c>
      <c r="K47" s="7">
        <v>13.73</v>
      </c>
      <c r="L47" s="7">
        <v>14.73</v>
      </c>
      <c r="M47" s="17">
        <v>0.9996</v>
      </c>
      <c r="N47" s="7">
        <v>1477.0</v>
      </c>
      <c r="O47" s="5">
        <v>56530.0</v>
      </c>
      <c r="P47" s="13">
        <f t="shared" ref="P47:Q47" si="17">I47</f>
        <v>0.4284722222</v>
      </c>
      <c r="Q47" s="13">
        <f t="shared" si="17"/>
        <v>0.6020833333</v>
      </c>
      <c r="R47" s="39"/>
      <c r="S47" s="39"/>
    </row>
    <row r="48" ht="15.75" customHeight="1">
      <c r="A48" s="11">
        <v>42856.0</v>
      </c>
      <c r="B48" s="18">
        <v>56268.0</v>
      </c>
      <c r="C48" s="18">
        <v>17046.0</v>
      </c>
      <c r="D48" s="18">
        <v>1608.0</v>
      </c>
      <c r="E48" s="18">
        <v>3570.0</v>
      </c>
      <c r="F48" s="5">
        <v>91969.0</v>
      </c>
      <c r="G48" s="5">
        <v>8822.0</v>
      </c>
      <c r="H48" s="5">
        <v>27980.0</v>
      </c>
      <c r="I48" s="19">
        <v>0.4166666666666667</v>
      </c>
      <c r="J48" s="19">
        <v>0.6180555555555556</v>
      </c>
      <c r="K48" s="7">
        <v>11.01</v>
      </c>
      <c r="L48" s="7">
        <v>13.23</v>
      </c>
      <c r="M48" s="16">
        <v>1.0</v>
      </c>
      <c r="N48" s="7">
        <v>4380.0</v>
      </c>
      <c r="O48" s="5">
        <v>71498.0</v>
      </c>
      <c r="P48" s="13">
        <f t="shared" ref="P48:Q48" si="18">I48</f>
        <v>0.4166666667</v>
      </c>
      <c r="Q48" s="13">
        <f t="shared" si="18"/>
        <v>0.6180555556</v>
      </c>
      <c r="R48" s="39"/>
      <c r="S48" s="39"/>
    </row>
    <row r="49" ht="15.75" customHeight="1">
      <c r="A49" s="11">
        <v>42887.0</v>
      </c>
      <c r="B49" s="18">
        <v>51019.0</v>
      </c>
      <c r="C49" s="18">
        <v>18022.0</v>
      </c>
      <c r="D49" s="18">
        <v>1440.0</v>
      </c>
      <c r="E49" s="18">
        <v>3947.0</v>
      </c>
      <c r="F49" s="5">
        <v>92192.0</v>
      </c>
      <c r="G49" s="5">
        <v>5668.0</v>
      </c>
      <c r="H49" s="5">
        <v>20661.0</v>
      </c>
      <c r="I49" s="19">
        <v>0.44375000000000003</v>
      </c>
      <c r="J49" s="19">
        <v>0.6284722222222222</v>
      </c>
      <c r="K49" s="7">
        <v>8.36</v>
      </c>
      <c r="L49" s="7">
        <v>9.75</v>
      </c>
      <c r="M49" s="21">
        <v>1.0</v>
      </c>
      <c r="N49" s="7">
        <v>1592.0</v>
      </c>
      <c r="O49" s="5">
        <v>66436.0</v>
      </c>
      <c r="P49" s="13">
        <f t="shared" ref="P49:Q49" si="19">I49</f>
        <v>0.44375</v>
      </c>
      <c r="Q49" s="13">
        <f t="shared" si="19"/>
        <v>0.6284722222</v>
      </c>
      <c r="R49" s="39"/>
      <c r="S49" s="39"/>
    </row>
    <row r="50" ht="15.75" customHeight="1">
      <c r="A50" s="11">
        <v>42917.0</v>
      </c>
      <c r="B50" s="18">
        <v>49069.0</v>
      </c>
      <c r="C50" s="18">
        <v>16802.0</v>
      </c>
      <c r="D50" s="18">
        <v>1552.0</v>
      </c>
      <c r="E50" s="18">
        <v>4042.0</v>
      </c>
      <c r="F50" s="5">
        <v>88108.0</v>
      </c>
      <c r="G50" s="5">
        <v>3765.0</v>
      </c>
      <c r="H50" s="5">
        <v>19672.0</v>
      </c>
      <c r="I50" s="19">
        <v>0.43472222222222223</v>
      </c>
      <c r="J50" s="19">
        <v>0.6215277777777778</v>
      </c>
      <c r="K50" s="7">
        <v>4.68</v>
      </c>
      <c r="L50" s="7">
        <v>14.27</v>
      </c>
      <c r="M50" s="16">
        <v>1.0</v>
      </c>
      <c r="N50" s="7">
        <v>2765.0</v>
      </c>
      <c r="O50" s="5">
        <v>63077.0</v>
      </c>
      <c r="P50" s="13">
        <f t="shared" ref="P50:Q50" si="20">I50</f>
        <v>0.4347222222</v>
      </c>
      <c r="Q50" s="13">
        <f t="shared" si="20"/>
        <v>0.6215277778</v>
      </c>
      <c r="R50" s="39"/>
      <c r="S50" s="39"/>
    </row>
    <row r="51" ht="15.75" customHeight="1">
      <c r="A51" s="11">
        <v>42948.0</v>
      </c>
      <c r="B51" s="18">
        <v>50745.0</v>
      </c>
      <c r="C51" s="18">
        <v>15135.0</v>
      </c>
      <c r="D51" s="18">
        <v>1903.0</v>
      </c>
      <c r="E51" s="18">
        <v>4540.0</v>
      </c>
      <c r="F51" s="5">
        <v>78548.0</v>
      </c>
      <c r="G51" s="5">
        <v>6365.0</v>
      </c>
      <c r="H51" s="5">
        <v>32857.0</v>
      </c>
      <c r="I51" s="19">
        <v>0.4083333333333334</v>
      </c>
      <c r="J51" s="19">
        <v>0.6402777777777778</v>
      </c>
      <c r="K51" s="7">
        <v>12.1</v>
      </c>
      <c r="L51" s="7">
        <v>13.12</v>
      </c>
      <c r="M51" s="17">
        <v>0.9987</v>
      </c>
      <c r="N51" s="7">
        <v>1910.0</v>
      </c>
      <c r="O51" s="5">
        <v>67356.0</v>
      </c>
      <c r="P51" s="13">
        <f t="shared" ref="P51:Q51" si="21">I51</f>
        <v>0.4083333333</v>
      </c>
      <c r="Q51" s="13">
        <f t="shared" si="21"/>
        <v>0.6402777778</v>
      </c>
      <c r="R51" s="39"/>
      <c r="S51" s="39"/>
    </row>
    <row r="52" ht="15.75" customHeight="1">
      <c r="A52" s="11">
        <v>42979.0</v>
      </c>
      <c r="B52" s="18">
        <v>51962.0</v>
      </c>
      <c r="C52" s="18">
        <v>15556.0</v>
      </c>
      <c r="D52" s="18">
        <v>1940.0</v>
      </c>
      <c r="E52" s="18">
        <v>4749.0</v>
      </c>
      <c r="F52" s="5">
        <v>81854.0</v>
      </c>
      <c r="G52" s="5">
        <v>4548.0</v>
      </c>
      <c r="H52" s="5">
        <v>31030.0</v>
      </c>
      <c r="I52" s="19">
        <v>0.41180555555555554</v>
      </c>
      <c r="J52" s="19">
        <v>0.6333333333333333</v>
      </c>
      <c r="K52" s="7">
        <v>13.2</v>
      </c>
      <c r="L52" s="7">
        <v>20.66</v>
      </c>
      <c r="M52" s="17">
        <v>0.9989</v>
      </c>
      <c r="N52" s="7">
        <v>1673.0</v>
      </c>
      <c r="O52" s="5">
        <v>68351.0</v>
      </c>
      <c r="P52" s="13">
        <f t="shared" ref="P52:Q52" si="22">I52</f>
        <v>0.4118055556</v>
      </c>
      <c r="Q52" s="13">
        <f t="shared" si="22"/>
        <v>0.6333333333</v>
      </c>
      <c r="R52" s="39"/>
      <c r="S52" s="39"/>
    </row>
    <row r="53" ht="15.75" customHeight="1">
      <c r="A53" s="11">
        <v>43009.0</v>
      </c>
      <c r="B53" s="18">
        <v>51831.0</v>
      </c>
      <c r="C53" s="18">
        <v>15261.0</v>
      </c>
      <c r="D53" s="18">
        <v>2101.0</v>
      </c>
      <c r="E53" s="18">
        <v>5157.0</v>
      </c>
      <c r="F53" s="5">
        <v>81010.0</v>
      </c>
      <c r="G53" s="5">
        <v>7854.0</v>
      </c>
      <c r="H53" s="5">
        <v>32289.0</v>
      </c>
      <c r="I53" s="19">
        <v>0.4145833333333333</v>
      </c>
      <c r="J53" s="19">
        <v>0.6486111111111111</v>
      </c>
      <c r="K53" s="7">
        <v>9.95</v>
      </c>
      <c r="L53" s="7">
        <v>11.01</v>
      </c>
      <c r="M53" s="17">
        <v>0.9996</v>
      </c>
      <c r="N53" s="7">
        <v>2579.0</v>
      </c>
      <c r="O53" s="5">
        <v>66180.0</v>
      </c>
      <c r="P53" s="13">
        <f t="shared" ref="P53:Q53" si="23">I53</f>
        <v>0.4145833333</v>
      </c>
      <c r="Q53" s="13">
        <f t="shared" si="23"/>
        <v>0.6486111111</v>
      </c>
      <c r="R53" s="39"/>
      <c r="S53" s="39"/>
    </row>
    <row r="54" ht="15.75" customHeight="1">
      <c r="A54" s="11">
        <v>43040.0</v>
      </c>
      <c r="B54" s="18">
        <v>45474.0</v>
      </c>
      <c r="C54" s="18">
        <v>15474.0</v>
      </c>
      <c r="D54" s="18">
        <v>1968.0</v>
      </c>
      <c r="E54" s="18">
        <v>6031.0</v>
      </c>
      <c r="F54" s="5">
        <v>72975.0</v>
      </c>
      <c r="G54" s="5">
        <v>9901.0</v>
      </c>
      <c r="H54" s="5">
        <v>33140.0</v>
      </c>
      <c r="I54" s="19">
        <v>0.42569444444444443</v>
      </c>
      <c r="J54" s="19">
        <v>0.6437499999999999</v>
      </c>
      <c r="K54" s="7">
        <v>10.55</v>
      </c>
      <c r="L54" s="7">
        <v>11.67</v>
      </c>
      <c r="M54" s="17">
        <v>0.9988</v>
      </c>
      <c r="N54" s="7">
        <v>2177.0</v>
      </c>
      <c r="O54" s="5">
        <v>61525.0</v>
      </c>
      <c r="P54" s="13">
        <f t="shared" ref="P54:Q54" si="24">I54</f>
        <v>0.4256944444</v>
      </c>
      <c r="Q54" s="13">
        <f t="shared" si="24"/>
        <v>0.64375</v>
      </c>
      <c r="R54" s="39"/>
      <c r="S54" s="39"/>
    </row>
    <row r="55" ht="15.75" customHeight="1">
      <c r="A55" s="11">
        <v>43070.0</v>
      </c>
      <c r="B55" s="18">
        <v>43208.0</v>
      </c>
      <c r="C55" s="18">
        <v>15202.0</v>
      </c>
      <c r="D55" s="18">
        <v>1535.0</v>
      </c>
      <c r="E55" s="18">
        <v>5896.0</v>
      </c>
      <c r="F55" s="5">
        <v>73434.0</v>
      </c>
      <c r="G55" s="5">
        <v>8388.0</v>
      </c>
      <c r="H55" s="5">
        <v>25974.0</v>
      </c>
      <c r="I55" s="19">
        <v>0.4354166666666666</v>
      </c>
      <c r="J55" s="19">
        <v>0.642361111111111</v>
      </c>
      <c r="K55" s="7">
        <v>12.03</v>
      </c>
      <c r="L55" s="7">
        <v>9.32</v>
      </c>
      <c r="M55" s="17">
        <v>0.9994</v>
      </c>
      <c r="N55" s="7">
        <v>5353.0</v>
      </c>
      <c r="O55" s="5">
        <v>53378.0</v>
      </c>
      <c r="P55" s="13">
        <f t="shared" ref="P55:Q55" si="25">I55</f>
        <v>0.4354166667</v>
      </c>
      <c r="Q55" s="13">
        <f t="shared" si="25"/>
        <v>0.6423611111</v>
      </c>
      <c r="R55" s="39"/>
      <c r="S55" s="39"/>
    </row>
    <row r="56" ht="15.75" customHeight="1">
      <c r="A56" s="11">
        <v>43101.0</v>
      </c>
      <c r="B56" s="18">
        <v>47701.0</v>
      </c>
      <c r="C56" s="18">
        <v>18453.0</v>
      </c>
      <c r="D56" s="18">
        <v>2393.0</v>
      </c>
      <c r="E56" s="18">
        <v>6128.0</v>
      </c>
      <c r="F56" s="5">
        <v>82141.0</v>
      </c>
      <c r="G56" s="5">
        <v>8358.0</v>
      </c>
      <c r="H56" s="5">
        <v>29007.0</v>
      </c>
      <c r="I56" s="19">
        <v>0.43333333333333335</v>
      </c>
      <c r="J56" s="19">
        <v>0.6965277777777777</v>
      </c>
      <c r="K56" s="7">
        <v>14.52</v>
      </c>
      <c r="L56" s="7">
        <v>10.51</v>
      </c>
      <c r="M56" s="17">
        <v>0.9953</v>
      </c>
      <c r="N56" s="7">
        <f>203+1560</f>
        <v>1763</v>
      </c>
      <c r="O56" s="5">
        <v>64030.0</v>
      </c>
      <c r="P56" s="13">
        <f t="shared" ref="P56:Q56" si="26">I56</f>
        <v>0.4333333333</v>
      </c>
      <c r="Q56" s="13">
        <f t="shared" si="26"/>
        <v>0.6965277778</v>
      </c>
      <c r="R56" s="39"/>
      <c r="S56" s="39"/>
    </row>
    <row r="57" ht="15.75" customHeight="1">
      <c r="A57" s="11">
        <v>43132.0</v>
      </c>
      <c r="B57" s="18">
        <v>42781.0</v>
      </c>
      <c r="C57" s="18">
        <v>16118.0</v>
      </c>
      <c r="D57" s="18">
        <v>690.0</v>
      </c>
      <c r="E57" s="18">
        <v>5821.0</v>
      </c>
      <c r="F57" s="5">
        <v>69803.0</v>
      </c>
      <c r="G57" s="5">
        <v>8577.0</v>
      </c>
      <c r="H57" s="5">
        <v>29123.0</v>
      </c>
      <c r="I57" s="19">
        <v>0.4388888888888889</v>
      </c>
      <c r="J57" s="19">
        <v>0.6833333333333332</v>
      </c>
      <c r="K57" s="7">
        <v>10.51</v>
      </c>
      <c r="L57" s="7">
        <v>10.13</v>
      </c>
      <c r="M57" s="17">
        <v>0.9992</v>
      </c>
      <c r="N57" s="7">
        <f>176+1814</f>
        <v>1990</v>
      </c>
      <c r="O57" s="5">
        <v>56299.0</v>
      </c>
      <c r="P57" s="13">
        <f t="shared" ref="P57:Q57" si="27">I57</f>
        <v>0.4388888889</v>
      </c>
      <c r="Q57" s="13">
        <f t="shared" si="27"/>
        <v>0.6833333333</v>
      </c>
      <c r="R57" s="39"/>
      <c r="S57" s="39"/>
    </row>
    <row r="58" ht="15.75" customHeight="1">
      <c r="A58" s="11">
        <v>43160.0</v>
      </c>
      <c r="B58" s="18">
        <v>41269.0</v>
      </c>
      <c r="C58" s="18">
        <v>14943.0</v>
      </c>
      <c r="D58" s="18">
        <v>520.0</v>
      </c>
      <c r="E58" s="18">
        <v>5732.0</v>
      </c>
      <c r="F58" s="5">
        <v>66715.0</v>
      </c>
      <c r="G58" s="5">
        <v>9328.0</v>
      </c>
      <c r="H58" s="5">
        <v>29261.0</v>
      </c>
      <c r="I58" s="19">
        <v>0.42083333333333334</v>
      </c>
      <c r="J58" s="19">
        <v>0.65</v>
      </c>
      <c r="K58" s="7">
        <v>8.88</v>
      </c>
      <c r="L58" s="7">
        <v>12.98</v>
      </c>
      <c r="M58" s="21">
        <v>1.0</v>
      </c>
      <c r="N58" s="7">
        <f>66+4079</f>
        <v>4145</v>
      </c>
      <c r="O58" s="5">
        <v>52676.0</v>
      </c>
      <c r="P58" s="13">
        <f t="shared" ref="P58:Q58" si="28">I58</f>
        <v>0.4208333333</v>
      </c>
      <c r="Q58" s="13">
        <f t="shared" si="28"/>
        <v>0.65</v>
      </c>
      <c r="R58" s="39"/>
      <c r="S58" s="39"/>
    </row>
    <row r="59" ht="15.75" customHeight="1">
      <c r="A59" s="11">
        <v>43191.0</v>
      </c>
      <c r="B59" s="18">
        <v>46645.0</v>
      </c>
      <c r="C59" s="18">
        <v>17349.0</v>
      </c>
      <c r="D59" s="18">
        <v>495.0</v>
      </c>
      <c r="E59" s="18">
        <v>6959.0</v>
      </c>
      <c r="F59" s="5">
        <v>76494.0</v>
      </c>
      <c r="G59" s="5">
        <v>9686.0</v>
      </c>
      <c r="H59" s="5">
        <v>30890.0</v>
      </c>
      <c r="I59" s="19">
        <v>0.4236111111111111</v>
      </c>
      <c r="J59" s="19">
        <v>0.6645833333333333</v>
      </c>
      <c r="K59" s="7">
        <v>9.85</v>
      </c>
      <c r="L59" s="7">
        <v>13.62</v>
      </c>
      <c r="M59" s="21">
        <v>0.99</v>
      </c>
      <c r="N59" s="7">
        <v>2073.0</v>
      </c>
      <c r="O59" s="5">
        <v>62969.0</v>
      </c>
      <c r="P59" s="13">
        <f t="shared" ref="P59:Q59" si="29">I59</f>
        <v>0.4236111111</v>
      </c>
      <c r="Q59" s="13">
        <f t="shared" si="29"/>
        <v>0.6645833333</v>
      </c>
      <c r="R59" s="39"/>
      <c r="S59" s="39"/>
    </row>
    <row r="60" ht="15.75" customHeight="1">
      <c r="A60" s="11">
        <v>43221.0</v>
      </c>
      <c r="B60" s="18">
        <v>46554.0</v>
      </c>
      <c r="C60" s="18">
        <v>17947.0</v>
      </c>
      <c r="D60" s="18">
        <v>657.0</v>
      </c>
      <c r="E60" s="18">
        <v>8510.0</v>
      </c>
      <c r="F60" s="5">
        <v>80947.0</v>
      </c>
      <c r="G60" s="5">
        <v>8298.0</v>
      </c>
      <c r="H60" s="5">
        <v>28179.0</v>
      </c>
      <c r="I60" s="19">
        <v>0.4381944444444445</v>
      </c>
      <c r="J60" s="19">
        <v>0.6479166666666667</v>
      </c>
      <c r="K60" s="7">
        <v>10.18</v>
      </c>
      <c r="L60" s="7">
        <v>14.58</v>
      </c>
      <c r="M60" s="17">
        <v>0.9943</v>
      </c>
      <c r="N60" s="7">
        <v>2053.0</v>
      </c>
      <c r="O60" s="5">
        <v>63250.0</v>
      </c>
      <c r="P60" s="13">
        <f t="shared" ref="P60:Q60" si="30">I60</f>
        <v>0.4381944444</v>
      </c>
      <c r="Q60" s="13">
        <f t="shared" si="30"/>
        <v>0.6479166667</v>
      </c>
      <c r="R60" s="39"/>
      <c r="S60" s="39"/>
    </row>
    <row r="61" ht="15.75" customHeight="1">
      <c r="A61" s="11">
        <v>43252.0</v>
      </c>
      <c r="B61" s="18">
        <v>41829.0</v>
      </c>
      <c r="C61" s="18">
        <v>17653.0</v>
      </c>
      <c r="D61" s="18">
        <v>312.0</v>
      </c>
      <c r="E61" s="18">
        <v>7393.0</v>
      </c>
      <c r="F61" s="5">
        <v>78513.0</v>
      </c>
      <c r="G61" s="5">
        <v>4816.0</v>
      </c>
      <c r="H61" s="5">
        <v>19123.0</v>
      </c>
      <c r="I61" s="19">
        <v>0.4479166666666667</v>
      </c>
      <c r="J61" s="19">
        <v>0.6763888888888889</v>
      </c>
      <c r="K61" s="7">
        <v>10.33</v>
      </c>
      <c r="L61" s="7">
        <v>11.54</v>
      </c>
      <c r="M61" s="16">
        <v>1.0</v>
      </c>
      <c r="N61" s="7">
        <v>1077.0</v>
      </c>
      <c r="O61" s="5">
        <v>56555.0</v>
      </c>
      <c r="P61" s="13">
        <f t="shared" ref="P61:Q61" si="31">I61</f>
        <v>0.4479166667</v>
      </c>
      <c r="Q61" s="13">
        <f t="shared" si="31"/>
        <v>0.6763888889</v>
      </c>
      <c r="R61" s="39"/>
      <c r="S61" s="39"/>
    </row>
    <row r="62" ht="15.75" customHeight="1">
      <c r="A62" s="11">
        <v>43282.0</v>
      </c>
      <c r="B62" s="18">
        <v>44119.0</v>
      </c>
      <c r="C62" s="18">
        <v>19775.0</v>
      </c>
      <c r="D62" s="18">
        <v>410.0</v>
      </c>
      <c r="E62" s="18">
        <v>8540.0</v>
      </c>
      <c r="F62" s="5">
        <v>93350.0</v>
      </c>
      <c r="G62" s="5">
        <v>3910.0</v>
      </c>
      <c r="H62" s="5">
        <v>14639.0</v>
      </c>
      <c r="I62" s="19">
        <v>0.4472222222222222</v>
      </c>
      <c r="J62" s="19">
        <v>0.6923611111111111</v>
      </c>
      <c r="K62" s="7">
        <v>13.03</v>
      </c>
      <c r="L62" s="7">
        <v>24.5</v>
      </c>
      <c r="M62" s="17">
        <v>0.9973</v>
      </c>
      <c r="N62" s="7">
        <v>2371.0</v>
      </c>
      <c r="O62" s="5">
        <v>58721.0</v>
      </c>
      <c r="P62" s="13">
        <f t="shared" ref="P62:Q62" si="32">I62</f>
        <v>0.4472222222</v>
      </c>
      <c r="Q62" s="13">
        <f t="shared" si="32"/>
        <v>0.6923611111</v>
      </c>
      <c r="R62" s="39"/>
      <c r="S62" s="39"/>
    </row>
    <row r="63" ht="15.75" customHeight="1">
      <c r="A63" s="11">
        <v>43313.0</v>
      </c>
      <c r="B63" s="18">
        <v>44832.0</v>
      </c>
      <c r="C63" s="18">
        <v>18926.0</v>
      </c>
      <c r="D63" s="18">
        <v>394.0</v>
      </c>
      <c r="E63" s="18">
        <v>8261.0</v>
      </c>
      <c r="F63" s="5">
        <v>81834.0</v>
      </c>
      <c r="G63" s="5">
        <v>10138.0</v>
      </c>
      <c r="H63" s="5">
        <v>25013.0</v>
      </c>
      <c r="I63" s="19">
        <v>0.4291666666666667</v>
      </c>
      <c r="J63" s="19">
        <v>0.6020833333333333</v>
      </c>
      <c r="K63" s="7">
        <v>8.19</v>
      </c>
      <c r="L63" s="7">
        <v>10.31</v>
      </c>
      <c r="M63" s="16">
        <v>1.0</v>
      </c>
      <c r="N63" s="7">
        <v>2410.0</v>
      </c>
      <c r="O63" s="5">
        <v>59071.0</v>
      </c>
      <c r="P63" s="13">
        <f t="shared" ref="P63:Q63" si="33">I63</f>
        <v>0.4291666667</v>
      </c>
      <c r="Q63" s="13">
        <f t="shared" si="33"/>
        <v>0.6020833333</v>
      </c>
      <c r="R63" s="39"/>
      <c r="S63" s="39"/>
    </row>
    <row r="64" ht="15.75" customHeight="1">
      <c r="A64" s="11">
        <v>43344.0</v>
      </c>
      <c r="B64" s="23">
        <v>44848.0</v>
      </c>
      <c r="C64" s="23">
        <v>16828.0</v>
      </c>
      <c r="D64" s="23">
        <v>316.0</v>
      </c>
      <c r="E64" s="23">
        <v>6077.0</v>
      </c>
      <c r="F64" s="23">
        <v>74206.0</v>
      </c>
      <c r="G64" s="23">
        <v>11153.0</v>
      </c>
      <c r="H64" s="23">
        <v>30460.0</v>
      </c>
      <c r="I64" s="19">
        <v>0.4298611111111111</v>
      </c>
      <c r="J64" s="19">
        <v>0.6118055555555556</v>
      </c>
      <c r="K64" s="7">
        <v>9.15</v>
      </c>
      <c r="L64" s="7">
        <v>8.57</v>
      </c>
      <c r="M64" s="17">
        <v>0.9892</v>
      </c>
      <c r="N64" s="5">
        <v>1908.0</v>
      </c>
      <c r="O64" s="5">
        <v>59508.0</v>
      </c>
      <c r="P64" s="13">
        <f t="shared" ref="P64:Q64" si="34">I64</f>
        <v>0.4298611111</v>
      </c>
      <c r="Q64" s="13">
        <f t="shared" si="34"/>
        <v>0.6118055556</v>
      </c>
      <c r="R64" s="39"/>
      <c r="S64" s="39"/>
    </row>
    <row r="65" ht="15.75" customHeight="1">
      <c r="A65" s="11">
        <v>43374.0</v>
      </c>
      <c r="B65" s="23">
        <v>51569.0</v>
      </c>
      <c r="C65" s="23">
        <v>18296.0</v>
      </c>
      <c r="D65" s="23">
        <v>379.0</v>
      </c>
      <c r="E65" s="23">
        <v>7838.0</v>
      </c>
      <c r="F65" s="23">
        <v>86911.0</v>
      </c>
      <c r="G65" s="23">
        <v>10392.0</v>
      </c>
      <c r="H65" s="23">
        <v>31196.0</v>
      </c>
      <c r="I65" s="19">
        <v>0.42291666666666666</v>
      </c>
      <c r="J65" s="19">
        <v>0.61875</v>
      </c>
      <c r="K65" s="7">
        <v>11.49</v>
      </c>
      <c r="L65" s="7">
        <v>8.57</v>
      </c>
      <c r="M65" s="17">
        <v>0.9984</v>
      </c>
      <c r="N65" s="5">
        <v>3066.0</v>
      </c>
      <c r="O65" s="5">
        <v>66799.0</v>
      </c>
      <c r="P65" s="13">
        <f t="shared" ref="P65:Q65" si="35">I65</f>
        <v>0.4229166667</v>
      </c>
      <c r="Q65" s="13">
        <f t="shared" si="35"/>
        <v>0.61875</v>
      </c>
      <c r="R65" s="39"/>
      <c r="S65" s="39"/>
    </row>
    <row r="66" ht="15.75" customHeight="1">
      <c r="A66" s="11">
        <v>43405.0</v>
      </c>
      <c r="B66" s="23">
        <v>46653.0</v>
      </c>
      <c r="C66" s="23">
        <v>17134.0</v>
      </c>
      <c r="D66" s="23">
        <v>405.0</v>
      </c>
      <c r="E66" s="23">
        <v>7055.0</v>
      </c>
      <c r="F66" s="23">
        <v>76606.0</v>
      </c>
      <c r="G66" s="23">
        <v>12091.0</v>
      </c>
      <c r="H66" s="23">
        <v>31621.0</v>
      </c>
      <c r="I66" s="19">
        <v>0.4236111111111111</v>
      </c>
      <c r="J66" s="19">
        <v>0.6020833333333333</v>
      </c>
      <c r="K66" s="7">
        <v>13.55</v>
      </c>
      <c r="L66" s="7">
        <v>20.83</v>
      </c>
      <c r="M66" s="16">
        <v>1.0</v>
      </c>
      <c r="N66" s="5">
        <v>1827.0</v>
      </c>
      <c r="O66" s="5">
        <v>61738.0</v>
      </c>
      <c r="P66" s="13">
        <f t="shared" ref="P66:Q66" si="36">I66</f>
        <v>0.4236111111</v>
      </c>
      <c r="Q66" s="13">
        <f t="shared" si="36"/>
        <v>0.6020833333</v>
      </c>
      <c r="R66" s="39"/>
      <c r="S66" s="39"/>
    </row>
    <row r="67" ht="15.75" customHeight="1">
      <c r="A67" s="11">
        <v>43435.0</v>
      </c>
      <c r="B67" s="23">
        <v>42025.0</v>
      </c>
      <c r="C67" s="23">
        <v>14492.0</v>
      </c>
      <c r="D67" s="23">
        <v>374.0</v>
      </c>
      <c r="E67" s="23">
        <v>5863.0</v>
      </c>
      <c r="F67" s="23">
        <v>65638.0</v>
      </c>
      <c r="G67" s="23">
        <v>11678.0</v>
      </c>
      <c r="H67" s="23">
        <v>33800.0</v>
      </c>
      <c r="I67" s="19">
        <v>0.4131944444444444</v>
      </c>
      <c r="J67" s="19">
        <v>0.5673611111111111</v>
      </c>
      <c r="K67" s="7">
        <v>8.68</v>
      </c>
      <c r="L67" s="7">
        <v>8.78</v>
      </c>
      <c r="M67" s="16">
        <v>1.0</v>
      </c>
      <c r="N67" s="5">
        <v>2470.0</v>
      </c>
      <c r="O67" s="5">
        <v>52047.0</v>
      </c>
      <c r="P67" s="13">
        <f t="shared" ref="P67:Q67" si="37">I67</f>
        <v>0.4131944444</v>
      </c>
      <c r="Q67" s="13">
        <f t="shared" si="37"/>
        <v>0.5673611111</v>
      </c>
      <c r="R67" s="39"/>
      <c r="S67" s="39"/>
    </row>
    <row r="68" ht="15.75" customHeight="1">
      <c r="A68" s="11">
        <v>43466.0</v>
      </c>
      <c r="B68" s="23">
        <v>49814.0</v>
      </c>
      <c r="C68" s="23">
        <v>17533.0</v>
      </c>
      <c r="D68" s="23">
        <v>370.0</v>
      </c>
      <c r="E68" s="23">
        <v>7253.0</v>
      </c>
      <c r="F68" s="23">
        <v>83740.0</v>
      </c>
      <c r="G68" s="23">
        <v>12978.0</v>
      </c>
      <c r="H68" s="23">
        <v>25223.0</v>
      </c>
      <c r="I68" s="19">
        <v>0.4291666666666667</v>
      </c>
      <c r="J68" s="19">
        <v>0.5729166666666666</v>
      </c>
      <c r="K68" s="7">
        <v>8.31</v>
      </c>
      <c r="L68" s="7">
        <v>7.76</v>
      </c>
      <c r="M68" s="16">
        <v>1.0</v>
      </c>
      <c r="N68" s="5">
        <v>2715.0</v>
      </c>
      <c r="O68" s="5">
        <v>64563.0</v>
      </c>
      <c r="P68" s="13">
        <f t="shared" ref="P68:Q68" si="38">I68</f>
        <v>0.4291666667</v>
      </c>
      <c r="Q68" s="13">
        <f t="shared" si="38"/>
        <v>0.5729166667</v>
      </c>
      <c r="R68" s="39"/>
      <c r="S68" s="39"/>
    </row>
    <row r="69" ht="15.75" customHeight="1">
      <c r="A69" s="11">
        <v>43497.0</v>
      </c>
      <c r="B69" s="23">
        <v>43520.0</v>
      </c>
      <c r="C69" s="23">
        <v>15696.0</v>
      </c>
      <c r="D69" s="23">
        <v>511.0</v>
      </c>
      <c r="E69" s="23">
        <v>5961.0</v>
      </c>
      <c r="F69" s="23">
        <v>71139.0</v>
      </c>
      <c r="G69" s="23">
        <v>12818.0</v>
      </c>
      <c r="H69" s="23">
        <v>25850.0</v>
      </c>
      <c r="I69" s="19">
        <v>0.44305555555555554</v>
      </c>
      <c r="J69" s="19">
        <v>0.5826388888888888</v>
      </c>
      <c r="K69" s="7">
        <v>12.2</v>
      </c>
      <c r="L69" s="7">
        <v>8.59</v>
      </c>
      <c r="M69" s="16">
        <v>1.0</v>
      </c>
      <c r="N69" s="5">
        <v>2262.0</v>
      </c>
      <c r="O69" s="5">
        <v>59279.0</v>
      </c>
      <c r="P69" s="13">
        <f t="shared" ref="P69:Q69" si="39">I69</f>
        <v>0.4430555556</v>
      </c>
      <c r="Q69" s="13">
        <f t="shared" si="39"/>
        <v>0.5826388889</v>
      </c>
      <c r="R69" s="39"/>
      <c r="S69" s="39"/>
    </row>
    <row r="70" ht="15.75" customHeight="1">
      <c r="A70" s="11">
        <v>43525.0</v>
      </c>
      <c r="B70" s="23">
        <v>41870.0</v>
      </c>
      <c r="C70" s="23">
        <v>15830.0</v>
      </c>
      <c r="D70" s="23">
        <v>476.0</v>
      </c>
      <c r="E70" s="23">
        <v>6226.0</v>
      </c>
      <c r="F70" s="23">
        <v>69048.0</v>
      </c>
      <c r="G70" s="23">
        <v>10901.0</v>
      </c>
      <c r="H70" s="23">
        <v>27929.0</v>
      </c>
      <c r="I70" s="19">
        <v>0.4395833333333334</v>
      </c>
      <c r="J70" s="19">
        <v>0.6041666666666666</v>
      </c>
      <c r="K70" s="7">
        <v>9.39</v>
      </c>
      <c r="L70" s="7">
        <v>8.06</v>
      </c>
      <c r="M70" s="16">
        <v>1.0</v>
      </c>
      <c r="N70" s="5">
        <v>2233.0</v>
      </c>
      <c r="O70" s="5">
        <v>55044.0</v>
      </c>
      <c r="P70" s="13">
        <f t="shared" ref="P70:Q70" si="40">I70</f>
        <v>0.4395833333</v>
      </c>
      <c r="Q70" s="13">
        <f t="shared" si="40"/>
        <v>0.6041666667</v>
      </c>
      <c r="R70" s="39"/>
      <c r="S70" s="39"/>
    </row>
    <row r="71" ht="15.75" customHeight="1">
      <c r="A71" s="11">
        <v>43556.0</v>
      </c>
      <c r="B71" s="23">
        <v>41491.0</v>
      </c>
      <c r="C71" s="23">
        <v>16414.0</v>
      </c>
      <c r="D71" s="23">
        <v>516.0</v>
      </c>
      <c r="E71" s="23">
        <v>6521.0</v>
      </c>
      <c r="F71" s="23">
        <v>75943.0</v>
      </c>
      <c r="G71" s="23">
        <v>7249.0</v>
      </c>
      <c r="H71" s="23">
        <v>20595.0</v>
      </c>
      <c r="I71" s="19">
        <v>0.45555555555555555</v>
      </c>
      <c r="J71" s="19">
        <v>0.6222222222222222</v>
      </c>
      <c r="K71" s="7">
        <v>11.86</v>
      </c>
      <c r="L71" s="7">
        <v>6.92</v>
      </c>
      <c r="M71" s="16">
        <v>1.0</v>
      </c>
      <c r="N71" s="5">
        <v>1896.0</v>
      </c>
      <c r="O71" s="5">
        <v>55613.0</v>
      </c>
      <c r="P71" s="13">
        <f t="shared" ref="P71:Q71" si="41">I71</f>
        <v>0.4555555556</v>
      </c>
      <c r="Q71" s="13">
        <f t="shared" si="41"/>
        <v>0.6222222222</v>
      </c>
      <c r="R71" s="39"/>
      <c r="S71" s="39"/>
    </row>
    <row r="72" ht="15.75" customHeight="1">
      <c r="A72" s="11">
        <v>43586.0</v>
      </c>
      <c r="B72" s="23">
        <v>44009.0</v>
      </c>
      <c r="C72" s="23">
        <v>17358.0</v>
      </c>
      <c r="D72" s="23">
        <v>544.0</v>
      </c>
      <c r="E72" s="23">
        <v>7426.0</v>
      </c>
      <c r="F72" s="23">
        <v>74829.0</v>
      </c>
      <c r="G72" s="23">
        <v>13396.0</v>
      </c>
      <c r="H72" s="23">
        <v>27505.0</v>
      </c>
      <c r="I72" s="19">
        <v>0.4534722222222222</v>
      </c>
      <c r="J72" s="19">
        <v>0.5972222222222222</v>
      </c>
      <c r="K72" s="7">
        <v>8.55</v>
      </c>
      <c r="L72" s="7">
        <v>12.84</v>
      </c>
      <c r="M72" s="17">
        <v>0.9981</v>
      </c>
      <c r="N72" s="5">
        <v>1075.0</v>
      </c>
      <c r="O72" s="5">
        <v>61278.0</v>
      </c>
      <c r="P72" s="13">
        <f t="shared" ref="P72:Q72" si="42">I72</f>
        <v>0.4534722222</v>
      </c>
      <c r="Q72" s="13">
        <f t="shared" si="42"/>
        <v>0.5972222222</v>
      </c>
      <c r="R72" s="39"/>
      <c r="S72" s="39"/>
    </row>
    <row r="73" ht="15.75" customHeight="1">
      <c r="A73" s="11">
        <v>43617.0</v>
      </c>
      <c r="B73" s="23">
        <v>38401.0</v>
      </c>
      <c r="C73" s="23">
        <v>15330.0</v>
      </c>
      <c r="D73" s="23">
        <v>458.0</v>
      </c>
      <c r="E73" s="23">
        <v>6280.0</v>
      </c>
      <c r="F73" s="23">
        <v>69260.0</v>
      </c>
      <c r="G73" s="23">
        <v>10523.0</v>
      </c>
      <c r="H73" s="23">
        <v>19512.0</v>
      </c>
      <c r="I73" s="19">
        <v>0.45416666666666666</v>
      </c>
      <c r="J73" s="19">
        <v>0.5930555555555556</v>
      </c>
      <c r="K73" s="7">
        <v>13.33</v>
      </c>
      <c r="L73" s="7">
        <v>10.92</v>
      </c>
      <c r="M73" s="17">
        <v>0.9999</v>
      </c>
      <c r="N73" s="5">
        <v>4046.0</v>
      </c>
      <c r="O73" s="5">
        <v>50621.0</v>
      </c>
      <c r="P73" s="13">
        <f t="shared" ref="P73:Q73" si="43">I73</f>
        <v>0.4541666667</v>
      </c>
      <c r="Q73" s="13">
        <f t="shared" si="43"/>
        <v>0.5930555556</v>
      </c>
      <c r="R73" s="39"/>
      <c r="S73" s="39"/>
    </row>
    <row r="74" ht="15.75" customHeight="1">
      <c r="A74" s="11">
        <v>43647.0</v>
      </c>
      <c r="B74" s="23">
        <v>47546.0</v>
      </c>
      <c r="C74" s="23">
        <v>18220.0</v>
      </c>
      <c r="D74" s="23">
        <v>540.0</v>
      </c>
      <c r="E74" s="23">
        <v>6881.0</v>
      </c>
      <c r="F74" s="23">
        <v>79778.0</v>
      </c>
      <c r="G74" s="23">
        <v>13638.0</v>
      </c>
      <c r="H74" s="23">
        <v>29427.0</v>
      </c>
      <c r="I74" s="19">
        <v>0.4673611111111111</v>
      </c>
      <c r="J74" s="19">
        <v>0.5888888888888889</v>
      </c>
      <c r="K74" s="20">
        <v>0.95</v>
      </c>
      <c r="L74" s="7">
        <v>9.03</v>
      </c>
      <c r="M74" s="16">
        <v>1.0</v>
      </c>
      <c r="N74" s="5">
        <v>2381.0</v>
      </c>
      <c r="O74" s="5">
        <v>63174.0</v>
      </c>
      <c r="P74" s="13">
        <f t="shared" ref="P74:Q74" si="44">I74</f>
        <v>0.4673611111</v>
      </c>
      <c r="Q74" s="13">
        <f t="shared" si="44"/>
        <v>0.5888888889</v>
      </c>
      <c r="R74" s="39"/>
      <c r="S74" s="39"/>
    </row>
    <row r="75" ht="15.75" customHeight="1">
      <c r="A75" s="11">
        <v>43678.0</v>
      </c>
      <c r="B75" s="23">
        <v>43084.0</v>
      </c>
      <c r="C75" s="23">
        <v>15937.0</v>
      </c>
      <c r="D75" s="23">
        <v>209.0</v>
      </c>
      <c r="E75" s="23">
        <v>5942.0</v>
      </c>
      <c r="F75" s="23">
        <v>71258.0</v>
      </c>
      <c r="G75" s="23">
        <v>12844.0</v>
      </c>
      <c r="H75" s="23">
        <v>34820.0</v>
      </c>
      <c r="I75" s="19">
        <v>0.45555555555555555</v>
      </c>
      <c r="J75" s="19">
        <v>0.5958333333333333</v>
      </c>
      <c r="K75" s="7">
        <v>16.45</v>
      </c>
      <c r="L75" s="7">
        <v>11.24</v>
      </c>
      <c r="M75" s="17">
        <v>0.9902</v>
      </c>
      <c r="N75" s="5">
        <v>3077.0</v>
      </c>
      <c r="O75" s="5">
        <v>54421.0</v>
      </c>
      <c r="P75" s="13">
        <f t="shared" ref="P75:Q75" si="45">I75</f>
        <v>0.4555555556</v>
      </c>
      <c r="Q75" s="13">
        <f t="shared" si="45"/>
        <v>0.5958333333</v>
      </c>
      <c r="R75" s="39"/>
      <c r="S75" s="39"/>
    </row>
    <row r="76" ht="15.75" customHeight="1">
      <c r="A76" s="11">
        <v>43709.0</v>
      </c>
      <c r="B76" s="23">
        <v>42652.0</v>
      </c>
      <c r="C76" s="24">
        <v>16961.0</v>
      </c>
      <c r="D76" s="23">
        <v>516.0</v>
      </c>
      <c r="E76" s="23">
        <v>6663.0</v>
      </c>
      <c r="F76" s="23">
        <v>70977.0</v>
      </c>
      <c r="G76" s="23">
        <v>14244.0</v>
      </c>
      <c r="H76" s="23">
        <v>35680.0</v>
      </c>
      <c r="I76" s="19">
        <v>0.4604166666666667</v>
      </c>
      <c r="J76" s="19">
        <v>0.5826388888888888</v>
      </c>
      <c r="K76" s="7">
        <v>8.01</v>
      </c>
      <c r="L76" s="7">
        <v>8.06</v>
      </c>
      <c r="M76" s="17">
        <v>0.9962</v>
      </c>
      <c r="N76" s="5">
        <v>2079.0</v>
      </c>
      <c r="O76" s="5">
        <v>57253.0</v>
      </c>
      <c r="P76" s="13">
        <f t="shared" ref="P76:Q76" si="46">I76</f>
        <v>0.4604166667</v>
      </c>
      <c r="Q76" s="13">
        <f t="shared" si="46"/>
        <v>0.5826388889</v>
      </c>
      <c r="R76" s="39"/>
      <c r="S76" s="39"/>
    </row>
    <row r="77" ht="15.75" customHeight="1">
      <c r="A77" s="11">
        <v>43739.0</v>
      </c>
      <c r="B77" s="23">
        <v>49812.0</v>
      </c>
      <c r="C77" s="23">
        <v>18065.0</v>
      </c>
      <c r="D77" s="23">
        <v>492.0</v>
      </c>
      <c r="E77" s="23">
        <v>8573.0</v>
      </c>
      <c r="F77" s="23">
        <v>99648.0</v>
      </c>
      <c r="G77" s="23">
        <v>7931.0</v>
      </c>
      <c r="H77" s="23">
        <v>22911.0</v>
      </c>
      <c r="I77" s="19">
        <v>0.45416666666666666</v>
      </c>
      <c r="J77" s="19">
        <v>0.6493055555555556</v>
      </c>
      <c r="K77" s="7">
        <v>7.19</v>
      </c>
      <c r="L77" s="7">
        <v>9.28</v>
      </c>
      <c r="M77" s="16">
        <v>1.0</v>
      </c>
      <c r="N77" s="5">
        <v>2538.0</v>
      </c>
      <c r="O77" s="5">
        <v>63479.0</v>
      </c>
      <c r="P77" s="13">
        <f t="shared" ref="P77:Q77" si="47">I77</f>
        <v>0.4541666667</v>
      </c>
      <c r="Q77" s="13">
        <f t="shared" si="47"/>
        <v>0.6493055556</v>
      </c>
      <c r="R77" s="39"/>
      <c r="S77" s="39"/>
    </row>
    <row r="78" ht="15.75" customHeight="1">
      <c r="A78" s="11">
        <v>43770.0</v>
      </c>
      <c r="B78" s="23">
        <v>39983.0</v>
      </c>
      <c r="C78" s="23">
        <v>14663.0</v>
      </c>
      <c r="D78" s="23">
        <v>431.0</v>
      </c>
      <c r="E78" s="23">
        <v>6407.0</v>
      </c>
      <c r="F78" s="23">
        <v>85425.0</v>
      </c>
      <c r="G78" s="23">
        <v>4415.0</v>
      </c>
      <c r="H78" s="23">
        <v>13394.0</v>
      </c>
      <c r="I78" s="19">
        <v>0.47500000000000003</v>
      </c>
      <c r="J78" s="19">
        <v>0.6409722222222222</v>
      </c>
      <c r="K78" s="7">
        <v>7.93</v>
      </c>
      <c r="L78" s="7">
        <v>9.94</v>
      </c>
      <c r="M78" s="17">
        <v>0.9966</v>
      </c>
      <c r="N78" s="5">
        <v>1931.0</v>
      </c>
      <c r="O78" s="5">
        <v>50267.0</v>
      </c>
      <c r="P78" s="13">
        <f t="shared" ref="P78:Q78" si="48">I78</f>
        <v>0.475</v>
      </c>
      <c r="Q78" s="13">
        <f t="shared" si="48"/>
        <v>0.6409722222</v>
      </c>
      <c r="R78" s="39"/>
      <c r="S78" s="39"/>
    </row>
    <row r="79" ht="15.75" customHeight="1">
      <c r="A79" s="11">
        <v>43800.0</v>
      </c>
      <c r="B79" s="23">
        <v>37942.0</v>
      </c>
      <c r="C79" s="23">
        <v>12777.0</v>
      </c>
      <c r="D79" s="23">
        <v>432.0</v>
      </c>
      <c r="E79" s="23">
        <v>6304.0</v>
      </c>
      <c r="F79" s="23">
        <v>65587.0</v>
      </c>
      <c r="G79" s="23">
        <v>6980.0</v>
      </c>
      <c r="H79" s="23">
        <v>20664.0</v>
      </c>
      <c r="I79" s="19">
        <v>0.48125</v>
      </c>
      <c r="J79" s="19">
        <v>0.6513888888888889</v>
      </c>
      <c r="K79" s="7">
        <v>7.08</v>
      </c>
      <c r="L79" s="7">
        <v>10.47</v>
      </c>
      <c r="M79" s="25">
        <v>0.9996</v>
      </c>
      <c r="N79" s="5">
        <v>1082.0</v>
      </c>
      <c r="O79" s="5">
        <v>47953.0</v>
      </c>
      <c r="P79" s="13">
        <f t="shared" ref="P79:Q79" si="49">I79</f>
        <v>0.48125</v>
      </c>
      <c r="Q79" s="13">
        <f t="shared" si="49"/>
        <v>0.6513888889</v>
      </c>
      <c r="R79" s="39"/>
      <c r="S79" s="39"/>
    </row>
    <row r="80" ht="15.75" customHeight="1">
      <c r="A80" s="11">
        <v>43831.0</v>
      </c>
      <c r="B80" s="23">
        <v>43096.0</v>
      </c>
      <c r="C80" s="23">
        <v>14260.0</v>
      </c>
      <c r="D80" s="23">
        <v>476.0</v>
      </c>
      <c r="E80" s="23">
        <v>6850.0</v>
      </c>
      <c r="F80" s="23">
        <v>66177.0</v>
      </c>
      <c r="G80" s="23">
        <v>7153.0</v>
      </c>
      <c r="H80" s="23">
        <v>20975.0</v>
      </c>
      <c r="I80" s="19">
        <v>0.49374999999999997</v>
      </c>
      <c r="J80" s="19">
        <v>0.7062499999999999</v>
      </c>
      <c r="K80" s="7">
        <v>1.52</v>
      </c>
      <c r="L80" s="7">
        <v>6.63</v>
      </c>
      <c r="M80" s="16">
        <v>1.0</v>
      </c>
      <c r="N80" s="5">
        <v>2252.0</v>
      </c>
      <c r="O80" s="5">
        <v>58939.0</v>
      </c>
      <c r="P80" s="13">
        <f t="shared" ref="P80:Q80" si="50">I80</f>
        <v>0.49375</v>
      </c>
      <c r="Q80" s="13">
        <f t="shared" si="50"/>
        <v>0.70625</v>
      </c>
      <c r="R80" s="39"/>
      <c r="S80" s="39"/>
    </row>
    <row r="81" ht="15.75" customHeight="1">
      <c r="A81" s="11">
        <v>43862.0</v>
      </c>
      <c r="B81" s="23">
        <v>40298.0</v>
      </c>
      <c r="C81" s="23">
        <v>15836.0</v>
      </c>
      <c r="D81" s="23">
        <v>437.0</v>
      </c>
      <c r="E81" s="23">
        <v>7381.0</v>
      </c>
      <c r="F81" s="23">
        <v>78514.0</v>
      </c>
      <c r="G81" s="23">
        <v>2952.0</v>
      </c>
      <c r="H81" s="23">
        <v>14629.0</v>
      </c>
      <c r="I81" s="19">
        <v>0.5291666666666667</v>
      </c>
      <c r="J81" s="19">
        <v>0.6652777777777777</v>
      </c>
      <c r="K81" s="7">
        <v>11.46</v>
      </c>
      <c r="L81" s="7">
        <v>14.05</v>
      </c>
      <c r="M81" s="16">
        <v>1.0</v>
      </c>
      <c r="N81" s="5">
        <f>45+3472</f>
        <v>3517</v>
      </c>
      <c r="O81" s="5">
        <v>51274.0</v>
      </c>
      <c r="P81" s="13">
        <f t="shared" ref="P81:Q81" si="51">I81</f>
        <v>0.5291666667</v>
      </c>
      <c r="Q81" s="13">
        <f t="shared" si="51"/>
        <v>0.6652777778</v>
      </c>
      <c r="R81" s="39"/>
      <c r="S81" s="39"/>
    </row>
    <row r="82" ht="15.75" customHeight="1">
      <c r="A82" s="11">
        <v>43891.0</v>
      </c>
      <c r="B82" s="23">
        <v>36191.0</v>
      </c>
      <c r="C82" s="23">
        <v>17110.0</v>
      </c>
      <c r="D82" s="23">
        <v>489.0</v>
      </c>
      <c r="E82" s="23">
        <v>7924.0</v>
      </c>
      <c r="F82" s="23">
        <v>89611.0</v>
      </c>
      <c r="G82" s="23">
        <v>1558.0</v>
      </c>
      <c r="H82" s="23">
        <v>4988.0</v>
      </c>
      <c r="I82" s="19">
        <v>0.6159722222222223</v>
      </c>
      <c r="J82" s="19">
        <v>0.6930555555555555</v>
      </c>
      <c r="K82" s="7">
        <v>24.29</v>
      </c>
      <c r="L82" s="7">
        <v>14.24</v>
      </c>
      <c r="M82" s="16">
        <v>1.0</v>
      </c>
      <c r="N82" s="5">
        <v>1627.0</v>
      </c>
      <c r="O82" s="5">
        <v>50712.0</v>
      </c>
      <c r="P82" s="13">
        <f t="shared" ref="P82:Q82" si="52">I82</f>
        <v>0.6159722222</v>
      </c>
      <c r="Q82" s="13">
        <f t="shared" si="52"/>
        <v>0.6930555556</v>
      </c>
      <c r="R82" s="39"/>
      <c r="S82" s="39"/>
    </row>
    <row r="83" ht="15.75" customHeight="1">
      <c r="A83" s="11">
        <v>43922.0</v>
      </c>
      <c r="B83" s="23">
        <v>28693.0</v>
      </c>
      <c r="C83" s="23">
        <v>12400.0</v>
      </c>
      <c r="D83" s="23">
        <v>380.0</v>
      </c>
      <c r="E83" s="23">
        <v>9214.0</v>
      </c>
      <c r="F83" s="23">
        <v>58386.0</v>
      </c>
      <c r="G83" s="23">
        <v>4102.0</v>
      </c>
      <c r="H83" s="23">
        <v>12103.0</v>
      </c>
      <c r="I83" s="19">
        <v>0.7020833333333334</v>
      </c>
      <c r="J83" s="19">
        <v>0.8208333333333333</v>
      </c>
      <c r="K83" s="7">
        <v>12.69</v>
      </c>
      <c r="L83" s="7">
        <v>12.35</v>
      </c>
      <c r="M83" s="16">
        <v>1.0</v>
      </c>
      <c r="N83" s="5">
        <v>193.0</v>
      </c>
      <c r="O83" s="5">
        <v>43304.0</v>
      </c>
      <c r="P83" s="13">
        <f t="shared" ref="P83:Q83" si="53">I83</f>
        <v>0.7020833333</v>
      </c>
      <c r="Q83" s="13">
        <f t="shared" si="53"/>
        <v>0.8208333333</v>
      </c>
      <c r="R83" s="39"/>
      <c r="S83" s="39"/>
    </row>
    <row r="84" ht="15.75" customHeight="1">
      <c r="A84" s="11">
        <v>43952.0</v>
      </c>
      <c r="B84" s="23">
        <v>30878.0</v>
      </c>
      <c r="C84" s="23">
        <v>12314.0</v>
      </c>
      <c r="D84" s="23">
        <v>372.0</v>
      </c>
      <c r="E84" s="23">
        <v>9187.0</v>
      </c>
      <c r="F84" s="23">
        <v>64104.0</v>
      </c>
      <c r="G84" s="23">
        <v>1808.0</v>
      </c>
      <c r="H84" s="23">
        <v>9044.0</v>
      </c>
      <c r="I84" s="19">
        <v>0.6784722222222223</v>
      </c>
      <c r="J84" s="19">
        <v>0.7236111111111111</v>
      </c>
      <c r="K84" s="7">
        <v>16.39</v>
      </c>
      <c r="L84" s="7">
        <v>38.21</v>
      </c>
      <c r="M84" s="16">
        <v>1.0</v>
      </c>
      <c r="N84" s="5">
        <v>412.0</v>
      </c>
      <c r="O84" s="5">
        <v>45154.0</v>
      </c>
      <c r="P84" s="13">
        <f t="shared" ref="P84:Q84" si="54">I84</f>
        <v>0.6784722222</v>
      </c>
      <c r="Q84" s="13">
        <f t="shared" si="54"/>
        <v>0.7236111111</v>
      </c>
      <c r="R84" s="39"/>
      <c r="S84" s="39"/>
    </row>
    <row r="85" ht="15.75" customHeight="1">
      <c r="A85" s="11">
        <v>43983.0</v>
      </c>
      <c r="B85" s="23">
        <v>30753.0</v>
      </c>
      <c r="C85" s="23">
        <v>12654.0</v>
      </c>
      <c r="D85" s="23">
        <v>342.0</v>
      </c>
      <c r="E85" s="23">
        <v>8927.0</v>
      </c>
      <c r="F85" s="23">
        <v>63273.0</v>
      </c>
      <c r="G85" s="23">
        <v>2632.0</v>
      </c>
      <c r="H85" s="23">
        <v>11373.0</v>
      </c>
      <c r="I85" s="19">
        <v>0.6701388888888888</v>
      </c>
      <c r="J85" s="19">
        <v>0.7770833333333332</v>
      </c>
      <c r="K85" s="7">
        <v>16.05</v>
      </c>
      <c r="L85" s="7">
        <v>28.27</v>
      </c>
      <c r="M85" s="17">
        <v>0.9968</v>
      </c>
      <c r="N85" s="5">
        <v>1289.0</v>
      </c>
      <c r="O85" s="5">
        <v>45110.0</v>
      </c>
      <c r="P85" s="13">
        <f t="shared" ref="P85:Q85" si="55">I85</f>
        <v>0.6701388889</v>
      </c>
      <c r="Q85" s="13">
        <f t="shared" si="55"/>
        <v>0.7770833333</v>
      </c>
      <c r="R85" s="39"/>
      <c r="S85" s="39"/>
    </row>
    <row r="86" ht="15.75" customHeight="1">
      <c r="A86" s="11">
        <v>44013.0</v>
      </c>
      <c r="B86" s="23">
        <v>36287.0</v>
      </c>
      <c r="C86" s="23">
        <v>13962.0</v>
      </c>
      <c r="D86" s="23">
        <v>453.0</v>
      </c>
      <c r="E86" s="23">
        <v>10807.0</v>
      </c>
      <c r="F86" s="23">
        <v>76149.0</v>
      </c>
      <c r="G86" s="23">
        <v>2820.0</v>
      </c>
      <c r="H86" s="23">
        <v>11276.0</v>
      </c>
      <c r="I86" s="19">
        <v>0.7145833333333332</v>
      </c>
      <c r="J86" s="19">
        <v>0.7680555555555556</v>
      </c>
      <c r="K86" s="7">
        <v>15.66</v>
      </c>
      <c r="L86" s="7">
        <v>26.21</v>
      </c>
      <c r="M86" s="16">
        <v>1.0</v>
      </c>
      <c r="N86" s="5">
        <v>934.0</v>
      </c>
      <c r="O86" s="5">
        <v>53004.0</v>
      </c>
      <c r="P86" s="13">
        <f t="shared" ref="P86:Q86" si="56">I86</f>
        <v>0.7145833333</v>
      </c>
      <c r="Q86" s="13">
        <f t="shared" si="56"/>
        <v>0.7680555556</v>
      </c>
      <c r="R86" s="39"/>
      <c r="S86" s="39"/>
    </row>
    <row r="87" ht="15.75" customHeight="1">
      <c r="A87" s="11">
        <v>44044.0</v>
      </c>
      <c r="B87" s="23">
        <v>30903.0</v>
      </c>
      <c r="C87" s="23">
        <v>11888.0</v>
      </c>
      <c r="D87" s="23">
        <v>390.0</v>
      </c>
      <c r="E87" s="23">
        <v>9724.0</v>
      </c>
      <c r="F87" s="23">
        <v>63683.0</v>
      </c>
      <c r="G87" s="23">
        <v>2981.0</v>
      </c>
      <c r="H87" s="23">
        <v>10170.0</v>
      </c>
      <c r="I87" s="19">
        <v>0.6916666666666668</v>
      </c>
      <c r="J87" s="19">
        <v>0.75</v>
      </c>
      <c r="K87" s="7">
        <v>12.71</v>
      </c>
      <c r="L87" s="7">
        <v>20.19</v>
      </c>
      <c r="M87" s="16">
        <v>1.0</v>
      </c>
      <c r="N87" s="5">
        <v>879.0</v>
      </c>
      <c r="O87" s="5">
        <v>46146.0</v>
      </c>
      <c r="P87" s="13">
        <f t="shared" ref="P87:Q87" si="57">I87</f>
        <v>0.6916666667</v>
      </c>
      <c r="Q87" s="13">
        <f t="shared" si="57"/>
        <v>0.75</v>
      </c>
      <c r="R87" s="39"/>
      <c r="S87" s="39"/>
    </row>
    <row r="88" ht="15.75" customHeight="1">
      <c r="A88" s="11">
        <v>44075.0</v>
      </c>
      <c r="B88" s="23">
        <v>33063.0</v>
      </c>
      <c r="C88" s="23">
        <v>13153.0</v>
      </c>
      <c r="D88" s="23">
        <v>384.0</v>
      </c>
      <c r="E88" s="23">
        <v>10403.0</v>
      </c>
      <c r="F88" s="23">
        <v>63593.0</v>
      </c>
      <c r="G88" s="23">
        <v>4485.0</v>
      </c>
      <c r="H88" s="23">
        <v>18198.0</v>
      </c>
      <c r="I88" s="19">
        <v>0.6659722222222222</v>
      </c>
      <c r="J88" s="19">
        <v>0.7541666666666668</v>
      </c>
      <c r="K88" s="7">
        <v>8.97</v>
      </c>
      <c r="L88" s="7">
        <v>20.37</v>
      </c>
      <c r="M88" s="17">
        <v>0.997</v>
      </c>
      <c r="N88" s="5">
        <f>165+794</f>
        <v>959</v>
      </c>
      <c r="O88" s="5">
        <v>54578.0</v>
      </c>
      <c r="P88" s="13">
        <f t="shared" ref="P88:Q88" si="58">I88</f>
        <v>0.6659722222</v>
      </c>
      <c r="Q88" s="13">
        <f t="shared" si="58"/>
        <v>0.7541666667</v>
      </c>
      <c r="R88" s="39"/>
      <c r="S88" s="39"/>
    </row>
    <row r="89" ht="15.75" customHeight="1">
      <c r="A89" s="34">
        <v>42156.0</v>
      </c>
      <c r="B89" s="35">
        <v>3624.0</v>
      </c>
      <c r="C89" s="35">
        <v>144.0</v>
      </c>
      <c r="D89" s="35">
        <v>3329.0</v>
      </c>
      <c r="E89" s="35">
        <v>0.0</v>
      </c>
      <c r="F89" s="35">
        <v>7110.0</v>
      </c>
      <c r="G89" s="36"/>
      <c r="H89" s="36"/>
      <c r="I89" s="37"/>
      <c r="J89" s="36"/>
      <c r="K89" s="36"/>
      <c r="L89" s="36"/>
      <c r="M89" s="46">
        <v>1.0</v>
      </c>
      <c r="N89" s="35">
        <v>0.0</v>
      </c>
      <c r="O89" s="35">
        <v>6138.0</v>
      </c>
      <c r="P89" s="38" t="str">
        <f t="shared" ref="P89:P152" si="59">I89</f>
        <v/>
      </c>
      <c r="Q89" s="38"/>
      <c r="R89" s="39"/>
      <c r="S89" s="39"/>
    </row>
    <row r="90" ht="15.75" customHeight="1">
      <c r="A90" s="11">
        <v>42186.0</v>
      </c>
      <c r="B90" s="5">
        <v>3701.0</v>
      </c>
      <c r="C90" s="5">
        <v>144.0</v>
      </c>
      <c r="D90" s="5">
        <v>3291.0</v>
      </c>
      <c r="E90" s="5">
        <v>0.0</v>
      </c>
      <c r="F90" s="5">
        <v>7155.0</v>
      </c>
      <c r="G90" s="29"/>
      <c r="H90" s="29"/>
      <c r="I90" s="29"/>
      <c r="J90" s="29"/>
      <c r="K90" s="29"/>
      <c r="L90" s="29"/>
      <c r="M90" s="46">
        <v>1.0</v>
      </c>
      <c r="N90" s="5">
        <v>0.0</v>
      </c>
      <c r="O90" s="5">
        <v>6391.0</v>
      </c>
      <c r="P90" s="32" t="str">
        <f t="shared" si="59"/>
        <v/>
      </c>
      <c r="Q90" s="32"/>
      <c r="R90" s="39"/>
      <c r="S90" s="39"/>
    </row>
    <row r="91" ht="15.75" customHeight="1">
      <c r="A91" s="11">
        <v>42217.0</v>
      </c>
      <c r="B91" s="5">
        <v>3278.0</v>
      </c>
      <c r="C91" s="5">
        <v>67.0</v>
      </c>
      <c r="D91" s="5">
        <v>3099.0</v>
      </c>
      <c r="E91" s="5">
        <v>0.0</v>
      </c>
      <c r="F91" s="5">
        <v>6502.0</v>
      </c>
      <c r="G91" s="20"/>
      <c r="H91" s="20"/>
      <c r="I91" s="20"/>
      <c r="J91" s="20"/>
      <c r="K91" s="20"/>
      <c r="L91" s="20"/>
      <c r="M91" s="46">
        <v>1.0</v>
      </c>
      <c r="N91" s="5">
        <v>0.0</v>
      </c>
      <c r="O91" s="5">
        <v>5658.0</v>
      </c>
      <c r="P91" s="32" t="str">
        <f t="shared" si="59"/>
        <v/>
      </c>
      <c r="Q91" s="32"/>
      <c r="R91" s="39"/>
      <c r="S91" s="39"/>
    </row>
    <row r="92" ht="15.75" customHeight="1">
      <c r="A92" s="11">
        <v>42248.0</v>
      </c>
      <c r="B92" s="5">
        <v>3225.0</v>
      </c>
      <c r="C92" s="5">
        <v>104.0</v>
      </c>
      <c r="D92" s="5">
        <v>3359.0</v>
      </c>
      <c r="E92" s="5">
        <v>0.0</v>
      </c>
      <c r="F92" s="5">
        <v>6744.0</v>
      </c>
      <c r="G92" s="20"/>
      <c r="H92" s="20"/>
      <c r="I92" s="20"/>
      <c r="J92" s="20"/>
      <c r="K92" s="20"/>
      <c r="L92" s="20"/>
      <c r="M92" s="46">
        <v>1.0</v>
      </c>
      <c r="N92" s="5">
        <v>0.0</v>
      </c>
      <c r="O92" s="5">
        <v>5384.0</v>
      </c>
      <c r="P92" s="32" t="str">
        <f t="shared" si="59"/>
        <v/>
      </c>
      <c r="Q92" s="32" t="str">
        <f t="shared" ref="Q92:Q152" si="60">J92</f>
        <v/>
      </c>
      <c r="R92" s="39"/>
      <c r="S92" s="39"/>
    </row>
    <row r="93" ht="15.75" customHeight="1">
      <c r="A93" s="11">
        <v>42278.0</v>
      </c>
      <c r="B93" s="5">
        <v>3230.0</v>
      </c>
      <c r="C93" s="5">
        <v>81.0</v>
      </c>
      <c r="D93" s="5">
        <v>3454.0</v>
      </c>
      <c r="E93" s="5">
        <v>0.0</v>
      </c>
      <c r="F93" s="5">
        <v>6927.0</v>
      </c>
      <c r="G93" s="20"/>
      <c r="H93" s="20"/>
      <c r="I93" s="20"/>
      <c r="J93" s="20"/>
      <c r="K93" s="20"/>
      <c r="L93" s="20"/>
      <c r="M93" s="46">
        <v>1.0</v>
      </c>
      <c r="N93" s="5">
        <v>0.0</v>
      </c>
      <c r="O93" s="5">
        <v>5605.0</v>
      </c>
      <c r="P93" s="32" t="str">
        <f t="shared" si="59"/>
        <v/>
      </c>
      <c r="Q93" s="32" t="str">
        <f t="shared" si="60"/>
        <v/>
      </c>
      <c r="R93" s="39"/>
      <c r="S93" s="39"/>
    </row>
    <row r="94" ht="15.75" customHeight="1">
      <c r="A94" s="11">
        <v>42309.0</v>
      </c>
      <c r="B94" s="5">
        <v>3366.0</v>
      </c>
      <c r="C94" s="5">
        <v>81.0</v>
      </c>
      <c r="D94" s="5">
        <v>2950.0</v>
      </c>
      <c r="E94" s="5">
        <v>0.0</v>
      </c>
      <c r="F94" s="5">
        <v>6647.0</v>
      </c>
      <c r="G94" s="20"/>
      <c r="H94" s="20"/>
      <c r="I94" s="20"/>
      <c r="J94" s="20"/>
      <c r="K94" s="20"/>
      <c r="L94" s="20"/>
      <c r="M94" s="46">
        <v>1.0</v>
      </c>
      <c r="N94" s="5">
        <v>0.0</v>
      </c>
      <c r="O94" s="5">
        <v>5243.0</v>
      </c>
      <c r="P94" s="32" t="str">
        <f t="shared" si="59"/>
        <v/>
      </c>
      <c r="Q94" s="32" t="str">
        <f t="shared" si="60"/>
        <v/>
      </c>
      <c r="R94" s="39"/>
      <c r="S94" s="39"/>
    </row>
    <row r="95" ht="15.75" customHeight="1">
      <c r="A95" s="11">
        <v>42339.0</v>
      </c>
      <c r="B95" s="5">
        <v>2807.0</v>
      </c>
      <c r="C95" s="5">
        <v>100.0</v>
      </c>
      <c r="D95" s="5">
        <v>1957.0</v>
      </c>
      <c r="E95" s="5">
        <v>0.0</v>
      </c>
      <c r="F95" s="5">
        <v>4918.0</v>
      </c>
      <c r="G95" s="5">
        <v>99.0</v>
      </c>
      <c r="H95" s="5">
        <v>2706.0</v>
      </c>
      <c r="I95" s="31">
        <v>0.4131944444444444</v>
      </c>
      <c r="J95" s="20"/>
      <c r="K95" s="20"/>
      <c r="L95" s="20"/>
      <c r="M95" s="46">
        <v>1.0</v>
      </c>
      <c r="N95" s="5">
        <v>0.0</v>
      </c>
      <c r="O95" s="5">
        <v>4805.0</v>
      </c>
      <c r="P95" s="32">
        <f t="shared" si="59"/>
        <v>0.4131944444</v>
      </c>
      <c r="Q95" s="32" t="str">
        <f t="shared" si="60"/>
        <v/>
      </c>
      <c r="R95" s="39"/>
      <c r="S95" s="39"/>
    </row>
    <row r="96" ht="15.75" customHeight="1">
      <c r="A96" s="11">
        <v>42370.0</v>
      </c>
      <c r="B96" s="5">
        <v>2933.0</v>
      </c>
      <c r="C96" s="5">
        <v>153.0</v>
      </c>
      <c r="D96" s="5">
        <v>1966.0</v>
      </c>
      <c r="E96" s="5">
        <v>0.0</v>
      </c>
      <c r="F96" s="5">
        <v>5192.0</v>
      </c>
      <c r="G96" s="5">
        <v>146.0</v>
      </c>
      <c r="H96" s="5">
        <v>2764.0</v>
      </c>
      <c r="I96" s="19">
        <v>0.3951388888888889</v>
      </c>
      <c r="J96" s="20"/>
      <c r="K96" s="7"/>
      <c r="L96" s="7">
        <v>6.87</v>
      </c>
      <c r="M96" s="16">
        <v>1.0</v>
      </c>
      <c r="N96" s="5">
        <v>0.0</v>
      </c>
      <c r="O96" s="5">
        <v>4395.0</v>
      </c>
      <c r="P96" s="32">
        <f t="shared" si="59"/>
        <v>0.3951388889</v>
      </c>
      <c r="Q96" s="32" t="str">
        <f t="shared" si="60"/>
        <v/>
      </c>
      <c r="R96" s="39"/>
      <c r="S96" s="39"/>
    </row>
    <row r="97" ht="15.75" customHeight="1">
      <c r="A97" s="11">
        <v>42401.0</v>
      </c>
      <c r="B97" s="5">
        <v>3121.0</v>
      </c>
      <c r="C97" s="5">
        <v>232.0</v>
      </c>
      <c r="D97" s="5">
        <v>1604.0</v>
      </c>
      <c r="E97" s="5">
        <v>0.0</v>
      </c>
      <c r="F97" s="5">
        <v>5162.0</v>
      </c>
      <c r="G97" s="5">
        <v>218.0</v>
      </c>
      <c r="H97" s="5">
        <v>2921.0</v>
      </c>
      <c r="I97" s="19">
        <v>0.36319444444444443</v>
      </c>
      <c r="J97" s="20"/>
      <c r="K97" s="7"/>
      <c r="L97" s="7">
        <v>13.43</v>
      </c>
      <c r="M97" s="16">
        <v>1.0</v>
      </c>
      <c r="N97" s="5">
        <v>7.0</v>
      </c>
      <c r="O97" s="5">
        <v>4029.0</v>
      </c>
      <c r="P97" s="32">
        <f t="shared" si="59"/>
        <v>0.3631944444</v>
      </c>
      <c r="Q97" s="32" t="str">
        <f t="shared" si="60"/>
        <v/>
      </c>
      <c r="R97" s="39"/>
      <c r="S97" s="39"/>
    </row>
    <row r="98" ht="15.75" customHeight="1">
      <c r="A98" s="11">
        <v>42430.0</v>
      </c>
      <c r="B98" s="5">
        <v>3559.0</v>
      </c>
      <c r="C98" s="5">
        <v>368.0</v>
      </c>
      <c r="D98" s="5">
        <v>1726.0</v>
      </c>
      <c r="E98" s="5">
        <v>0.0</v>
      </c>
      <c r="F98" s="5">
        <v>5729.0</v>
      </c>
      <c r="G98" s="5">
        <v>364.0</v>
      </c>
      <c r="H98" s="5">
        <v>3468.0</v>
      </c>
      <c r="I98" s="19">
        <v>0.34375</v>
      </c>
      <c r="J98" s="20"/>
      <c r="K98" s="7"/>
      <c r="L98" s="7"/>
      <c r="M98" s="17">
        <v>0.9999</v>
      </c>
      <c r="N98" s="5">
        <v>14.0</v>
      </c>
      <c r="O98" s="5">
        <v>4114.0</v>
      </c>
      <c r="P98" s="32">
        <f t="shared" si="59"/>
        <v>0.34375</v>
      </c>
      <c r="Q98" s="32" t="str">
        <f t="shared" si="60"/>
        <v/>
      </c>
      <c r="R98" s="39"/>
      <c r="S98" s="39"/>
    </row>
    <row r="99" ht="15.75" customHeight="1">
      <c r="A99" s="11">
        <v>42461.0</v>
      </c>
      <c r="B99" s="5">
        <v>3288.0</v>
      </c>
      <c r="C99" s="5">
        <v>158.0</v>
      </c>
      <c r="D99" s="5">
        <v>1538.0</v>
      </c>
      <c r="E99" s="5">
        <v>0.0</v>
      </c>
      <c r="F99" s="5">
        <v>5149.0</v>
      </c>
      <c r="G99" s="5">
        <v>153.0</v>
      </c>
      <c r="H99" s="5">
        <v>3103.0</v>
      </c>
      <c r="I99" s="19">
        <v>0.33749999999999997</v>
      </c>
      <c r="J99" s="20"/>
      <c r="K99" s="7"/>
      <c r="L99" s="7"/>
      <c r="M99" s="46">
        <v>1.0</v>
      </c>
      <c r="N99" s="5">
        <f>3+32</f>
        <v>35</v>
      </c>
      <c r="O99" s="5">
        <v>4137.0</v>
      </c>
      <c r="P99" s="32">
        <f t="shared" si="59"/>
        <v>0.3375</v>
      </c>
      <c r="Q99" s="32" t="str">
        <f t="shared" si="60"/>
        <v/>
      </c>
      <c r="R99" s="39"/>
      <c r="S99" s="39"/>
    </row>
    <row r="100" ht="15.75" customHeight="1">
      <c r="A100" s="11">
        <v>42491.0</v>
      </c>
      <c r="B100" s="5">
        <v>2912.0</v>
      </c>
      <c r="C100" s="5">
        <v>148.0</v>
      </c>
      <c r="D100" s="5">
        <v>1103.0</v>
      </c>
      <c r="E100" s="5">
        <v>0.0</v>
      </c>
      <c r="F100" s="5">
        <v>4252.0</v>
      </c>
      <c r="G100" s="5">
        <v>148.0</v>
      </c>
      <c r="H100" s="5">
        <v>2780.0</v>
      </c>
      <c r="I100" s="19">
        <v>0.31875000000000003</v>
      </c>
      <c r="J100" s="20"/>
      <c r="K100" s="7"/>
      <c r="L100" s="7"/>
      <c r="M100" s="46">
        <v>1.0</v>
      </c>
      <c r="N100" s="5">
        <v>0.0</v>
      </c>
      <c r="O100" s="5">
        <v>3640.0</v>
      </c>
      <c r="P100" s="32">
        <f t="shared" si="59"/>
        <v>0.31875</v>
      </c>
      <c r="Q100" s="32" t="str">
        <f t="shared" si="60"/>
        <v/>
      </c>
      <c r="R100" s="39"/>
      <c r="S100" s="39"/>
    </row>
    <row r="101" ht="15.75" customHeight="1">
      <c r="A101" s="11">
        <v>42522.0</v>
      </c>
      <c r="B101" s="5">
        <v>2883.0</v>
      </c>
      <c r="C101" s="5">
        <v>118.0</v>
      </c>
      <c r="D101" s="5">
        <v>1345.0</v>
      </c>
      <c r="E101" s="5">
        <v>0.0</v>
      </c>
      <c r="F101" s="5">
        <v>4365.0</v>
      </c>
      <c r="G101" s="5">
        <v>109.0</v>
      </c>
      <c r="H101" s="5">
        <v>2841.0</v>
      </c>
      <c r="I101" s="19">
        <v>0.31527777777777777</v>
      </c>
      <c r="J101" s="19">
        <v>0.7715277777777777</v>
      </c>
      <c r="K101" s="7"/>
      <c r="L101" s="7"/>
      <c r="M101" s="17">
        <v>0.9966</v>
      </c>
      <c r="N101" s="5">
        <v>13.0</v>
      </c>
      <c r="O101" s="5">
        <v>3516.0</v>
      </c>
      <c r="P101" s="32">
        <f t="shared" si="59"/>
        <v>0.3152777778</v>
      </c>
      <c r="Q101" s="32">
        <f t="shared" si="60"/>
        <v>0.7715277778</v>
      </c>
      <c r="R101" s="39"/>
      <c r="S101" s="39"/>
    </row>
    <row r="102" ht="15.75" customHeight="1">
      <c r="A102" s="11">
        <v>42552.0</v>
      </c>
      <c r="B102" s="5">
        <v>2848.0</v>
      </c>
      <c r="C102" s="5">
        <v>123.0</v>
      </c>
      <c r="D102" s="5">
        <v>1223.0</v>
      </c>
      <c r="E102" s="5">
        <v>0.0</v>
      </c>
      <c r="F102" s="5">
        <v>4306.0</v>
      </c>
      <c r="G102" s="5">
        <v>118.0</v>
      </c>
      <c r="H102" s="5">
        <v>2696.0</v>
      </c>
      <c r="I102" s="19">
        <v>0.3104166666666667</v>
      </c>
      <c r="J102" s="19">
        <v>0.7534722222222222</v>
      </c>
      <c r="K102" s="7"/>
      <c r="L102" s="7"/>
      <c r="M102" s="17">
        <v>0.9998</v>
      </c>
      <c r="N102" s="5">
        <f>0+1</f>
        <v>1</v>
      </c>
      <c r="O102" s="5">
        <v>3423.0</v>
      </c>
      <c r="P102" s="32">
        <f t="shared" si="59"/>
        <v>0.3104166667</v>
      </c>
      <c r="Q102" s="32">
        <f t="shared" si="60"/>
        <v>0.7534722222</v>
      </c>
      <c r="R102" s="39"/>
      <c r="S102" s="39"/>
    </row>
    <row r="103" ht="15.75" customHeight="1">
      <c r="A103" s="40">
        <v>42583.0</v>
      </c>
      <c r="B103" s="42">
        <v>3096.0</v>
      </c>
      <c r="C103" s="42">
        <v>125.0</v>
      </c>
      <c r="D103" s="42">
        <v>1271.0</v>
      </c>
      <c r="E103" s="42">
        <v>0.0</v>
      </c>
      <c r="F103" s="42">
        <v>4594.0</v>
      </c>
      <c r="G103" s="42">
        <v>125.0</v>
      </c>
      <c r="H103" s="42">
        <v>2989.0</v>
      </c>
      <c r="I103" s="43">
        <v>0.28125</v>
      </c>
      <c r="J103" s="43">
        <v>0.6277777777777778</v>
      </c>
      <c r="K103" s="42">
        <v>11.79</v>
      </c>
      <c r="L103" s="42">
        <v>0.0</v>
      </c>
      <c r="M103" s="44">
        <v>0.9998</v>
      </c>
      <c r="N103" s="42">
        <v>44.0</v>
      </c>
      <c r="O103" s="42">
        <v>3738.0</v>
      </c>
      <c r="P103" s="47">
        <f t="shared" si="59"/>
        <v>0.28125</v>
      </c>
      <c r="Q103" s="47">
        <f t="shared" si="60"/>
        <v>0.6277777778</v>
      </c>
      <c r="R103" s="39"/>
      <c r="S103" s="39"/>
    </row>
    <row r="104" ht="15.75" customHeight="1">
      <c r="A104" s="11">
        <v>42614.0</v>
      </c>
      <c r="B104" s="5">
        <v>2547.0</v>
      </c>
      <c r="C104" s="5">
        <v>146.0</v>
      </c>
      <c r="D104" s="5">
        <v>1236.0</v>
      </c>
      <c r="E104" s="5">
        <v>0.0</v>
      </c>
      <c r="F104" s="5">
        <v>4559.0</v>
      </c>
      <c r="G104" s="5">
        <v>161.0</v>
      </c>
      <c r="H104" s="5">
        <v>2583.0</v>
      </c>
      <c r="I104" s="19">
        <v>0.30416666666666664</v>
      </c>
      <c r="J104" s="19">
        <v>0.6375000000000001</v>
      </c>
      <c r="K104" s="7">
        <v>14.0</v>
      </c>
      <c r="L104" s="7">
        <v>0.0</v>
      </c>
      <c r="M104" s="17">
        <v>0.9998</v>
      </c>
      <c r="N104" s="5">
        <v>6.0</v>
      </c>
      <c r="O104" s="5">
        <v>3233.0</v>
      </c>
      <c r="P104" s="32">
        <f t="shared" si="59"/>
        <v>0.3041666667</v>
      </c>
      <c r="Q104" s="32">
        <f t="shared" si="60"/>
        <v>0.6375</v>
      </c>
      <c r="R104" s="39"/>
      <c r="S104" s="39"/>
    </row>
    <row r="105" ht="15.75" customHeight="1">
      <c r="A105" s="11">
        <v>42644.0</v>
      </c>
      <c r="B105" s="5">
        <v>2925.0</v>
      </c>
      <c r="C105" s="5">
        <v>201.0</v>
      </c>
      <c r="D105" s="5">
        <v>1218.0</v>
      </c>
      <c r="E105" s="5">
        <v>0.0</v>
      </c>
      <c r="F105" s="5">
        <v>4454.0</v>
      </c>
      <c r="G105" s="5">
        <v>201.0</v>
      </c>
      <c r="H105" s="5">
        <v>2776.0</v>
      </c>
      <c r="I105" s="19">
        <v>0.31319444444444444</v>
      </c>
      <c r="J105" s="19">
        <v>0.6840277777777778</v>
      </c>
      <c r="K105" s="7">
        <v>27.13</v>
      </c>
      <c r="L105" s="7">
        <v>0.0</v>
      </c>
      <c r="M105" s="17">
        <v>0.9991</v>
      </c>
      <c r="N105" s="5">
        <v>30.0</v>
      </c>
      <c r="O105" s="5">
        <v>3465.0</v>
      </c>
      <c r="P105" s="32">
        <f t="shared" si="59"/>
        <v>0.3131944444</v>
      </c>
      <c r="Q105" s="32">
        <f t="shared" si="60"/>
        <v>0.6840277778</v>
      </c>
      <c r="R105" s="39"/>
      <c r="S105" s="39"/>
    </row>
    <row r="106" ht="15.75" customHeight="1">
      <c r="A106" s="11">
        <v>42675.0</v>
      </c>
      <c r="B106" s="5">
        <v>2395.0</v>
      </c>
      <c r="C106" s="5">
        <v>95.0</v>
      </c>
      <c r="D106" s="5">
        <v>771.0</v>
      </c>
      <c r="E106" s="5">
        <v>0.0</v>
      </c>
      <c r="F106" s="5">
        <v>3356.0</v>
      </c>
      <c r="G106" s="5">
        <v>95.0</v>
      </c>
      <c r="H106" s="5">
        <v>2231.0</v>
      </c>
      <c r="I106" s="19">
        <v>0.30277777777777776</v>
      </c>
      <c r="J106" s="19">
        <v>0.8020833333333334</v>
      </c>
      <c r="K106" s="7">
        <v>10.32</v>
      </c>
      <c r="L106" s="7">
        <v>0.0</v>
      </c>
      <c r="M106" s="17">
        <v>0.9996</v>
      </c>
      <c r="N106" s="5">
        <v>12.0</v>
      </c>
      <c r="O106" s="5">
        <v>2952.0</v>
      </c>
      <c r="P106" s="32">
        <f t="shared" si="59"/>
        <v>0.3027777778</v>
      </c>
      <c r="Q106" s="32">
        <f t="shared" si="60"/>
        <v>0.8020833333</v>
      </c>
      <c r="R106" s="39"/>
      <c r="S106" s="39"/>
    </row>
    <row r="107" ht="15.75" customHeight="1">
      <c r="A107" s="11">
        <v>42705.0</v>
      </c>
      <c r="B107" s="5">
        <v>2533.0</v>
      </c>
      <c r="C107" s="5">
        <v>128.0</v>
      </c>
      <c r="D107" s="5">
        <v>848.0</v>
      </c>
      <c r="E107" s="5">
        <v>0.0</v>
      </c>
      <c r="F107" s="5">
        <v>3578.0</v>
      </c>
      <c r="G107" s="5">
        <v>126.0</v>
      </c>
      <c r="H107" s="5">
        <v>2413.0</v>
      </c>
      <c r="I107" s="19">
        <v>0.2965277777777778</v>
      </c>
      <c r="J107" s="19">
        <v>0.8201388888888889</v>
      </c>
      <c r="K107" s="7">
        <v>9.59</v>
      </c>
      <c r="L107" s="7">
        <v>0.0</v>
      </c>
      <c r="M107" s="17">
        <v>0.9904</v>
      </c>
      <c r="N107" s="5">
        <v>387.0</v>
      </c>
      <c r="O107" s="5">
        <v>3162.0</v>
      </c>
      <c r="P107" s="32">
        <f t="shared" si="59"/>
        <v>0.2965277778</v>
      </c>
      <c r="Q107" s="32">
        <f t="shared" si="60"/>
        <v>0.8201388889</v>
      </c>
      <c r="R107" s="39"/>
      <c r="S107" s="39"/>
    </row>
    <row r="108" ht="15.75" customHeight="1">
      <c r="A108" s="11">
        <v>42736.0</v>
      </c>
      <c r="B108" s="5">
        <v>2809.0</v>
      </c>
      <c r="C108" s="5">
        <v>152.0</v>
      </c>
      <c r="D108" s="5">
        <v>954.0</v>
      </c>
      <c r="E108" s="5">
        <v>3.0</v>
      </c>
      <c r="F108" s="5">
        <v>4100.0</v>
      </c>
      <c r="G108" s="5">
        <v>152.0</v>
      </c>
      <c r="H108" s="5">
        <v>2548.0</v>
      </c>
      <c r="I108" s="19">
        <v>0.30624999999999997</v>
      </c>
      <c r="J108" s="19">
        <v>0.8597222222222222</v>
      </c>
      <c r="K108" s="7">
        <v>12.9</v>
      </c>
      <c r="L108" s="7">
        <v>0.0</v>
      </c>
      <c r="M108" s="16">
        <v>1.0</v>
      </c>
      <c r="N108" s="5">
        <v>30.0</v>
      </c>
      <c r="O108" s="5">
        <v>3606.0</v>
      </c>
      <c r="P108" s="32">
        <f t="shared" si="59"/>
        <v>0.30625</v>
      </c>
      <c r="Q108" s="32">
        <f t="shared" si="60"/>
        <v>0.8597222222</v>
      </c>
      <c r="R108" s="39"/>
      <c r="S108" s="39"/>
    </row>
    <row r="109" ht="15.75" customHeight="1">
      <c r="A109" s="11">
        <v>42767.0</v>
      </c>
      <c r="B109" s="5">
        <v>2539.0</v>
      </c>
      <c r="C109" s="5">
        <v>102.0</v>
      </c>
      <c r="D109" s="5">
        <v>882.0</v>
      </c>
      <c r="E109" s="5">
        <v>0.0</v>
      </c>
      <c r="F109" s="5">
        <v>3630.0</v>
      </c>
      <c r="G109" s="5">
        <v>100.0</v>
      </c>
      <c r="H109" s="5">
        <v>2400.0</v>
      </c>
      <c r="I109" s="19">
        <v>0.2888888888888889</v>
      </c>
      <c r="J109" s="19">
        <v>0.75</v>
      </c>
      <c r="K109" s="7">
        <v>10.85</v>
      </c>
      <c r="L109" s="20">
        <v>100.0</v>
      </c>
      <c r="M109" s="17">
        <v>0.9999</v>
      </c>
      <c r="N109" s="5">
        <v>209.0</v>
      </c>
      <c r="O109" s="5">
        <v>2989.0</v>
      </c>
      <c r="P109" s="32">
        <f t="shared" si="59"/>
        <v>0.2888888889</v>
      </c>
      <c r="Q109" s="32">
        <f t="shared" si="60"/>
        <v>0.75</v>
      </c>
      <c r="R109" s="39"/>
      <c r="S109" s="39"/>
    </row>
    <row r="110" ht="15.75" customHeight="1">
      <c r="A110" s="11">
        <v>42795.0</v>
      </c>
      <c r="B110" s="5">
        <v>2819.0</v>
      </c>
      <c r="C110" s="5">
        <v>128.0</v>
      </c>
      <c r="D110" s="5">
        <v>867.0</v>
      </c>
      <c r="E110" s="5">
        <v>1.0</v>
      </c>
      <c r="F110" s="5">
        <v>3945.0</v>
      </c>
      <c r="G110" s="5">
        <v>126.0</v>
      </c>
      <c r="H110" s="5">
        <v>2623.0</v>
      </c>
      <c r="I110" s="19">
        <v>0.27569444444444446</v>
      </c>
      <c r="J110" s="19">
        <v>0.6229166666666667</v>
      </c>
      <c r="K110" s="7">
        <v>9.62</v>
      </c>
      <c r="L110" s="7">
        <v>0.0</v>
      </c>
      <c r="M110" s="16">
        <v>1.0</v>
      </c>
      <c r="N110" s="5">
        <v>0.0</v>
      </c>
      <c r="O110" s="5">
        <v>3511.0</v>
      </c>
      <c r="P110" s="32">
        <f t="shared" si="59"/>
        <v>0.2756944444</v>
      </c>
      <c r="Q110" s="32">
        <f t="shared" si="60"/>
        <v>0.6229166667</v>
      </c>
      <c r="R110" s="39"/>
      <c r="S110" s="39"/>
    </row>
    <row r="111" ht="15.75" customHeight="1">
      <c r="A111" s="11">
        <v>42826.0</v>
      </c>
      <c r="B111" s="5">
        <v>2182.0</v>
      </c>
      <c r="C111" s="5">
        <v>90.0</v>
      </c>
      <c r="D111" s="5">
        <v>701.0</v>
      </c>
      <c r="E111" s="5">
        <v>0.0</v>
      </c>
      <c r="F111" s="5">
        <v>3055.0</v>
      </c>
      <c r="G111" s="5">
        <v>87.0</v>
      </c>
      <c r="H111" s="5">
        <v>2024.0</v>
      </c>
      <c r="I111" s="19">
        <v>0.2833333333333333</v>
      </c>
      <c r="J111" s="19">
        <v>0.7305555555555556</v>
      </c>
      <c r="K111" s="7">
        <v>13.73</v>
      </c>
      <c r="L111" s="7">
        <v>13.73</v>
      </c>
      <c r="M111" s="17">
        <v>0.9996</v>
      </c>
      <c r="N111" s="5">
        <v>15.0</v>
      </c>
      <c r="O111" s="5">
        <v>2671.0</v>
      </c>
      <c r="P111" s="32">
        <f t="shared" si="59"/>
        <v>0.2833333333</v>
      </c>
      <c r="Q111" s="32">
        <f t="shared" si="60"/>
        <v>0.7305555556</v>
      </c>
      <c r="R111" s="39"/>
      <c r="S111" s="39"/>
    </row>
    <row r="112" ht="15.75" customHeight="1">
      <c r="A112" s="11">
        <v>42856.0</v>
      </c>
      <c r="B112" s="5">
        <v>2793.0</v>
      </c>
      <c r="C112" s="5">
        <v>157.0</v>
      </c>
      <c r="D112" s="5">
        <v>814.0</v>
      </c>
      <c r="E112" s="5">
        <v>5.0</v>
      </c>
      <c r="F112" s="5">
        <v>3881.0</v>
      </c>
      <c r="G112" s="5">
        <v>157.0</v>
      </c>
      <c r="H112" s="5">
        <v>2580.0</v>
      </c>
      <c r="I112" s="19">
        <v>0.28194444444444444</v>
      </c>
      <c r="J112" s="19">
        <v>0.7708333333333334</v>
      </c>
      <c r="K112" s="7">
        <v>11.01</v>
      </c>
      <c r="L112" s="7">
        <v>0.0</v>
      </c>
      <c r="M112" s="16">
        <v>1.0</v>
      </c>
      <c r="N112" s="5">
        <v>63.0</v>
      </c>
      <c r="O112" s="5">
        <v>3365.0</v>
      </c>
      <c r="P112" s="32">
        <f t="shared" si="59"/>
        <v>0.2819444444</v>
      </c>
      <c r="Q112" s="32">
        <f t="shared" si="60"/>
        <v>0.7708333333</v>
      </c>
      <c r="R112" s="39"/>
      <c r="S112" s="39"/>
    </row>
    <row r="113" ht="15.75" customHeight="1">
      <c r="A113" s="11">
        <v>42887.0</v>
      </c>
      <c r="B113" s="5">
        <v>2437.0</v>
      </c>
      <c r="C113" s="5">
        <v>307.0</v>
      </c>
      <c r="D113" s="5">
        <v>861.0</v>
      </c>
      <c r="E113" s="5">
        <v>48.0</v>
      </c>
      <c r="F113" s="5">
        <v>3807.0</v>
      </c>
      <c r="G113" s="5">
        <v>305.0</v>
      </c>
      <c r="H113" s="5">
        <v>2126.0</v>
      </c>
      <c r="I113" s="19">
        <v>0.28541666666666665</v>
      </c>
      <c r="J113" s="19">
        <v>0.6611111111111111</v>
      </c>
      <c r="K113" s="7">
        <v>8.36</v>
      </c>
      <c r="L113" s="7">
        <v>0.0</v>
      </c>
      <c r="M113" s="46">
        <v>1.0</v>
      </c>
      <c r="N113" s="5">
        <v>4.0</v>
      </c>
      <c r="O113" s="5">
        <v>3318.0</v>
      </c>
      <c r="P113" s="32">
        <f t="shared" si="59"/>
        <v>0.2854166667</v>
      </c>
      <c r="Q113" s="32">
        <f t="shared" si="60"/>
        <v>0.6611111111</v>
      </c>
      <c r="R113" s="39"/>
      <c r="S113" s="39"/>
    </row>
    <row r="114" ht="15.75" customHeight="1">
      <c r="A114" s="11">
        <v>42917.0</v>
      </c>
      <c r="B114" s="5">
        <v>2414.0</v>
      </c>
      <c r="C114" s="5">
        <v>393.0</v>
      </c>
      <c r="D114" s="5">
        <v>823.0</v>
      </c>
      <c r="E114" s="5">
        <v>45.0</v>
      </c>
      <c r="F114" s="5">
        <v>3877.0</v>
      </c>
      <c r="G114" s="5">
        <v>391.0</v>
      </c>
      <c r="H114" s="5">
        <v>2014.0</v>
      </c>
      <c r="I114" s="19">
        <v>0.26805555555555555</v>
      </c>
      <c r="J114" s="19">
        <v>0.686111111111111</v>
      </c>
      <c r="K114" s="7">
        <v>4.68</v>
      </c>
      <c r="L114" s="7">
        <v>8.46</v>
      </c>
      <c r="M114" s="16">
        <v>1.0</v>
      </c>
      <c r="N114" s="5">
        <v>45.0</v>
      </c>
      <c r="O114" s="5">
        <v>3370.0</v>
      </c>
      <c r="P114" s="32">
        <f t="shared" si="59"/>
        <v>0.2680555556</v>
      </c>
      <c r="Q114" s="32">
        <f t="shared" si="60"/>
        <v>0.6861111111</v>
      </c>
      <c r="R114" s="39"/>
      <c r="S114" s="39"/>
    </row>
    <row r="115" ht="15.75" customHeight="1">
      <c r="A115" s="11">
        <v>42948.0</v>
      </c>
      <c r="B115" s="5">
        <v>2651.0</v>
      </c>
      <c r="C115" s="5">
        <v>332.0</v>
      </c>
      <c r="D115" s="5">
        <v>908.0</v>
      </c>
      <c r="E115" s="5">
        <v>44.0</v>
      </c>
      <c r="F115" s="5">
        <v>4024.0</v>
      </c>
      <c r="G115" s="5">
        <v>326.0</v>
      </c>
      <c r="H115" s="5">
        <v>2316.0</v>
      </c>
      <c r="I115" s="19">
        <v>0.26666666666666666</v>
      </c>
      <c r="J115" s="19">
        <v>0.5777777777777778</v>
      </c>
      <c r="K115" s="7">
        <v>12.1</v>
      </c>
      <c r="L115" s="7">
        <v>8.63</v>
      </c>
      <c r="M115" s="17">
        <v>0.9987</v>
      </c>
      <c r="N115" s="5">
        <v>50.0</v>
      </c>
      <c r="O115" s="5">
        <v>3593.0</v>
      </c>
      <c r="P115" s="32">
        <f t="shared" si="59"/>
        <v>0.2666666667</v>
      </c>
      <c r="Q115" s="32">
        <f t="shared" si="60"/>
        <v>0.5777777778</v>
      </c>
      <c r="R115" s="39"/>
      <c r="S115" s="39"/>
    </row>
    <row r="116" ht="15.75" customHeight="1">
      <c r="A116" s="11">
        <v>42979.0</v>
      </c>
      <c r="B116" s="5">
        <v>2354.0</v>
      </c>
      <c r="C116" s="5">
        <v>358.0</v>
      </c>
      <c r="D116" s="5">
        <v>803.0</v>
      </c>
      <c r="E116" s="5">
        <v>36.0</v>
      </c>
      <c r="F116" s="5">
        <v>3649.0</v>
      </c>
      <c r="G116" s="5">
        <v>355.0</v>
      </c>
      <c r="H116" s="5">
        <v>2354.0</v>
      </c>
      <c r="I116" s="19">
        <v>0.2708333333333333</v>
      </c>
      <c r="J116" s="19">
        <v>0.6361111111111112</v>
      </c>
      <c r="K116" s="7">
        <v>13.2</v>
      </c>
      <c r="L116" s="7">
        <v>14.78</v>
      </c>
      <c r="M116" s="17">
        <v>0.9989</v>
      </c>
      <c r="N116" s="5">
        <v>33.0</v>
      </c>
      <c r="O116" s="5">
        <v>3194.0</v>
      </c>
      <c r="P116" s="32">
        <f t="shared" si="59"/>
        <v>0.2708333333</v>
      </c>
      <c r="Q116" s="32">
        <f t="shared" si="60"/>
        <v>0.6361111111</v>
      </c>
      <c r="R116" s="39"/>
      <c r="S116" s="39"/>
    </row>
    <row r="117" ht="15.75" customHeight="1">
      <c r="A117" s="11">
        <v>43009.0</v>
      </c>
      <c r="B117" s="5">
        <v>2609.0</v>
      </c>
      <c r="C117" s="5">
        <v>432.0</v>
      </c>
      <c r="D117" s="5">
        <v>785.0</v>
      </c>
      <c r="E117" s="5">
        <v>34.0</v>
      </c>
      <c r="F117" s="5">
        <v>3953.0</v>
      </c>
      <c r="G117" s="5">
        <v>429.0</v>
      </c>
      <c r="H117" s="5">
        <v>2330.0</v>
      </c>
      <c r="I117" s="19">
        <v>0.2625</v>
      </c>
      <c r="J117" s="19">
        <v>0.6243055555555556</v>
      </c>
      <c r="K117" s="7">
        <v>9.95</v>
      </c>
      <c r="L117" s="7">
        <v>6.83</v>
      </c>
      <c r="M117" s="17">
        <v>0.9996</v>
      </c>
      <c r="N117" s="5">
        <v>34.0</v>
      </c>
      <c r="O117" s="5">
        <v>3469.0</v>
      </c>
      <c r="P117" s="32">
        <f t="shared" si="59"/>
        <v>0.2625</v>
      </c>
      <c r="Q117" s="32">
        <f t="shared" si="60"/>
        <v>0.6243055556</v>
      </c>
      <c r="R117" s="39"/>
      <c r="S117" s="39"/>
    </row>
    <row r="118" ht="15.75" customHeight="1">
      <c r="A118" s="11">
        <v>43040.0</v>
      </c>
      <c r="B118" s="5">
        <v>2593.0</v>
      </c>
      <c r="C118" s="5">
        <v>429.0</v>
      </c>
      <c r="D118" s="5">
        <v>731.0</v>
      </c>
      <c r="E118" s="5">
        <v>27.0</v>
      </c>
      <c r="F118" s="5">
        <v>4023.0</v>
      </c>
      <c r="G118" s="5">
        <v>426.0</v>
      </c>
      <c r="H118" s="5">
        <v>2055.0</v>
      </c>
      <c r="I118" s="19">
        <v>0.29305555555555557</v>
      </c>
      <c r="J118" s="19">
        <v>0.6326388888888889</v>
      </c>
      <c r="K118" s="7">
        <v>10.55</v>
      </c>
      <c r="L118" s="7">
        <v>9.15</v>
      </c>
      <c r="M118" s="17">
        <v>0.9988</v>
      </c>
      <c r="N118" s="5">
        <v>28.0</v>
      </c>
      <c r="O118" s="5">
        <v>3461.0</v>
      </c>
      <c r="P118" s="32">
        <f t="shared" si="59"/>
        <v>0.2930555556</v>
      </c>
      <c r="Q118" s="32">
        <f t="shared" si="60"/>
        <v>0.6326388889</v>
      </c>
      <c r="R118" s="39"/>
      <c r="S118" s="39"/>
    </row>
    <row r="119" ht="15.75" customHeight="1">
      <c r="A119" s="11">
        <v>43070.0</v>
      </c>
      <c r="B119" s="5">
        <v>2576.0</v>
      </c>
      <c r="C119" s="5">
        <v>383.0</v>
      </c>
      <c r="D119" s="5">
        <v>361.0</v>
      </c>
      <c r="E119" s="5">
        <v>22.0</v>
      </c>
      <c r="F119" s="5">
        <v>3506.0</v>
      </c>
      <c r="G119" s="5">
        <v>376.0</v>
      </c>
      <c r="H119" s="5">
        <v>2161.0</v>
      </c>
      <c r="I119" s="19">
        <v>0.27847222222222223</v>
      </c>
      <c r="J119" s="19">
        <v>0.6326388888888889</v>
      </c>
      <c r="K119" s="7">
        <v>12.03</v>
      </c>
      <c r="L119" s="7">
        <v>10.33</v>
      </c>
      <c r="M119" s="17">
        <v>0.9994</v>
      </c>
      <c r="N119" s="5">
        <v>0.0</v>
      </c>
      <c r="O119" s="5">
        <v>3322.0</v>
      </c>
      <c r="P119" s="32">
        <f t="shared" si="59"/>
        <v>0.2784722222</v>
      </c>
      <c r="Q119" s="32">
        <f t="shared" si="60"/>
        <v>0.6326388889</v>
      </c>
      <c r="R119" s="39"/>
      <c r="S119" s="39"/>
    </row>
    <row r="120" ht="15.75" customHeight="1">
      <c r="A120" s="11">
        <v>43101.0</v>
      </c>
      <c r="B120" s="5">
        <v>3409.0</v>
      </c>
      <c r="C120" s="5">
        <v>445.0</v>
      </c>
      <c r="D120" s="5">
        <v>911.0</v>
      </c>
      <c r="E120" s="5">
        <v>24.0</v>
      </c>
      <c r="F120" s="5">
        <v>5403.0</v>
      </c>
      <c r="G120" s="5">
        <v>425.0</v>
      </c>
      <c r="H120" s="5">
        <v>2598.0</v>
      </c>
      <c r="I120" s="19">
        <v>0.30972222222222223</v>
      </c>
      <c r="J120" s="19">
        <v>0.6597222222222222</v>
      </c>
      <c r="K120" s="7">
        <v>14.52</v>
      </c>
      <c r="L120" s="7">
        <v>8.41</v>
      </c>
      <c r="M120" s="17">
        <v>0.9953</v>
      </c>
      <c r="N120" s="5">
        <v>13.0</v>
      </c>
      <c r="O120" s="5">
        <v>4138.0</v>
      </c>
      <c r="P120" s="32">
        <f t="shared" si="59"/>
        <v>0.3097222222</v>
      </c>
      <c r="Q120" s="32">
        <f t="shared" si="60"/>
        <v>0.6597222222</v>
      </c>
      <c r="R120" s="39"/>
      <c r="S120" s="39"/>
    </row>
    <row r="121" ht="15.75" customHeight="1">
      <c r="A121" s="11">
        <v>43132.0</v>
      </c>
      <c r="B121" s="5">
        <v>2877.0</v>
      </c>
      <c r="C121" s="5">
        <v>312.0</v>
      </c>
      <c r="D121" s="5">
        <v>670.0</v>
      </c>
      <c r="E121" s="5">
        <v>22.0</v>
      </c>
      <c r="F121" s="5">
        <v>4186.0</v>
      </c>
      <c r="G121" s="5">
        <v>308.0</v>
      </c>
      <c r="H121" s="5">
        <v>2319.0</v>
      </c>
      <c r="I121" s="19">
        <v>0.32083333333333336</v>
      </c>
      <c r="J121" s="19">
        <v>0.6090277777777778</v>
      </c>
      <c r="K121" s="7">
        <v>10.51</v>
      </c>
      <c r="L121" s="7">
        <v>69.89</v>
      </c>
      <c r="M121" s="17">
        <v>0.9992</v>
      </c>
      <c r="N121" s="5">
        <v>11.0</v>
      </c>
      <c r="O121" s="5">
        <v>3326.0</v>
      </c>
      <c r="P121" s="32">
        <f t="shared" si="59"/>
        <v>0.3208333333</v>
      </c>
      <c r="Q121" s="32">
        <f t="shared" si="60"/>
        <v>0.6090277778</v>
      </c>
      <c r="R121" s="39"/>
      <c r="S121" s="39"/>
    </row>
    <row r="122" ht="15.75" customHeight="1">
      <c r="A122" s="11">
        <v>43160.0</v>
      </c>
      <c r="B122" s="5">
        <v>3158.0</v>
      </c>
      <c r="C122" s="5">
        <v>325.0</v>
      </c>
      <c r="D122" s="5">
        <v>745.0</v>
      </c>
      <c r="E122" s="5">
        <v>17.0</v>
      </c>
      <c r="F122" s="5">
        <v>4528.0</v>
      </c>
      <c r="G122" s="5">
        <v>317.0</v>
      </c>
      <c r="H122" s="5">
        <v>2652.0</v>
      </c>
      <c r="I122" s="19">
        <v>0.31666666666666665</v>
      </c>
      <c r="J122" s="19">
        <v>0.6451388888888888</v>
      </c>
      <c r="K122" s="7">
        <v>8.88</v>
      </c>
      <c r="L122" s="7">
        <v>8.31</v>
      </c>
      <c r="M122" s="46">
        <v>1.0</v>
      </c>
      <c r="N122" s="5">
        <v>5.0</v>
      </c>
      <c r="O122" s="5">
        <v>3760.0</v>
      </c>
      <c r="P122" s="32">
        <f t="shared" si="59"/>
        <v>0.3166666667</v>
      </c>
      <c r="Q122" s="32">
        <f t="shared" si="60"/>
        <v>0.6451388889</v>
      </c>
      <c r="R122" s="39"/>
      <c r="S122" s="39"/>
    </row>
    <row r="123" ht="15.75" customHeight="1">
      <c r="A123" s="11">
        <v>43191.0</v>
      </c>
      <c r="B123" s="5">
        <v>3737.0</v>
      </c>
      <c r="C123" s="5">
        <v>444.0</v>
      </c>
      <c r="D123" s="5">
        <v>746.0</v>
      </c>
      <c r="E123" s="5">
        <v>13.0</v>
      </c>
      <c r="F123" s="5">
        <v>5460.0</v>
      </c>
      <c r="G123" s="5">
        <v>437.0</v>
      </c>
      <c r="H123" s="5">
        <v>2987.0</v>
      </c>
      <c r="I123" s="19">
        <v>0.32569444444444445</v>
      </c>
      <c r="J123" s="19">
        <v>0.55625</v>
      </c>
      <c r="K123" s="7">
        <v>9.85</v>
      </c>
      <c r="L123" s="7">
        <v>8.5</v>
      </c>
      <c r="M123" s="46">
        <v>1.0</v>
      </c>
      <c r="N123" s="5">
        <f>37</f>
        <v>37</v>
      </c>
      <c r="O123" s="5">
        <v>4428.0</v>
      </c>
      <c r="P123" s="32">
        <f t="shared" si="59"/>
        <v>0.3256944444</v>
      </c>
      <c r="Q123" s="32">
        <f t="shared" si="60"/>
        <v>0.55625</v>
      </c>
      <c r="R123" s="39"/>
      <c r="S123" s="39"/>
    </row>
    <row r="124" ht="15.75" customHeight="1">
      <c r="A124" s="11">
        <v>43221.0</v>
      </c>
      <c r="B124" s="5">
        <v>4167.0</v>
      </c>
      <c r="C124" s="5">
        <v>449.0</v>
      </c>
      <c r="D124" s="5">
        <v>726.0</v>
      </c>
      <c r="E124" s="5">
        <v>27.0</v>
      </c>
      <c r="F124" s="5">
        <v>6277.0</v>
      </c>
      <c r="G124" s="5">
        <v>428.0</v>
      </c>
      <c r="H124" s="5">
        <v>3024.0</v>
      </c>
      <c r="I124" s="19">
        <v>0.34652777777777777</v>
      </c>
      <c r="J124" s="19">
        <v>0.6180555555555556</v>
      </c>
      <c r="K124" s="7">
        <v>10.18</v>
      </c>
      <c r="L124" s="7">
        <v>7.5</v>
      </c>
      <c r="M124" s="17">
        <v>0.9943</v>
      </c>
      <c r="N124" s="5">
        <v>67.0</v>
      </c>
      <c r="O124" s="5">
        <v>4976.0</v>
      </c>
      <c r="P124" s="32">
        <f t="shared" si="59"/>
        <v>0.3465277778</v>
      </c>
      <c r="Q124" s="32">
        <f t="shared" si="60"/>
        <v>0.6180555556</v>
      </c>
      <c r="R124" s="39"/>
      <c r="S124" s="39"/>
    </row>
    <row r="125" ht="15.75" customHeight="1">
      <c r="A125" s="11">
        <v>43252.0</v>
      </c>
      <c r="B125" s="5">
        <v>4041.0</v>
      </c>
      <c r="C125" s="5">
        <v>443.0</v>
      </c>
      <c r="D125" s="5">
        <v>584.0</v>
      </c>
      <c r="E125" s="5">
        <v>51.0</v>
      </c>
      <c r="F125" s="5">
        <v>5551.0</v>
      </c>
      <c r="G125" s="5">
        <v>423.0</v>
      </c>
      <c r="H125" s="5">
        <v>3290.0</v>
      </c>
      <c r="I125" s="19">
        <v>0.3729166666666666</v>
      </c>
      <c r="J125" s="19">
        <v>0.6020833333333333</v>
      </c>
      <c r="K125" s="7">
        <v>10.33</v>
      </c>
      <c r="L125" s="7">
        <v>6.6</v>
      </c>
      <c r="M125" s="16">
        <v>1.0</v>
      </c>
      <c r="N125" s="5">
        <v>20.0</v>
      </c>
      <c r="O125" s="5">
        <v>4807.0</v>
      </c>
      <c r="P125" s="32">
        <f t="shared" si="59"/>
        <v>0.3729166667</v>
      </c>
      <c r="Q125" s="32">
        <f t="shared" si="60"/>
        <v>0.6020833333</v>
      </c>
      <c r="R125" s="39"/>
      <c r="S125" s="39"/>
    </row>
    <row r="126" ht="15.75" customHeight="1">
      <c r="A126" s="11">
        <v>43282.0</v>
      </c>
      <c r="B126" s="5">
        <v>3800.0</v>
      </c>
      <c r="C126" s="5">
        <v>659.0</v>
      </c>
      <c r="D126" s="5">
        <v>713.0</v>
      </c>
      <c r="E126" s="5">
        <v>31.0</v>
      </c>
      <c r="F126" s="5">
        <v>6191.0</v>
      </c>
      <c r="G126" s="5">
        <v>595.0</v>
      </c>
      <c r="H126" s="5">
        <v>2708.0</v>
      </c>
      <c r="I126" s="19">
        <v>0.3902777777777778</v>
      </c>
      <c r="J126" s="19">
        <v>0.7222222222222222</v>
      </c>
      <c r="K126" s="7">
        <v>13.03</v>
      </c>
      <c r="L126" s="7">
        <v>7.74</v>
      </c>
      <c r="M126" s="17">
        <v>0.9973</v>
      </c>
      <c r="N126" s="5">
        <v>63.0</v>
      </c>
      <c r="O126" s="5">
        <v>4801.0</v>
      </c>
      <c r="P126" s="32">
        <f t="shared" si="59"/>
        <v>0.3902777778</v>
      </c>
      <c r="Q126" s="32">
        <f t="shared" si="60"/>
        <v>0.7222222222</v>
      </c>
      <c r="R126" s="39"/>
      <c r="S126" s="39"/>
    </row>
    <row r="127" ht="15.75" customHeight="1">
      <c r="A127" s="11">
        <v>43313.0</v>
      </c>
      <c r="B127" s="5">
        <v>3944.0</v>
      </c>
      <c r="C127" s="5">
        <v>517.0</v>
      </c>
      <c r="D127" s="5">
        <v>519.0</v>
      </c>
      <c r="E127" s="5">
        <v>39.0</v>
      </c>
      <c r="F127" s="5">
        <v>5566.0</v>
      </c>
      <c r="G127" s="5">
        <v>460.0</v>
      </c>
      <c r="H127" s="5">
        <v>3136.0</v>
      </c>
      <c r="I127" s="19">
        <v>0.3548611111111111</v>
      </c>
      <c r="J127" s="19">
        <v>0.6513888888888889</v>
      </c>
      <c r="K127" s="7">
        <v>8.19</v>
      </c>
      <c r="L127" s="7">
        <v>7.03</v>
      </c>
      <c r="M127" s="16">
        <v>1.0</v>
      </c>
      <c r="N127" s="5">
        <v>38.0</v>
      </c>
      <c r="O127" s="5">
        <v>4651.0</v>
      </c>
      <c r="P127" s="32">
        <f t="shared" si="59"/>
        <v>0.3548611111</v>
      </c>
      <c r="Q127" s="32">
        <f t="shared" si="60"/>
        <v>0.6513888889</v>
      </c>
      <c r="R127" s="39"/>
      <c r="S127" s="39"/>
    </row>
    <row r="128" ht="15.75" customHeight="1">
      <c r="A128" s="11">
        <v>43344.0</v>
      </c>
      <c r="B128" s="23">
        <v>2916.0</v>
      </c>
      <c r="C128" s="23">
        <v>401.0</v>
      </c>
      <c r="D128" s="23">
        <v>447.0</v>
      </c>
      <c r="E128" s="23">
        <v>35.0</v>
      </c>
      <c r="F128" s="23">
        <v>3925.0</v>
      </c>
      <c r="G128" s="23">
        <v>387.0</v>
      </c>
      <c r="H128" s="23">
        <v>2641.0</v>
      </c>
      <c r="I128" s="19">
        <v>0.32083333333333336</v>
      </c>
      <c r="J128" s="19">
        <v>0.5555555555555556</v>
      </c>
      <c r="K128" s="7">
        <v>9.15</v>
      </c>
      <c r="L128" s="7">
        <v>5.94</v>
      </c>
      <c r="M128" s="17">
        <v>0.9892</v>
      </c>
      <c r="N128" s="5">
        <v>28.0</v>
      </c>
      <c r="O128" s="5">
        <v>3523.0</v>
      </c>
      <c r="P128" s="32">
        <f t="shared" si="59"/>
        <v>0.3208333333</v>
      </c>
      <c r="Q128" s="32">
        <f t="shared" si="60"/>
        <v>0.5555555556</v>
      </c>
      <c r="R128" s="39"/>
      <c r="S128" s="39"/>
    </row>
    <row r="129" ht="15.75" customHeight="1">
      <c r="A129" s="11">
        <v>43374.0</v>
      </c>
      <c r="B129" s="23">
        <v>3616.0</v>
      </c>
      <c r="C129" s="23">
        <v>478.0</v>
      </c>
      <c r="D129" s="23">
        <v>510.0</v>
      </c>
      <c r="E129" s="23">
        <v>34.0</v>
      </c>
      <c r="F129" s="23">
        <v>4838.0</v>
      </c>
      <c r="G129" s="23">
        <v>461.0</v>
      </c>
      <c r="H129" s="23">
        <v>3186.0</v>
      </c>
      <c r="I129" s="19">
        <v>0.3111111111111111</v>
      </c>
      <c r="J129" s="19">
        <v>0.5131944444444444</v>
      </c>
      <c r="K129" s="7">
        <v>11.49</v>
      </c>
      <c r="L129" s="7">
        <v>5.94</v>
      </c>
      <c r="M129" s="17">
        <v>0.9984</v>
      </c>
      <c r="N129" s="5">
        <v>95.0</v>
      </c>
      <c r="O129" s="5">
        <v>4169.0</v>
      </c>
      <c r="P129" s="32">
        <f t="shared" si="59"/>
        <v>0.3111111111</v>
      </c>
      <c r="Q129" s="32">
        <f t="shared" si="60"/>
        <v>0.5131944444</v>
      </c>
      <c r="R129" s="39"/>
      <c r="S129" s="39"/>
    </row>
    <row r="130" ht="15.75" customHeight="1">
      <c r="A130" s="11">
        <v>43405.0</v>
      </c>
      <c r="B130" s="23">
        <v>3301.0</v>
      </c>
      <c r="C130" s="23">
        <v>377.0</v>
      </c>
      <c r="D130" s="23">
        <v>429.0</v>
      </c>
      <c r="E130" s="23">
        <v>43.0</v>
      </c>
      <c r="F130" s="23">
        <v>4307.0</v>
      </c>
      <c r="G130" s="23">
        <v>371.0</v>
      </c>
      <c r="H130" s="23">
        <v>2911.0</v>
      </c>
      <c r="I130" s="19">
        <v>0.34027777777777773</v>
      </c>
      <c r="J130" s="19">
        <v>0.5993055555555555</v>
      </c>
      <c r="K130" s="7">
        <v>13.55</v>
      </c>
      <c r="L130" s="7">
        <v>6.61</v>
      </c>
      <c r="M130" s="16">
        <v>1.0</v>
      </c>
      <c r="N130" s="5">
        <v>58.0</v>
      </c>
      <c r="O130" s="5">
        <v>3753.0</v>
      </c>
      <c r="P130" s="32">
        <f t="shared" si="59"/>
        <v>0.3402777778</v>
      </c>
      <c r="Q130" s="32">
        <f t="shared" si="60"/>
        <v>0.5993055556</v>
      </c>
      <c r="R130" s="39"/>
      <c r="S130" s="39"/>
    </row>
    <row r="131" ht="15.75" customHeight="1">
      <c r="A131" s="11">
        <v>43435.0</v>
      </c>
      <c r="B131" s="23">
        <v>2816.0</v>
      </c>
      <c r="C131" s="23">
        <v>303.0</v>
      </c>
      <c r="D131" s="23">
        <v>405.0</v>
      </c>
      <c r="E131" s="23">
        <v>36.0</v>
      </c>
      <c r="F131" s="23">
        <v>3652.0</v>
      </c>
      <c r="G131" s="23">
        <v>303.0</v>
      </c>
      <c r="H131" s="23">
        <v>2632.0</v>
      </c>
      <c r="I131" s="19">
        <v>0.3069444444444444</v>
      </c>
      <c r="J131" s="19">
        <v>0.6555555555555556</v>
      </c>
      <c r="K131" s="7">
        <v>8.68</v>
      </c>
      <c r="L131" s="7">
        <v>6.61</v>
      </c>
      <c r="M131" s="16">
        <v>1.0</v>
      </c>
      <c r="N131" s="5">
        <v>38.0</v>
      </c>
      <c r="O131" s="5">
        <v>3411.0</v>
      </c>
      <c r="P131" s="32">
        <f t="shared" si="59"/>
        <v>0.3069444444</v>
      </c>
      <c r="Q131" s="32">
        <f t="shared" si="60"/>
        <v>0.6555555556</v>
      </c>
      <c r="R131" s="39"/>
      <c r="S131" s="39"/>
    </row>
    <row r="132" ht="15.75" customHeight="1">
      <c r="A132" s="11">
        <v>43466.0</v>
      </c>
      <c r="B132" s="23">
        <v>3151.0</v>
      </c>
      <c r="C132" s="23">
        <v>524.0</v>
      </c>
      <c r="D132" s="23">
        <v>474.0</v>
      </c>
      <c r="E132" s="23">
        <v>54.0</v>
      </c>
      <c r="F132" s="23">
        <v>4425.0</v>
      </c>
      <c r="G132" s="23">
        <v>507.0</v>
      </c>
      <c r="H132" s="23">
        <v>2818.0</v>
      </c>
      <c r="I132" s="19">
        <v>0.3013888888888889</v>
      </c>
      <c r="J132" s="19">
        <v>0.5861111111111111</v>
      </c>
      <c r="K132" s="7">
        <v>8.31</v>
      </c>
      <c r="L132" s="7">
        <v>6.61</v>
      </c>
      <c r="M132" s="16">
        <v>1.0</v>
      </c>
      <c r="N132" s="5">
        <v>27.0</v>
      </c>
      <c r="O132" s="5">
        <v>4031.0</v>
      </c>
      <c r="P132" s="32">
        <f t="shared" si="59"/>
        <v>0.3013888889</v>
      </c>
      <c r="Q132" s="32">
        <f t="shared" si="60"/>
        <v>0.5861111111</v>
      </c>
      <c r="R132" s="39"/>
      <c r="S132" s="39"/>
    </row>
    <row r="133" ht="15.75" customHeight="1">
      <c r="A133" s="11">
        <v>43497.0</v>
      </c>
      <c r="B133" s="23">
        <v>3152.0</v>
      </c>
      <c r="C133" s="23">
        <v>408.0</v>
      </c>
      <c r="D133" s="23">
        <v>406.0</v>
      </c>
      <c r="E133" s="23">
        <v>56.0</v>
      </c>
      <c r="F133" s="23">
        <v>4070.0</v>
      </c>
      <c r="G133" s="23">
        <v>405.0</v>
      </c>
      <c r="H133" s="23">
        <v>3015.0</v>
      </c>
      <c r="I133" s="19">
        <v>0.27569444444444446</v>
      </c>
      <c r="J133" s="19">
        <v>0.6</v>
      </c>
      <c r="K133" s="7">
        <v>12.2</v>
      </c>
      <c r="L133" s="7">
        <v>8.06</v>
      </c>
      <c r="M133" s="16">
        <v>1.0</v>
      </c>
      <c r="N133" s="5">
        <v>126.0</v>
      </c>
      <c r="O133" s="5">
        <v>3765.0</v>
      </c>
      <c r="P133" s="32">
        <f t="shared" si="59"/>
        <v>0.2756944444</v>
      </c>
      <c r="Q133" s="32">
        <f t="shared" si="60"/>
        <v>0.6</v>
      </c>
      <c r="R133" s="39"/>
      <c r="S133" s="39"/>
    </row>
    <row r="134" ht="15.75" customHeight="1">
      <c r="A134" s="11">
        <v>43525.0</v>
      </c>
      <c r="B134" s="23">
        <v>3081.0</v>
      </c>
      <c r="C134" s="23">
        <v>558.0</v>
      </c>
      <c r="D134" s="23">
        <v>203.0</v>
      </c>
      <c r="E134" s="23">
        <v>46.0</v>
      </c>
      <c r="F134" s="23">
        <v>4024.0</v>
      </c>
      <c r="G134" s="23">
        <v>558.0</v>
      </c>
      <c r="H134" s="23">
        <v>2874.0</v>
      </c>
      <c r="I134" s="19">
        <v>0.28055555555555556</v>
      </c>
      <c r="J134" s="19">
        <v>0.5986111111111111</v>
      </c>
      <c r="K134" s="7">
        <v>9.39</v>
      </c>
      <c r="L134" s="7">
        <v>6.71</v>
      </c>
      <c r="M134" s="16">
        <v>1.0</v>
      </c>
      <c r="N134" s="5">
        <v>33.0</v>
      </c>
      <c r="O134" s="5">
        <v>3765.0</v>
      </c>
      <c r="P134" s="32">
        <f t="shared" si="59"/>
        <v>0.2805555556</v>
      </c>
      <c r="Q134" s="32">
        <f t="shared" si="60"/>
        <v>0.5986111111</v>
      </c>
      <c r="R134" s="39"/>
      <c r="S134" s="39"/>
    </row>
    <row r="135" ht="15.75" customHeight="1">
      <c r="A135" s="11">
        <v>43556.0</v>
      </c>
      <c r="B135" s="23">
        <v>3342.0</v>
      </c>
      <c r="C135" s="23">
        <v>616.0</v>
      </c>
      <c r="D135" s="23">
        <v>141.0</v>
      </c>
      <c r="E135" s="23">
        <v>43.0</v>
      </c>
      <c r="F135" s="23">
        <v>4268.0</v>
      </c>
      <c r="G135" s="23">
        <v>616.0</v>
      </c>
      <c r="H135" s="23">
        <v>3084.0</v>
      </c>
      <c r="I135" s="19">
        <v>0.27569444444444446</v>
      </c>
      <c r="J135" s="19">
        <v>0.5541666666666667</v>
      </c>
      <c r="K135" s="7">
        <v>11.86</v>
      </c>
      <c r="L135" s="7">
        <v>7.61</v>
      </c>
      <c r="M135" s="16">
        <v>1.0</v>
      </c>
      <c r="N135" s="5">
        <v>88.0</v>
      </c>
      <c r="O135" s="5">
        <v>3903.0</v>
      </c>
      <c r="P135" s="32">
        <f t="shared" si="59"/>
        <v>0.2756944444</v>
      </c>
      <c r="Q135" s="32">
        <f t="shared" si="60"/>
        <v>0.5541666667</v>
      </c>
      <c r="R135" s="39"/>
      <c r="S135" s="39"/>
    </row>
    <row r="136" ht="15.75" customHeight="1">
      <c r="A136" s="11">
        <v>43586.0</v>
      </c>
      <c r="B136" s="23">
        <v>3859.0</v>
      </c>
      <c r="C136" s="23">
        <v>640.0</v>
      </c>
      <c r="D136" s="23">
        <v>125.0</v>
      </c>
      <c r="E136" s="23">
        <v>30.0</v>
      </c>
      <c r="F136" s="23">
        <v>4833.0</v>
      </c>
      <c r="G136" s="23">
        <v>625.0</v>
      </c>
      <c r="H136" s="23">
        <v>3467.0</v>
      </c>
      <c r="I136" s="19">
        <v>0.28125</v>
      </c>
      <c r="J136" s="19">
        <v>0.6166666666666667</v>
      </c>
      <c r="K136" s="7">
        <v>8.55</v>
      </c>
      <c r="L136" s="7">
        <v>7.36</v>
      </c>
      <c r="M136" s="17">
        <v>0.9981</v>
      </c>
      <c r="N136" s="5">
        <v>62.0</v>
      </c>
      <c r="O136" s="5">
        <v>4296.0</v>
      </c>
      <c r="P136" s="32">
        <f t="shared" si="59"/>
        <v>0.28125</v>
      </c>
      <c r="Q136" s="32">
        <f t="shared" si="60"/>
        <v>0.6166666667</v>
      </c>
      <c r="R136" s="39"/>
      <c r="S136" s="39"/>
    </row>
    <row r="137" ht="15.75" customHeight="1">
      <c r="A137" s="11">
        <v>43617.0</v>
      </c>
      <c r="B137" s="23">
        <v>3176.0</v>
      </c>
      <c r="C137" s="23">
        <v>522.0</v>
      </c>
      <c r="D137" s="23">
        <v>93.0</v>
      </c>
      <c r="E137" s="23">
        <v>45.0</v>
      </c>
      <c r="F137" s="23">
        <v>3959.0</v>
      </c>
      <c r="G137" s="23">
        <v>508.0</v>
      </c>
      <c r="H137" s="23">
        <v>2972.0</v>
      </c>
      <c r="I137" s="19">
        <v>0.27708333333333335</v>
      </c>
      <c r="J137" s="19">
        <v>0.6395833333333333</v>
      </c>
      <c r="K137" s="7">
        <v>13.33</v>
      </c>
      <c r="L137" s="7">
        <v>5.15</v>
      </c>
      <c r="M137" s="17">
        <v>0.9999</v>
      </c>
      <c r="N137" s="5">
        <v>75.0</v>
      </c>
      <c r="O137" s="5">
        <v>3237.0</v>
      </c>
      <c r="P137" s="32">
        <f t="shared" si="59"/>
        <v>0.2770833333</v>
      </c>
      <c r="Q137" s="32">
        <f t="shared" si="60"/>
        <v>0.6395833333</v>
      </c>
      <c r="R137" s="39"/>
      <c r="S137" s="39"/>
    </row>
    <row r="138" ht="15.75" customHeight="1">
      <c r="A138" s="11">
        <v>43647.0</v>
      </c>
      <c r="B138" s="23">
        <v>3754.0</v>
      </c>
      <c r="C138" s="23">
        <v>604.0</v>
      </c>
      <c r="D138" s="23">
        <v>258.0</v>
      </c>
      <c r="E138" s="23">
        <v>56.0</v>
      </c>
      <c r="F138" s="23">
        <v>4892.0</v>
      </c>
      <c r="G138" s="23">
        <v>589.0</v>
      </c>
      <c r="H138" s="23">
        <v>3298.0</v>
      </c>
      <c r="I138" s="19">
        <v>0.28055555555555556</v>
      </c>
      <c r="J138" s="19">
        <v>0.6631944444444444</v>
      </c>
      <c r="K138" s="20">
        <v>0.95</v>
      </c>
      <c r="L138" s="7">
        <v>5.71</v>
      </c>
      <c r="M138" s="16">
        <v>1.0</v>
      </c>
      <c r="N138" s="5">
        <v>213.0</v>
      </c>
      <c r="O138" s="5">
        <v>3641.0</v>
      </c>
      <c r="P138" s="32">
        <f t="shared" si="59"/>
        <v>0.2805555556</v>
      </c>
      <c r="Q138" s="32">
        <f t="shared" si="60"/>
        <v>0.6631944444</v>
      </c>
      <c r="R138" s="39"/>
      <c r="S138" s="39"/>
    </row>
    <row r="139" ht="15.75" customHeight="1">
      <c r="A139" s="11">
        <v>43678.0</v>
      </c>
      <c r="B139" s="23">
        <v>3554.0</v>
      </c>
      <c r="C139" s="23">
        <v>576.0</v>
      </c>
      <c r="D139" s="23">
        <v>178.0</v>
      </c>
      <c r="E139" s="23">
        <v>53.0</v>
      </c>
      <c r="F139" s="23">
        <v>4526.0</v>
      </c>
      <c r="G139" s="23">
        <v>572.0</v>
      </c>
      <c r="H139" s="23">
        <v>3265.0</v>
      </c>
      <c r="I139" s="19">
        <v>0.28750000000000003</v>
      </c>
      <c r="J139" s="19">
        <v>0.6124999999999999</v>
      </c>
      <c r="K139" s="7">
        <v>16.45</v>
      </c>
      <c r="L139" s="7">
        <v>6.07</v>
      </c>
      <c r="M139" s="17">
        <v>0.9902</v>
      </c>
      <c r="N139" s="5">
        <v>93.0</v>
      </c>
      <c r="O139" s="5">
        <v>3457.0</v>
      </c>
      <c r="P139" s="32">
        <f t="shared" si="59"/>
        <v>0.2875</v>
      </c>
      <c r="Q139" s="32">
        <f t="shared" si="60"/>
        <v>0.6125</v>
      </c>
      <c r="R139" s="39"/>
      <c r="S139" s="39"/>
    </row>
    <row r="140" ht="15.75" customHeight="1">
      <c r="A140" s="11">
        <v>43709.0</v>
      </c>
      <c r="B140" s="23">
        <v>3179.0</v>
      </c>
      <c r="C140" s="23">
        <v>686.0</v>
      </c>
      <c r="D140" s="23">
        <v>187.0</v>
      </c>
      <c r="E140" s="23">
        <v>25.0</v>
      </c>
      <c r="F140" s="23">
        <v>4671.0</v>
      </c>
      <c r="G140" s="23">
        <v>669.0</v>
      </c>
      <c r="H140" s="23">
        <v>2896.0</v>
      </c>
      <c r="I140" s="19">
        <v>0.3125</v>
      </c>
      <c r="J140" s="19">
        <v>0.6826388888888889</v>
      </c>
      <c r="K140" s="7">
        <v>8.01</v>
      </c>
      <c r="L140" s="7">
        <v>6.13</v>
      </c>
      <c r="M140" s="17">
        <v>0.9962</v>
      </c>
      <c r="N140" s="5">
        <v>61.0</v>
      </c>
      <c r="O140" s="5">
        <v>2924.0</v>
      </c>
      <c r="P140" s="32">
        <f t="shared" si="59"/>
        <v>0.3125</v>
      </c>
      <c r="Q140" s="32">
        <f t="shared" si="60"/>
        <v>0.6826388889</v>
      </c>
      <c r="R140" s="39"/>
      <c r="S140" s="39"/>
    </row>
    <row r="141" ht="15.75" customHeight="1">
      <c r="A141" s="11">
        <v>43739.0</v>
      </c>
      <c r="B141" s="23">
        <v>3472.0</v>
      </c>
      <c r="C141" s="23">
        <v>742.0</v>
      </c>
      <c r="D141" s="23">
        <v>164.0</v>
      </c>
      <c r="E141" s="23">
        <v>19.0</v>
      </c>
      <c r="F141" s="23">
        <v>4647.0</v>
      </c>
      <c r="G141" s="23">
        <v>729.0</v>
      </c>
      <c r="H141" s="23">
        <v>2945.0</v>
      </c>
      <c r="I141" s="19">
        <v>0.31319444444444444</v>
      </c>
      <c r="J141" s="19">
        <v>0.5888888888888889</v>
      </c>
      <c r="K141" s="7">
        <v>7.19</v>
      </c>
      <c r="L141" s="7">
        <v>1.63</v>
      </c>
      <c r="M141" s="16">
        <v>1.0</v>
      </c>
      <c r="N141" s="5">
        <v>78.0</v>
      </c>
      <c r="O141" s="5">
        <v>2943.0</v>
      </c>
      <c r="P141" s="32">
        <f t="shared" si="59"/>
        <v>0.3131944444</v>
      </c>
      <c r="Q141" s="32">
        <f t="shared" si="60"/>
        <v>0.5888888889</v>
      </c>
      <c r="R141" s="39"/>
      <c r="S141" s="39"/>
    </row>
    <row r="142" ht="15.75" customHeight="1">
      <c r="A142" s="11">
        <v>43770.0</v>
      </c>
      <c r="B142" s="23">
        <v>2900.0</v>
      </c>
      <c r="C142" s="23">
        <v>486.0</v>
      </c>
      <c r="D142" s="23">
        <v>115.0</v>
      </c>
      <c r="E142" s="23">
        <v>6.0</v>
      </c>
      <c r="F142" s="23">
        <v>3751.0</v>
      </c>
      <c r="G142" s="23">
        <v>470.0</v>
      </c>
      <c r="H142" s="23">
        <v>2359.0</v>
      </c>
      <c r="I142" s="19">
        <v>0.31875000000000003</v>
      </c>
      <c r="J142" s="19">
        <v>0.6340277777777777</v>
      </c>
      <c r="K142" s="7">
        <v>7.93</v>
      </c>
      <c r="L142" s="7">
        <v>11.31</v>
      </c>
      <c r="M142" s="17">
        <v>0.9966</v>
      </c>
      <c r="N142" s="5">
        <v>77.0</v>
      </c>
      <c r="O142" s="5">
        <v>3112.0</v>
      </c>
      <c r="P142" s="32">
        <f t="shared" si="59"/>
        <v>0.31875</v>
      </c>
      <c r="Q142" s="32">
        <f t="shared" si="60"/>
        <v>0.6340277778</v>
      </c>
      <c r="R142" s="39"/>
      <c r="S142" s="39"/>
    </row>
    <row r="143" ht="15.75" customHeight="1">
      <c r="A143" s="11">
        <v>43800.0</v>
      </c>
      <c r="B143" s="23">
        <v>2779.0</v>
      </c>
      <c r="C143" s="23">
        <v>509.0</v>
      </c>
      <c r="D143" s="23">
        <v>146.0</v>
      </c>
      <c r="E143" s="23">
        <v>7.0</v>
      </c>
      <c r="F143" s="23">
        <v>3694.0</v>
      </c>
      <c r="G143" s="23">
        <v>499.0</v>
      </c>
      <c r="H143" s="23">
        <v>2067.0</v>
      </c>
      <c r="I143" s="19">
        <v>0.33888888888888885</v>
      </c>
      <c r="J143" s="19">
        <v>0.6708333333333334</v>
      </c>
      <c r="K143" s="7">
        <v>7.08</v>
      </c>
      <c r="L143" s="7">
        <v>8.98</v>
      </c>
      <c r="M143" s="21">
        <v>1.0</v>
      </c>
      <c r="N143" s="5">
        <v>18.0</v>
      </c>
      <c r="O143" s="5">
        <v>3039.0</v>
      </c>
      <c r="P143" s="32">
        <f t="shared" si="59"/>
        <v>0.3388888889</v>
      </c>
      <c r="Q143" s="32">
        <f t="shared" si="60"/>
        <v>0.6708333333</v>
      </c>
      <c r="R143" s="39"/>
      <c r="S143" s="39"/>
    </row>
    <row r="144" ht="15.75" customHeight="1">
      <c r="A144" s="11">
        <v>43831.0</v>
      </c>
      <c r="B144" s="23">
        <v>3120.0</v>
      </c>
      <c r="C144" s="23">
        <v>629.0</v>
      </c>
      <c r="D144" s="23">
        <v>159.0</v>
      </c>
      <c r="E144" s="23">
        <v>150.0</v>
      </c>
      <c r="F144" s="23">
        <v>3850.0</v>
      </c>
      <c r="G144" s="23">
        <v>580.0</v>
      </c>
      <c r="H144" s="23">
        <v>1544.0</v>
      </c>
      <c r="I144" s="19">
        <v>0.3729166666666666</v>
      </c>
      <c r="J144" s="19">
        <v>0.6611111111111111</v>
      </c>
      <c r="K144" s="48"/>
      <c r="L144" s="7">
        <v>13.76</v>
      </c>
      <c r="M144" s="16">
        <v>1.0</v>
      </c>
      <c r="N144" s="5">
        <v>37.0</v>
      </c>
      <c r="O144" s="5">
        <v>3708.0</v>
      </c>
      <c r="P144" s="32">
        <f t="shared" si="59"/>
        <v>0.3729166667</v>
      </c>
      <c r="Q144" s="32">
        <f t="shared" si="60"/>
        <v>0.6611111111</v>
      </c>
      <c r="R144" s="39"/>
      <c r="S144" s="39"/>
    </row>
    <row r="145" ht="15.75" customHeight="1">
      <c r="A145" s="11">
        <v>43862.0</v>
      </c>
      <c r="B145" s="23">
        <v>2881.0</v>
      </c>
      <c r="C145" s="23">
        <v>579.0</v>
      </c>
      <c r="D145" s="23">
        <v>116.0</v>
      </c>
      <c r="E145" s="23">
        <v>95.0</v>
      </c>
      <c r="F145" s="23">
        <v>4331.0</v>
      </c>
      <c r="G145" s="23">
        <v>459.0</v>
      </c>
      <c r="H145" s="23">
        <v>1193.0</v>
      </c>
      <c r="I145" s="19">
        <v>0.3666666666666667</v>
      </c>
      <c r="J145" s="19">
        <v>0.7152777777777778</v>
      </c>
      <c r="K145" s="7">
        <v>0.1</v>
      </c>
      <c r="L145" s="7">
        <v>8.59</v>
      </c>
      <c r="M145" s="16">
        <v>1.0</v>
      </c>
      <c r="N145" s="5">
        <f>81+3</f>
        <v>84</v>
      </c>
      <c r="O145" s="5">
        <v>3038.0</v>
      </c>
      <c r="P145" s="32">
        <f t="shared" si="59"/>
        <v>0.3666666667</v>
      </c>
      <c r="Q145" s="32">
        <f t="shared" si="60"/>
        <v>0.7152777778</v>
      </c>
      <c r="R145" s="39"/>
      <c r="S145" s="39"/>
    </row>
    <row r="146" ht="15.75" customHeight="1">
      <c r="A146" s="11">
        <v>43891.0</v>
      </c>
      <c r="B146" s="23">
        <v>3329.0</v>
      </c>
      <c r="C146" s="23">
        <v>937.0</v>
      </c>
      <c r="D146" s="23">
        <v>199.0</v>
      </c>
      <c r="E146" s="23">
        <v>150.0</v>
      </c>
      <c r="F146" s="23">
        <v>5821.0</v>
      </c>
      <c r="G146" s="23">
        <v>594.0</v>
      </c>
      <c r="H146" s="23">
        <v>1046.0</v>
      </c>
      <c r="I146" s="19">
        <v>0.44097222222222227</v>
      </c>
      <c r="J146" s="19">
        <v>0.8875000000000001</v>
      </c>
      <c r="K146" s="7">
        <v>0.3</v>
      </c>
      <c r="L146" s="7">
        <v>6.62</v>
      </c>
      <c r="M146" s="16">
        <v>1.0</v>
      </c>
      <c r="N146" s="5">
        <v>6.0</v>
      </c>
      <c r="O146" s="5">
        <v>3038.0</v>
      </c>
      <c r="P146" s="32">
        <f t="shared" si="59"/>
        <v>0.4409722222</v>
      </c>
      <c r="Q146" s="32">
        <f t="shared" si="60"/>
        <v>0.8875</v>
      </c>
      <c r="R146" s="39"/>
      <c r="S146" s="39"/>
    </row>
    <row r="147" ht="15.75" customHeight="1">
      <c r="A147" s="11">
        <v>43922.0</v>
      </c>
      <c r="B147" s="23">
        <v>2515.0</v>
      </c>
      <c r="C147" s="23">
        <v>858.0</v>
      </c>
      <c r="D147" s="23">
        <v>173.0</v>
      </c>
      <c r="E147" s="23">
        <v>168.0</v>
      </c>
      <c r="F147" s="23">
        <v>4285.0</v>
      </c>
      <c r="G147" s="23">
        <v>660.0</v>
      </c>
      <c r="H147" s="23">
        <v>1477.0</v>
      </c>
      <c r="I147" s="19">
        <v>0.4576388888888889</v>
      </c>
      <c r="J147" s="19">
        <v>0.8180555555555555</v>
      </c>
      <c r="K147" s="7">
        <v>0.2</v>
      </c>
      <c r="L147" s="7">
        <v>13.12</v>
      </c>
      <c r="M147" s="16">
        <v>1.0</v>
      </c>
      <c r="N147" s="5">
        <v>24.0</v>
      </c>
      <c r="O147" s="5">
        <v>3117.0</v>
      </c>
      <c r="P147" s="32">
        <f t="shared" si="59"/>
        <v>0.4576388889</v>
      </c>
      <c r="Q147" s="32">
        <f t="shared" si="60"/>
        <v>0.8180555556</v>
      </c>
      <c r="R147" s="39"/>
      <c r="S147" s="39"/>
    </row>
    <row r="148" ht="15.75" customHeight="1">
      <c r="A148" s="11">
        <v>43952.0</v>
      </c>
      <c r="B148" s="23">
        <v>2902.0</v>
      </c>
      <c r="C148" s="23">
        <v>992.0</v>
      </c>
      <c r="D148" s="23">
        <v>221.0</v>
      </c>
      <c r="E148" s="23">
        <v>273.0</v>
      </c>
      <c r="F148" s="23">
        <v>5237.0</v>
      </c>
      <c r="G148" s="23">
        <v>640.0</v>
      </c>
      <c r="H148" s="23">
        <v>1501.0</v>
      </c>
      <c r="I148" s="19">
        <v>0.45625</v>
      </c>
      <c r="J148" s="19">
        <v>0.967361111111111</v>
      </c>
      <c r="K148" s="7">
        <v>11.0</v>
      </c>
      <c r="L148" s="7">
        <v>15.83</v>
      </c>
      <c r="M148" s="16">
        <v>1.0</v>
      </c>
      <c r="N148" s="5">
        <v>14.0</v>
      </c>
      <c r="O148" s="5">
        <v>3887.0</v>
      </c>
      <c r="P148" s="32">
        <f t="shared" si="59"/>
        <v>0.45625</v>
      </c>
      <c r="Q148" s="32">
        <f t="shared" si="60"/>
        <v>0.9673611111</v>
      </c>
      <c r="R148" s="39"/>
      <c r="S148" s="39"/>
    </row>
    <row r="149" ht="15.75" customHeight="1">
      <c r="A149" s="11">
        <v>43983.0</v>
      </c>
      <c r="B149" s="23">
        <v>3087.0</v>
      </c>
      <c r="C149" s="23">
        <v>1120.0</v>
      </c>
      <c r="D149" s="23">
        <v>271.0</v>
      </c>
      <c r="E149" s="23">
        <v>131.0</v>
      </c>
      <c r="F149" s="23">
        <v>5520.0</v>
      </c>
      <c r="G149" s="23">
        <v>779.0</v>
      </c>
      <c r="H149" s="23">
        <v>1431.0</v>
      </c>
      <c r="I149" s="19">
        <v>0.4305555555555556</v>
      </c>
      <c r="J149" s="19">
        <v>0.8770833333333333</v>
      </c>
      <c r="K149" s="7">
        <v>10.0</v>
      </c>
      <c r="L149" s="7">
        <v>9.6</v>
      </c>
      <c r="M149" s="17">
        <v>0.9968</v>
      </c>
      <c r="N149" s="5">
        <v>81.0</v>
      </c>
      <c r="O149" s="5">
        <v>3618.0</v>
      </c>
      <c r="P149" s="32">
        <f t="shared" si="59"/>
        <v>0.4305555556</v>
      </c>
      <c r="Q149" s="32">
        <f t="shared" si="60"/>
        <v>0.8770833333</v>
      </c>
      <c r="R149" s="39"/>
      <c r="S149" s="39"/>
    </row>
    <row r="150" ht="15.75" customHeight="1">
      <c r="A150" s="11">
        <v>44013.0</v>
      </c>
      <c r="B150" s="23">
        <v>3065.0</v>
      </c>
      <c r="C150" s="23">
        <v>1168.0</v>
      </c>
      <c r="D150" s="23">
        <v>158.0</v>
      </c>
      <c r="E150" s="23">
        <v>178.0</v>
      </c>
      <c r="F150" s="23">
        <v>5807.0</v>
      </c>
      <c r="G150" s="23">
        <v>837.0</v>
      </c>
      <c r="H150" s="23">
        <v>1522.0</v>
      </c>
      <c r="I150" s="19">
        <v>0.48541666666666666</v>
      </c>
      <c r="J150" s="19">
        <v>0.8236111111111111</v>
      </c>
      <c r="K150" s="7">
        <v>16.22</v>
      </c>
      <c r="L150" s="7">
        <v>10.77</v>
      </c>
      <c r="M150" s="16">
        <v>1.0</v>
      </c>
      <c r="N150" s="5">
        <v>6.0</v>
      </c>
      <c r="O150" s="5">
        <v>4494.0</v>
      </c>
      <c r="P150" s="32">
        <f t="shared" si="59"/>
        <v>0.4854166667</v>
      </c>
      <c r="Q150" s="32">
        <f t="shared" si="60"/>
        <v>0.8236111111</v>
      </c>
      <c r="R150" s="39"/>
      <c r="S150" s="39"/>
    </row>
    <row r="151" ht="15.75" customHeight="1">
      <c r="A151" s="11">
        <v>44044.0</v>
      </c>
      <c r="B151" s="23">
        <v>2765.0</v>
      </c>
      <c r="C151" s="23">
        <v>1079.0</v>
      </c>
      <c r="D151" s="23">
        <v>99.0</v>
      </c>
      <c r="E151" s="23">
        <v>173.0</v>
      </c>
      <c r="F151" s="23">
        <v>6295.0</v>
      </c>
      <c r="G151" s="23">
        <v>660.0</v>
      </c>
      <c r="H151" s="23">
        <v>1348.0</v>
      </c>
      <c r="I151" s="19">
        <v>0.46319444444444446</v>
      </c>
      <c r="J151" s="19">
        <v>0.8597222222222222</v>
      </c>
      <c r="K151" s="49"/>
      <c r="L151" s="7">
        <v>18.48</v>
      </c>
      <c r="M151" s="16">
        <v>1.0</v>
      </c>
      <c r="N151" s="5">
        <v>66.0</v>
      </c>
      <c r="O151" s="5">
        <v>3943.0</v>
      </c>
      <c r="P151" s="32">
        <f t="shared" si="59"/>
        <v>0.4631944444</v>
      </c>
      <c r="Q151" s="32">
        <f t="shared" si="60"/>
        <v>0.8597222222</v>
      </c>
      <c r="R151" s="39"/>
      <c r="S151" s="39"/>
    </row>
    <row r="152" ht="15.75" customHeight="1">
      <c r="A152" s="11">
        <v>44075.0</v>
      </c>
      <c r="B152" s="23">
        <v>3132.0</v>
      </c>
      <c r="C152" s="23">
        <v>1333.0</v>
      </c>
      <c r="D152" s="23">
        <v>146.0</v>
      </c>
      <c r="E152" s="23">
        <v>146.0</v>
      </c>
      <c r="F152" s="23">
        <v>5997.0</v>
      </c>
      <c r="G152" s="23">
        <v>884.0</v>
      </c>
      <c r="H152" s="23">
        <v>1891.0</v>
      </c>
      <c r="I152" s="19">
        <v>0.4451388888888889</v>
      </c>
      <c r="J152" s="19">
        <v>0.638888888888889</v>
      </c>
      <c r="K152" s="7">
        <v>4.0</v>
      </c>
      <c r="L152" s="7">
        <v>9.13</v>
      </c>
      <c r="M152" s="17">
        <v>0.997</v>
      </c>
      <c r="N152" s="5">
        <f>16+63</f>
        <v>79</v>
      </c>
      <c r="O152" s="5">
        <v>4599.0</v>
      </c>
      <c r="P152" s="32">
        <f t="shared" si="59"/>
        <v>0.4451388889</v>
      </c>
      <c r="Q152" s="32">
        <f t="shared" si="60"/>
        <v>0.6388888889</v>
      </c>
      <c r="R152" s="39"/>
      <c r="S152" s="39"/>
    </row>
    <row r="153" ht="15.75" customHeight="1">
      <c r="R153" s="39"/>
      <c r="S153" s="39"/>
    </row>
    <row r="154" ht="15.75" customHeight="1">
      <c r="R154" s="39"/>
      <c r="S154" s="39"/>
    </row>
    <row r="155" ht="15.75" customHeight="1">
      <c r="R155" s="39"/>
      <c r="S155" s="39"/>
    </row>
    <row r="156" ht="15.75" customHeight="1">
      <c r="R156" s="39"/>
      <c r="S156" s="39"/>
    </row>
    <row r="157" ht="15.75" customHeight="1">
      <c r="R157" s="39"/>
      <c r="S157" s="39"/>
    </row>
    <row r="158" ht="15.75" customHeight="1">
      <c r="R158" s="39"/>
      <c r="S158" s="39"/>
    </row>
    <row r="159" ht="15.75" customHeight="1">
      <c r="R159" s="39"/>
      <c r="S159" s="39"/>
    </row>
    <row r="160" ht="15.75" customHeight="1">
      <c r="R160" s="39"/>
      <c r="S160" s="39"/>
    </row>
    <row r="161" ht="15.75" customHeight="1">
      <c r="R161" s="39"/>
      <c r="S161" s="39"/>
    </row>
    <row r="162" ht="15.75" customHeight="1">
      <c r="R162" s="39"/>
      <c r="S162" s="39"/>
    </row>
    <row r="163" ht="15.75" customHeight="1">
      <c r="R163" s="39"/>
      <c r="S163" s="39"/>
    </row>
    <row r="164" ht="15.75" customHeight="1">
      <c r="R164" s="39"/>
      <c r="S164" s="39"/>
    </row>
    <row r="165" ht="15.75" customHeight="1">
      <c r="R165" s="39"/>
      <c r="S165" s="39"/>
    </row>
    <row r="166" ht="15.75" customHeight="1">
      <c r="R166" s="39"/>
      <c r="S166" s="39"/>
    </row>
    <row r="167" ht="15.75" customHeight="1">
      <c r="R167" s="39"/>
      <c r="S167" s="39"/>
    </row>
    <row r="168" ht="15.75" customHeight="1">
      <c r="R168" s="39"/>
      <c r="S168" s="39"/>
    </row>
    <row r="169" ht="15.75" customHeight="1">
      <c r="R169" s="39"/>
      <c r="S169" s="39"/>
    </row>
    <row r="170" ht="15.75" customHeight="1">
      <c r="R170" s="39"/>
      <c r="S170" s="39"/>
    </row>
    <row r="171" ht="15.75" customHeight="1">
      <c r="R171" s="39"/>
      <c r="S171" s="39"/>
    </row>
    <row r="172" ht="15.75" customHeight="1">
      <c r="R172" s="39"/>
      <c r="S172" s="39"/>
    </row>
    <row r="173" ht="15.75" customHeight="1">
      <c r="R173" s="39"/>
      <c r="S173" s="39"/>
    </row>
    <row r="174" ht="15.75" customHeight="1">
      <c r="R174" s="39"/>
      <c r="S174" s="39"/>
    </row>
    <row r="175" ht="15.75" customHeight="1">
      <c r="R175" s="39"/>
      <c r="S175" s="39"/>
    </row>
    <row r="176" ht="15.75" customHeight="1">
      <c r="R176" s="39"/>
      <c r="S176" s="39"/>
    </row>
    <row r="177" ht="15.75" customHeight="1">
      <c r="R177" s="39"/>
      <c r="S177" s="39"/>
    </row>
    <row r="178" ht="15.75" customHeight="1">
      <c r="R178" s="39"/>
      <c r="S178" s="39"/>
    </row>
    <row r="179" ht="15.75" customHeight="1">
      <c r="R179" s="39"/>
      <c r="S179" s="39"/>
    </row>
    <row r="180" ht="15.75" customHeight="1">
      <c r="R180" s="39"/>
      <c r="S180" s="39"/>
    </row>
    <row r="181" ht="15.75" customHeight="1">
      <c r="R181" s="39"/>
      <c r="S181" s="39"/>
    </row>
    <row r="182" ht="15.75" customHeight="1">
      <c r="R182" s="39"/>
      <c r="S182" s="39"/>
    </row>
    <row r="183" ht="15.75" customHeight="1">
      <c r="R183" s="39"/>
      <c r="S183" s="39"/>
    </row>
    <row r="184" ht="15.75" customHeight="1">
      <c r="R184" s="39"/>
      <c r="S184" s="39"/>
    </row>
    <row r="185" ht="15.75" customHeight="1">
      <c r="R185" s="39"/>
      <c r="S185" s="39"/>
    </row>
    <row r="186" ht="15.75" customHeight="1">
      <c r="R186" s="39"/>
      <c r="S186" s="39"/>
    </row>
    <row r="187" ht="15.75" customHeight="1">
      <c r="R187" s="39"/>
      <c r="S187" s="39"/>
    </row>
    <row r="188" ht="15.75" customHeight="1">
      <c r="R188" s="39"/>
      <c r="S188" s="39"/>
    </row>
    <row r="189" ht="15.75" customHeight="1">
      <c r="R189" s="39"/>
      <c r="S189" s="39"/>
    </row>
    <row r="190" ht="15.75" customHeight="1">
      <c r="R190" s="39"/>
      <c r="S190" s="39"/>
    </row>
    <row r="191" ht="15.75" customHeight="1">
      <c r="R191" s="39"/>
      <c r="S191" s="39"/>
    </row>
    <row r="192" ht="15.75" customHeight="1">
      <c r="R192" s="39"/>
      <c r="S192" s="39"/>
    </row>
    <row r="193" ht="15.75" customHeight="1">
      <c r="R193" s="39"/>
      <c r="S193" s="39"/>
    </row>
    <row r="194" ht="15.75" customHeight="1">
      <c r="R194" s="39"/>
      <c r="S194" s="39"/>
    </row>
    <row r="195" ht="15.75" customHeight="1">
      <c r="R195" s="39"/>
      <c r="S195" s="39"/>
    </row>
    <row r="196" ht="15.75" customHeight="1">
      <c r="R196" s="39"/>
      <c r="S196" s="39"/>
    </row>
    <row r="197" ht="15.75" customHeight="1">
      <c r="R197" s="39"/>
      <c r="S197" s="39"/>
    </row>
    <row r="198" ht="15.75" customHeight="1">
      <c r="R198" s="39"/>
      <c r="S198" s="39"/>
    </row>
    <row r="199" ht="15.75" customHeight="1">
      <c r="R199" s="39"/>
      <c r="S199" s="39"/>
    </row>
    <row r="200" ht="15.75" customHeight="1">
      <c r="R200" s="39"/>
      <c r="S200" s="39"/>
    </row>
    <row r="201" ht="15.75" customHeight="1">
      <c r="R201" s="39"/>
      <c r="S201" s="39"/>
    </row>
    <row r="202" ht="15.75" customHeight="1">
      <c r="R202" s="39"/>
      <c r="S202" s="39"/>
    </row>
    <row r="203" ht="15.75" customHeight="1">
      <c r="R203" s="39"/>
      <c r="S203" s="39"/>
    </row>
    <row r="204" ht="15.75" customHeight="1">
      <c r="R204" s="39"/>
      <c r="S204" s="39"/>
    </row>
    <row r="205" ht="15.75" customHeight="1">
      <c r="R205" s="39"/>
      <c r="S205" s="39"/>
    </row>
    <row r="206" ht="15.75" customHeight="1">
      <c r="R206" s="39"/>
      <c r="S206" s="39"/>
    </row>
    <row r="207" ht="15.75" customHeight="1">
      <c r="R207" s="39"/>
      <c r="S207" s="39"/>
    </row>
    <row r="208" ht="15.75" customHeight="1">
      <c r="R208" s="39"/>
      <c r="S208" s="39"/>
    </row>
    <row r="209" ht="15.75" customHeight="1">
      <c r="R209" s="39"/>
      <c r="S209" s="39"/>
    </row>
    <row r="210" ht="15.75" customHeight="1">
      <c r="R210" s="39"/>
      <c r="S210" s="39"/>
    </row>
    <row r="211" ht="15.75" customHeight="1">
      <c r="R211" s="39"/>
      <c r="S211" s="39"/>
    </row>
    <row r="212" ht="15.75" customHeight="1">
      <c r="R212" s="39"/>
      <c r="S212" s="39"/>
    </row>
    <row r="213" ht="15.75" customHeight="1">
      <c r="R213" s="39"/>
      <c r="S213" s="39"/>
    </row>
    <row r="214" ht="15.75" customHeight="1">
      <c r="R214" s="39"/>
      <c r="S214" s="39"/>
    </row>
    <row r="215" ht="15.75" customHeight="1">
      <c r="R215" s="39"/>
      <c r="S215" s="39"/>
    </row>
    <row r="216" ht="15.75" customHeight="1">
      <c r="R216" s="39"/>
      <c r="S216" s="39"/>
    </row>
    <row r="217" ht="15.75" customHeight="1">
      <c r="R217" s="39"/>
      <c r="S217" s="39"/>
    </row>
    <row r="218" ht="15.75" customHeight="1">
      <c r="R218" s="39"/>
      <c r="S218" s="39"/>
    </row>
    <row r="219" ht="15.75" customHeight="1">
      <c r="R219" s="39"/>
      <c r="S219" s="39"/>
    </row>
    <row r="220" ht="15.75" customHeight="1">
      <c r="R220" s="39"/>
      <c r="S220" s="39"/>
    </row>
    <row r="221" ht="15.75" customHeight="1">
      <c r="R221" s="39"/>
      <c r="S221" s="39"/>
    </row>
    <row r="222" ht="15.75" customHeight="1">
      <c r="R222" s="39"/>
      <c r="S222" s="39"/>
    </row>
    <row r="223" ht="15.75" customHeight="1">
      <c r="R223" s="39"/>
      <c r="S223" s="39"/>
    </row>
    <row r="224" ht="15.75" customHeight="1">
      <c r="R224" s="39"/>
      <c r="S224" s="39"/>
    </row>
    <row r="225" ht="15.75" customHeight="1">
      <c r="R225" s="39"/>
      <c r="S225" s="39"/>
    </row>
    <row r="226" ht="15.75" customHeight="1">
      <c r="R226" s="39"/>
      <c r="S226" s="39"/>
    </row>
    <row r="227" ht="15.75" customHeight="1">
      <c r="R227" s="39"/>
      <c r="S227" s="39"/>
    </row>
    <row r="228" ht="15.75" customHeight="1">
      <c r="R228" s="39"/>
      <c r="S228" s="39"/>
    </row>
    <row r="229" ht="15.75" customHeight="1">
      <c r="R229" s="39"/>
      <c r="S229" s="39"/>
    </row>
    <row r="230" ht="15.75" customHeight="1">
      <c r="R230" s="39"/>
      <c r="S230" s="39"/>
    </row>
    <row r="231" ht="15.75" customHeight="1">
      <c r="R231" s="39"/>
      <c r="S231" s="39"/>
    </row>
    <row r="232" ht="15.75" customHeight="1">
      <c r="R232" s="39"/>
      <c r="S232" s="39"/>
    </row>
    <row r="233" ht="15.75" customHeight="1">
      <c r="R233" s="39"/>
      <c r="S233" s="39"/>
    </row>
    <row r="234" ht="15.75" customHeight="1">
      <c r="R234" s="39"/>
      <c r="S234" s="39"/>
    </row>
    <row r="235" ht="15.75" customHeight="1">
      <c r="R235" s="39"/>
      <c r="S235" s="39"/>
    </row>
    <row r="236" ht="15.75" customHeight="1">
      <c r="R236" s="39"/>
      <c r="S236" s="39"/>
    </row>
    <row r="237" ht="15.75" customHeight="1">
      <c r="R237" s="39"/>
      <c r="S237" s="39"/>
    </row>
    <row r="238" ht="15.75" customHeight="1">
      <c r="R238" s="39"/>
      <c r="S238" s="39"/>
    </row>
    <row r="239" ht="15.75" customHeight="1">
      <c r="R239" s="39"/>
      <c r="S239" s="39"/>
    </row>
    <row r="240" ht="15.75" customHeight="1">
      <c r="R240" s="39"/>
      <c r="S240" s="39"/>
    </row>
    <row r="241" ht="15.75" customHeight="1">
      <c r="R241" s="39"/>
      <c r="S241" s="39"/>
    </row>
    <row r="242" ht="15.75" customHeight="1">
      <c r="R242" s="39"/>
      <c r="S242" s="39"/>
    </row>
    <row r="243" ht="15.75" customHeight="1">
      <c r="R243" s="39"/>
      <c r="S243" s="39"/>
    </row>
    <row r="244" ht="15.75" customHeight="1">
      <c r="R244" s="39"/>
      <c r="S244" s="39"/>
    </row>
    <row r="245" ht="15.75" customHeight="1">
      <c r="R245" s="39"/>
      <c r="S245" s="39"/>
    </row>
    <row r="246" ht="15.75" customHeight="1">
      <c r="R246" s="39"/>
      <c r="S246" s="39"/>
    </row>
    <row r="247" ht="15.75" customHeight="1">
      <c r="R247" s="39"/>
      <c r="S247" s="39"/>
    </row>
    <row r="248" ht="15.75" customHeight="1">
      <c r="R248" s="39"/>
      <c r="S248" s="39"/>
    </row>
    <row r="249" ht="15.75" customHeight="1">
      <c r="R249" s="39"/>
      <c r="S249" s="39"/>
    </row>
    <row r="250" ht="15.75" customHeight="1">
      <c r="R250" s="39"/>
      <c r="S250" s="39"/>
    </row>
    <row r="251" ht="15.75" customHeight="1">
      <c r="R251" s="39"/>
      <c r="S251" s="39"/>
    </row>
    <row r="252" ht="15.75" customHeight="1">
      <c r="R252" s="39"/>
      <c r="S252" s="39"/>
    </row>
    <row r="253" ht="15.75" customHeight="1">
      <c r="R253" s="39"/>
      <c r="S253" s="39"/>
    </row>
    <row r="254" ht="15.75" customHeight="1">
      <c r="R254" s="39"/>
      <c r="S254" s="39"/>
    </row>
    <row r="255" ht="15.75" customHeight="1">
      <c r="R255" s="39"/>
      <c r="S255" s="39"/>
    </row>
    <row r="256" ht="15.75" customHeight="1">
      <c r="R256" s="39"/>
      <c r="S256" s="39"/>
    </row>
    <row r="257" ht="15.75" customHeight="1">
      <c r="R257" s="39"/>
      <c r="S257" s="39"/>
    </row>
    <row r="258" ht="15.75" customHeight="1">
      <c r="R258" s="39"/>
      <c r="S258" s="39"/>
    </row>
    <row r="259" ht="15.75" customHeight="1">
      <c r="R259" s="39"/>
      <c r="S259" s="39"/>
    </row>
    <row r="260" ht="15.75" customHeight="1">
      <c r="R260" s="39"/>
      <c r="S260" s="39"/>
    </row>
    <row r="261" ht="15.75" customHeight="1">
      <c r="R261" s="39"/>
      <c r="S261" s="39"/>
    </row>
    <row r="262" ht="15.75" customHeight="1">
      <c r="R262" s="39"/>
      <c r="S262" s="39"/>
    </row>
    <row r="263" ht="15.75" customHeight="1">
      <c r="R263" s="39"/>
      <c r="S263" s="39"/>
    </row>
    <row r="264" ht="15.75" customHeight="1">
      <c r="R264" s="39"/>
      <c r="S264" s="39"/>
    </row>
    <row r="265" ht="15.75" customHeight="1">
      <c r="R265" s="39"/>
      <c r="S265" s="39"/>
    </row>
    <row r="266" ht="15.75" customHeight="1">
      <c r="R266" s="39"/>
      <c r="S266" s="39"/>
    </row>
    <row r="267" ht="15.75" customHeight="1">
      <c r="R267" s="39"/>
      <c r="S267" s="39"/>
    </row>
    <row r="268" ht="15.75" customHeight="1">
      <c r="R268" s="39"/>
      <c r="S268" s="39"/>
    </row>
    <row r="269" ht="15.75" customHeight="1">
      <c r="R269" s="39"/>
      <c r="S269" s="39"/>
    </row>
    <row r="270" ht="15.75" customHeight="1">
      <c r="R270" s="39"/>
      <c r="S270" s="39"/>
    </row>
    <row r="271" ht="15.75" customHeight="1">
      <c r="R271" s="39"/>
      <c r="S271" s="39"/>
    </row>
    <row r="272" ht="15.75" customHeight="1">
      <c r="R272" s="39"/>
      <c r="S272" s="39"/>
    </row>
    <row r="273" ht="15.75" customHeight="1">
      <c r="R273" s="39"/>
      <c r="S273" s="39"/>
    </row>
    <row r="274" ht="15.75" customHeight="1">
      <c r="R274" s="39"/>
      <c r="S274" s="39"/>
    </row>
    <row r="275" ht="15.75" customHeight="1">
      <c r="R275" s="39"/>
      <c r="S275" s="39"/>
    </row>
    <row r="276" ht="15.75" customHeight="1">
      <c r="R276" s="39"/>
      <c r="S276" s="39"/>
    </row>
    <row r="277" ht="15.75" customHeight="1">
      <c r="R277" s="39"/>
      <c r="S277" s="39"/>
    </row>
    <row r="278" ht="15.75" customHeight="1">
      <c r="R278" s="39"/>
      <c r="S278" s="39"/>
    </row>
    <row r="279" ht="15.75" customHeight="1">
      <c r="R279" s="39"/>
      <c r="S279" s="39"/>
    </row>
    <row r="280" ht="15.75" customHeight="1">
      <c r="R280" s="39"/>
      <c r="S280" s="39"/>
    </row>
    <row r="281" ht="15.75" customHeight="1">
      <c r="R281" s="39"/>
      <c r="S281" s="39"/>
    </row>
    <row r="282" ht="15.75" customHeight="1">
      <c r="R282" s="39"/>
      <c r="S282" s="39"/>
    </row>
    <row r="283" ht="15.75" customHeight="1">
      <c r="R283" s="39"/>
      <c r="S283" s="39"/>
    </row>
    <row r="284" ht="15.75" customHeight="1">
      <c r="R284" s="39"/>
      <c r="S284" s="39"/>
    </row>
    <row r="285" ht="15.75" customHeight="1">
      <c r="R285" s="39"/>
      <c r="S285" s="39"/>
    </row>
    <row r="286" ht="15.75" customHeight="1">
      <c r="R286" s="39"/>
      <c r="S286" s="39"/>
    </row>
    <row r="287" ht="15.75" customHeight="1">
      <c r="R287" s="39"/>
      <c r="S287" s="39"/>
    </row>
    <row r="288" ht="15.75" customHeight="1">
      <c r="R288" s="39"/>
      <c r="S288" s="39"/>
    </row>
    <row r="289" ht="15.75" customHeight="1">
      <c r="R289" s="39"/>
      <c r="S289" s="39"/>
    </row>
    <row r="290" ht="15.75" customHeight="1">
      <c r="R290" s="39"/>
      <c r="S290" s="39"/>
    </row>
    <row r="291" ht="15.75" customHeight="1">
      <c r="R291" s="39"/>
      <c r="S291" s="39"/>
    </row>
    <row r="292" ht="15.75" customHeight="1">
      <c r="R292" s="39"/>
      <c r="S292" s="39"/>
    </row>
    <row r="293" ht="15.75" customHeight="1">
      <c r="R293" s="39"/>
      <c r="S293" s="39"/>
    </row>
    <row r="294" ht="15.75" customHeight="1">
      <c r="R294" s="39"/>
      <c r="S294" s="39"/>
    </row>
    <row r="295" ht="15.75" customHeight="1">
      <c r="R295" s="39"/>
      <c r="S295" s="39"/>
    </row>
    <row r="296" ht="15.75" customHeight="1">
      <c r="R296" s="39"/>
      <c r="S296" s="39"/>
    </row>
    <row r="297" ht="15.75" customHeight="1">
      <c r="R297" s="39"/>
      <c r="S297" s="39"/>
    </row>
    <row r="298" ht="15.75" customHeight="1">
      <c r="R298" s="39"/>
      <c r="S298" s="39"/>
    </row>
    <row r="299" ht="15.75" customHeight="1">
      <c r="R299" s="39"/>
      <c r="S299" s="39"/>
    </row>
    <row r="300" ht="15.75" customHeight="1">
      <c r="R300" s="39"/>
      <c r="S300" s="39"/>
    </row>
    <row r="301" ht="15.75" customHeight="1">
      <c r="R301" s="39"/>
      <c r="S301" s="39"/>
    </row>
    <row r="302" ht="15.75" customHeight="1">
      <c r="R302" s="39"/>
      <c r="S302" s="39"/>
    </row>
    <row r="303" ht="15.75" customHeight="1">
      <c r="R303" s="39"/>
      <c r="S303" s="39"/>
    </row>
    <row r="304" ht="15.75" customHeight="1">
      <c r="R304" s="39"/>
      <c r="S304" s="39"/>
    </row>
    <row r="305" ht="15.75" customHeight="1">
      <c r="R305" s="39"/>
      <c r="S305" s="39"/>
    </row>
    <row r="306" ht="15.75" customHeight="1">
      <c r="R306" s="39"/>
      <c r="S306" s="39"/>
    </row>
    <row r="307" ht="15.75" customHeight="1">
      <c r="R307" s="39"/>
      <c r="S307" s="39"/>
    </row>
    <row r="308" ht="15.75" customHeight="1">
      <c r="R308" s="39"/>
      <c r="S308" s="39"/>
    </row>
    <row r="309" ht="15.75" customHeight="1">
      <c r="R309" s="39"/>
      <c r="S309" s="39"/>
    </row>
    <row r="310" ht="15.75" customHeight="1">
      <c r="R310" s="39"/>
      <c r="S310" s="39"/>
    </row>
    <row r="311" ht="15.75" customHeight="1">
      <c r="R311" s="39"/>
      <c r="S311" s="39"/>
    </row>
    <row r="312" ht="15.75" customHeight="1">
      <c r="R312" s="39"/>
      <c r="S312" s="39"/>
    </row>
    <row r="313" ht="15.75" customHeight="1">
      <c r="R313" s="39"/>
      <c r="S313" s="39"/>
    </row>
    <row r="314" ht="15.75" customHeight="1">
      <c r="R314" s="39"/>
      <c r="S314" s="39"/>
    </row>
    <row r="315" ht="15.75" customHeight="1">
      <c r="R315" s="39"/>
      <c r="S315" s="39"/>
    </row>
    <row r="316" ht="15.75" customHeight="1">
      <c r="R316" s="39"/>
      <c r="S316" s="39"/>
    </row>
    <row r="317" ht="15.75" customHeight="1">
      <c r="R317" s="39"/>
      <c r="S317" s="39"/>
    </row>
    <row r="318" ht="15.75" customHeight="1">
      <c r="R318" s="39"/>
      <c r="S318" s="39"/>
    </row>
    <row r="319" ht="15.75" customHeight="1">
      <c r="R319" s="39"/>
      <c r="S319" s="39"/>
    </row>
    <row r="320" ht="15.75" customHeight="1">
      <c r="R320" s="39"/>
      <c r="S320" s="39"/>
    </row>
    <row r="321" ht="15.75" customHeight="1">
      <c r="R321" s="39"/>
      <c r="S321" s="39"/>
    </row>
    <row r="322" ht="15.75" customHeight="1">
      <c r="R322" s="39"/>
      <c r="S322" s="39"/>
    </row>
    <row r="323" ht="15.75" customHeight="1">
      <c r="R323" s="39"/>
      <c r="S323" s="39"/>
    </row>
    <row r="324" ht="15.75" customHeight="1">
      <c r="R324" s="39"/>
      <c r="S324" s="39"/>
    </row>
    <row r="325" ht="15.75" customHeight="1">
      <c r="R325" s="39"/>
      <c r="S325" s="39"/>
    </row>
    <row r="326" ht="15.75" customHeight="1">
      <c r="R326" s="39"/>
      <c r="S326" s="39"/>
    </row>
    <row r="327" ht="15.75" customHeight="1">
      <c r="R327" s="39"/>
      <c r="S327" s="39"/>
    </row>
    <row r="328" ht="15.75" customHeight="1">
      <c r="R328" s="39"/>
      <c r="S328" s="39"/>
    </row>
    <row r="329" ht="15.75" customHeight="1">
      <c r="R329" s="39"/>
      <c r="S329" s="39"/>
    </row>
    <row r="330" ht="15.75" customHeight="1">
      <c r="R330" s="39"/>
      <c r="S330" s="39"/>
    </row>
    <row r="331" ht="15.75" customHeight="1">
      <c r="R331" s="39"/>
      <c r="S331" s="39"/>
    </row>
    <row r="332" ht="15.75" customHeight="1">
      <c r="R332" s="39"/>
      <c r="S332" s="39"/>
    </row>
    <row r="333" ht="15.75" customHeight="1">
      <c r="R333" s="39"/>
      <c r="S333" s="39"/>
    </row>
    <row r="334" ht="15.75" customHeight="1">
      <c r="R334" s="39"/>
      <c r="S334" s="39"/>
    </row>
    <row r="335" ht="15.75" customHeight="1">
      <c r="R335" s="39"/>
      <c r="S335" s="39"/>
    </row>
    <row r="336" ht="15.75" customHeight="1">
      <c r="R336" s="39"/>
      <c r="S336" s="39"/>
    </row>
    <row r="337" ht="15.75" customHeight="1">
      <c r="R337" s="39"/>
      <c r="S337" s="39"/>
    </row>
    <row r="338" ht="15.75" customHeight="1">
      <c r="R338" s="39"/>
      <c r="S338" s="39"/>
    </row>
    <row r="339" ht="15.75" customHeight="1">
      <c r="R339" s="39"/>
      <c r="S339" s="39"/>
    </row>
    <row r="340" ht="15.75" customHeight="1">
      <c r="R340" s="39"/>
      <c r="S340" s="39"/>
    </row>
    <row r="341" ht="15.75" customHeight="1">
      <c r="R341" s="39"/>
      <c r="S341" s="39"/>
    </row>
    <row r="342" ht="15.75" customHeight="1">
      <c r="R342" s="39"/>
      <c r="S342" s="39"/>
    </row>
    <row r="343" ht="15.75" customHeight="1">
      <c r="R343" s="39"/>
      <c r="S343" s="39"/>
    </row>
    <row r="344" ht="15.75" customHeight="1">
      <c r="R344" s="39"/>
      <c r="S344" s="39"/>
    </row>
    <row r="345" ht="15.75" customHeight="1">
      <c r="R345" s="39"/>
      <c r="S345" s="39"/>
    </row>
    <row r="346" ht="15.75" customHeight="1">
      <c r="R346" s="39"/>
      <c r="S346" s="39"/>
    </row>
    <row r="347" ht="15.75" customHeight="1">
      <c r="R347" s="39"/>
      <c r="S347" s="39"/>
    </row>
    <row r="348" ht="15.75" customHeight="1">
      <c r="R348" s="39"/>
      <c r="S348" s="39"/>
    </row>
    <row r="349" ht="15.75" customHeight="1">
      <c r="R349" s="39"/>
      <c r="S349" s="39"/>
    </row>
    <row r="350" ht="15.75" customHeight="1">
      <c r="R350" s="39"/>
      <c r="S350" s="39"/>
    </row>
    <row r="351" ht="15.75" customHeight="1">
      <c r="R351" s="39"/>
      <c r="S351" s="39"/>
    </row>
    <row r="352" ht="15.75" customHeight="1">
      <c r="R352" s="39"/>
      <c r="S352" s="39"/>
    </row>
    <row r="353" ht="15.75" customHeight="1">
      <c r="R353" s="39"/>
      <c r="S353" s="39"/>
    </row>
    <row r="354" ht="15.75" customHeight="1">
      <c r="R354" s="39"/>
      <c r="S354" s="39"/>
    </row>
    <row r="355" ht="15.75" customHeight="1">
      <c r="R355" s="39"/>
      <c r="S355" s="39"/>
    </row>
    <row r="356" ht="15.75" customHeight="1">
      <c r="R356" s="39"/>
      <c r="S356" s="39"/>
    </row>
    <row r="357" ht="15.75" customHeight="1">
      <c r="R357" s="39"/>
      <c r="S357" s="39"/>
    </row>
    <row r="358" ht="15.75" customHeight="1">
      <c r="R358" s="39"/>
      <c r="S358" s="39"/>
    </row>
    <row r="359" ht="15.75" customHeight="1">
      <c r="R359" s="39"/>
      <c r="S359" s="39"/>
    </row>
    <row r="360" ht="15.75" customHeight="1">
      <c r="R360" s="39"/>
      <c r="S360" s="39"/>
    </row>
    <row r="361" ht="15.75" customHeight="1">
      <c r="R361" s="39"/>
      <c r="S361" s="39"/>
    </row>
    <row r="362" ht="15.75" customHeight="1">
      <c r="R362" s="39"/>
      <c r="S362" s="39"/>
    </row>
    <row r="363" ht="15.75" customHeight="1">
      <c r="R363" s="39"/>
      <c r="S363" s="39"/>
    </row>
    <row r="364" ht="15.75" customHeight="1">
      <c r="R364" s="39"/>
      <c r="S364" s="39"/>
    </row>
    <row r="365" ht="15.75" customHeight="1">
      <c r="R365" s="39"/>
      <c r="S365" s="39"/>
    </row>
    <row r="366" ht="15.75" customHeight="1">
      <c r="R366" s="39"/>
      <c r="S366" s="39"/>
    </row>
    <row r="367" ht="15.75" customHeight="1">
      <c r="R367" s="39"/>
      <c r="S367" s="39"/>
    </row>
    <row r="368" ht="15.75" customHeight="1">
      <c r="R368" s="39"/>
      <c r="S368" s="39"/>
    </row>
    <row r="369" ht="15.75" customHeight="1">
      <c r="R369" s="39"/>
      <c r="S369" s="39"/>
    </row>
    <row r="370" ht="15.75" customHeight="1">
      <c r="R370" s="39"/>
      <c r="S370" s="39"/>
    </row>
    <row r="371" ht="15.75" customHeight="1">
      <c r="R371" s="39"/>
      <c r="S371" s="39"/>
    </row>
    <row r="372" ht="15.75" customHeight="1">
      <c r="R372" s="39"/>
      <c r="S372" s="39"/>
    </row>
    <row r="373" ht="15.75" customHeight="1">
      <c r="R373" s="39"/>
      <c r="S373" s="39"/>
    </row>
    <row r="374" ht="15.75" customHeight="1">
      <c r="R374" s="39"/>
      <c r="S374" s="39"/>
    </row>
    <row r="375" ht="15.75" customHeight="1">
      <c r="R375" s="39"/>
      <c r="S375" s="39"/>
    </row>
    <row r="376" ht="15.75" customHeight="1">
      <c r="R376" s="39"/>
      <c r="S376" s="39"/>
    </row>
    <row r="377" ht="15.75" customHeight="1">
      <c r="R377" s="39"/>
      <c r="S377" s="39"/>
    </row>
    <row r="378" ht="15.75" customHeight="1">
      <c r="R378" s="39"/>
      <c r="S378" s="39"/>
    </row>
    <row r="379" ht="15.75" customHeight="1">
      <c r="R379" s="39"/>
      <c r="S379" s="39"/>
    </row>
    <row r="380" ht="15.75" customHeight="1">
      <c r="R380" s="39"/>
      <c r="S380" s="39"/>
    </row>
    <row r="381" ht="15.75" customHeight="1">
      <c r="R381" s="39"/>
      <c r="S381" s="39"/>
    </row>
    <row r="382" ht="15.75" customHeight="1">
      <c r="R382" s="39"/>
      <c r="S382" s="39"/>
    </row>
    <row r="383" ht="15.75" customHeight="1">
      <c r="R383" s="39"/>
      <c r="S383" s="39"/>
    </row>
    <row r="384" ht="15.75" customHeight="1">
      <c r="R384" s="39"/>
      <c r="S384" s="39"/>
    </row>
    <row r="385" ht="15.75" customHeight="1">
      <c r="R385" s="39"/>
      <c r="S385" s="39"/>
    </row>
    <row r="386" ht="15.75" customHeight="1">
      <c r="R386" s="39"/>
      <c r="S386" s="39"/>
    </row>
    <row r="387" ht="15.75" customHeight="1">
      <c r="R387" s="39"/>
      <c r="S387" s="39"/>
    </row>
    <row r="388" ht="15.75" customHeight="1">
      <c r="R388" s="39"/>
      <c r="S388" s="39"/>
    </row>
    <row r="389" ht="15.75" customHeight="1">
      <c r="R389" s="39"/>
      <c r="S389" s="39"/>
    </row>
    <row r="390" ht="15.75" customHeight="1">
      <c r="R390" s="39"/>
      <c r="S390" s="39"/>
    </row>
    <row r="391" ht="15.75" customHeight="1">
      <c r="R391" s="39"/>
      <c r="S391" s="39"/>
    </row>
    <row r="392" ht="15.75" customHeight="1">
      <c r="R392" s="39"/>
      <c r="S392" s="39"/>
    </row>
    <row r="393" ht="15.75" customHeight="1">
      <c r="R393" s="39"/>
      <c r="S393" s="39"/>
    </row>
    <row r="394" ht="15.75" customHeight="1">
      <c r="R394" s="39"/>
      <c r="S394" s="39"/>
    </row>
    <row r="395" ht="15.75" customHeight="1">
      <c r="R395" s="39"/>
      <c r="S395" s="39"/>
    </row>
    <row r="396" ht="15.75" customHeight="1">
      <c r="R396" s="39"/>
      <c r="S396" s="39"/>
    </row>
    <row r="397" ht="15.75" customHeight="1">
      <c r="R397" s="39"/>
      <c r="S397" s="39"/>
    </row>
    <row r="398" ht="15.75" customHeight="1">
      <c r="R398" s="39"/>
      <c r="S398" s="39"/>
    </row>
    <row r="399" ht="15.75" customHeight="1">
      <c r="R399" s="39"/>
      <c r="S399" s="39"/>
    </row>
    <row r="400" ht="15.75" customHeight="1">
      <c r="R400" s="39"/>
      <c r="S400" s="39"/>
    </row>
    <row r="401" ht="15.75" customHeight="1">
      <c r="R401" s="39"/>
      <c r="S401" s="39"/>
    </row>
    <row r="402" ht="15.75" customHeight="1">
      <c r="R402" s="39"/>
      <c r="S402" s="39"/>
    </row>
    <row r="403" ht="15.75" customHeight="1">
      <c r="R403" s="39"/>
      <c r="S403" s="39"/>
    </row>
    <row r="404" ht="15.75" customHeight="1">
      <c r="R404" s="39"/>
      <c r="S404" s="39"/>
    </row>
    <row r="405" ht="15.75" customHeight="1">
      <c r="R405" s="39"/>
      <c r="S405" s="39"/>
    </row>
    <row r="406" ht="15.75" customHeight="1">
      <c r="R406" s="39"/>
      <c r="S406" s="39"/>
    </row>
    <row r="407" ht="15.75" customHeight="1">
      <c r="R407" s="39"/>
      <c r="S407" s="39"/>
    </row>
    <row r="408" ht="15.75" customHeight="1">
      <c r="R408" s="39"/>
      <c r="S408" s="39"/>
    </row>
    <row r="409" ht="15.75" customHeight="1">
      <c r="R409" s="39"/>
      <c r="S409" s="39"/>
    </row>
    <row r="410" ht="15.75" customHeight="1">
      <c r="R410" s="39"/>
      <c r="S410" s="39"/>
    </row>
    <row r="411" ht="15.75" customHeight="1">
      <c r="R411" s="39"/>
      <c r="S411" s="39"/>
    </row>
    <row r="412" ht="15.75" customHeight="1">
      <c r="R412" s="39"/>
      <c r="S412" s="39"/>
    </row>
    <row r="413" ht="15.75" customHeight="1">
      <c r="R413" s="39"/>
      <c r="S413" s="39"/>
    </row>
    <row r="414" ht="15.75" customHeight="1">
      <c r="R414" s="39"/>
      <c r="S414" s="39"/>
    </row>
    <row r="415" ht="15.75" customHeight="1">
      <c r="R415" s="39"/>
      <c r="S415" s="39"/>
    </row>
    <row r="416" ht="15.75" customHeight="1">
      <c r="R416" s="39"/>
      <c r="S416" s="39"/>
    </row>
    <row r="417" ht="15.75" customHeight="1">
      <c r="R417" s="39"/>
      <c r="S417" s="39"/>
    </row>
    <row r="418" ht="15.75" customHeight="1">
      <c r="R418" s="39"/>
      <c r="S418" s="39"/>
    </row>
    <row r="419" ht="15.75" customHeight="1">
      <c r="R419" s="39"/>
      <c r="S419" s="39"/>
    </row>
    <row r="420" ht="15.75" customHeight="1">
      <c r="R420" s="39"/>
      <c r="S420" s="39"/>
    </row>
    <row r="421" ht="15.75" customHeight="1">
      <c r="R421" s="39"/>
      <c r="S421" s="39"/>
    </row>
    <row r="422" ht="15.75" customHeight="1">
      <c r="R422" s="39"/>
      <c r="S422" s="39"/>
    </row>
    <row r="423" ht="15.75" customHeight="1">
      <c r="R423" s="39"/>
      <c r="S423" s="39"/>
    </row>
    <row r="424" ht="15.75" customHeight="1">
      <c r="R424" s="39"/>
      <c r="S424" s="39"/>
    </row>
    <row r="425" ht="15.75" customHeight="1">
      <c r="R425" s="39"/>
      <c r="S425" s="39"/>
    </row>
    <row r="426" ht="15.75" customHeight="1">
      <c r="R426" s="39"/>
      <c r="S426" s="39"/>
    </row>
    <row r="427" ht="15.75" customHeight="1">
      <c r="R427" s="39"/>
      <c r="S427" s="39"/>
    </row>
    <row r="428" ht="15.75" customHeight="1">
      <c r="R428" s="39"/>
      <c r="S428" s="39"/>
    </row>
    <row r="429" ht="15.75" customHeight="1">
      <c r="R429" s="39"/>
      <c r="S429" s="39"/>
    </row>
    <row r="430" ht="15.75" customHeight="1">
      <c r="R430" s="39"/>
      <c r="S430" s="39"/>
    </row>
    <row r="431" ht="15.75" customHeight="1">
      <c r="R431" s="39"/>
      <c r="S431" s="39"/>
    </row>
    <row r="432" ht="15.75" customHeight="1">
      <c r="R432" s="39"/>
      <c r="S432" s="39"/>
    </row>
    <row r="433" ht="15.75" customHeight="1">
      <c r="R433" s="39"/>
      <c r="S433" s="39"/>
    </row>
    <row r="434" ht="15.75" customHeight="1">
      <c r="R434" s="39"/>
      <c r="S434" s="39"/>
    </row>
    <row r="435" ht="15.75" customHeight="1">
      <c r="R435" s="39"/>
      <c r="S435" s="39"/>
    </row>
    <row r="436" ht="15.75" customHeight="1">
      <c r="R436" s="39"/>
      <c r="S436" s="39"/>
    </row>
    <row r="437" ht="15.75" customHeight="1">
      <c r="R437" s="39"/>
      <c r="S437" s="39"/>
    </row>
    <row r="438" ht="15.75" customHeight="1">
      <c r="R438" s="39"/>
      <c r="S438" s="39"/>
    </row>
    <row r="439" ht="15.75" customHeight="1">
      <c r="R439" s="39"/>
      <c r="S439" s="39"/>
    </row>
    <row r="440" ht="15.75" customHeight="1">
      <c r="R440" s="39"/>
      <c r="S440" s="39"/>
    </row>
    <row r="441" ht="15.75" customHeight="1">
      <c r="R441" s="39"/>
      <c r="S441" s="39"/>
    </row>
    <row r="442" ht="15.75" customHeight="1">
      <c r="R442" s="39"/>
      <c r="S442" s="39"/>
    </row>
    <row r="443" ht="15.75" customHeight="1">
      <c r="R443" s="39"/>
      <c r="S443" s="39"/>
    </row>
    <row r="444" ht="15.75" customHeight="1">
      <c r="R444" s="39"/>
      <c r="S444" s="39"/>
    </row>
    <row r="445" ht="15.75" customHeight="1">
      <c r="R445" s="39"/>
      <c r="S445" s="39"/>
    </row>
    <row r="446" ht="15.75" customHeight="1">
      <c r="R446" s="39"/>
      <c r="S446" s="39"/>
    </row>
    <row r="447" ht="15.75" customHeight="1">
      <c r="R447" s="39"/>
      <c r="S447" s="39"/>
    </row>
    <row r="448" ht="15.75" customHeight="1">
      <c r="R448" s="39"/>
      <c r="S448" s="39"/>
    </row>
    <row r="449" ht="15.75" customHeight="1">
      <c r="R449" s="39"/>
      <c r="S449" s="39"/>
    </row>
    <row r="450" ht="15.75" customHeight="1">
      <c r="R450" s="39"/>
      <c r="S450" s="39"/>
    </row>
    <row r="451" ht="15.75" customHeight="1">
      <c r="R451" s="39"/>
      <c r="S451" s="39"/>
    </row>
    <row r="452" ht="15.75" customHeight="1">
      <c r="R452" s="39"/>
      <c r="S452" s="39"/>
    </row>
    <row r="453" ht="15.75" customHeight="1">
      <c r="R453" s="39"/>
      <c r="S453" s="39"/>
    </row>
    <row r="454" ht="15.75" customHeight="1">
      <c r="R454" s="39"/>
      <c r="S454" s="39"/>
    </row>
    <row r="455" ht="15.75" customHeight="1">
      <c r="R455" s="39"/>
      <c r="S455" s="39"/>
    </row>
    <row r="456" ht="15.75" customHeight="1">
      <c r="R456" s="39"/>
      <c r="S456" s="39"/>
    </row>
    <row r="457" ht="15.75" customHeight="1">
      <c r="R457" s="39"/>
      <c r="S457" s="39"/>
    </row>
    <row r="458" ht="15.75" customHeight="1">
      <c r="R458" s="39"/>
      <c r="S458" s="39"/>
    </row>
    <row r="459" ht="15.75" customHeight="1">
      <c r="R459" s="39"/>
      <c r="S459" s="39"/>
    </row>
    <row r="460" ht="15.75" customHeight="1">
      <c r="R460" s="39"/>
      <c r="S460" s="39"/>
    </row>
    <row r="461" ht="15.75" customHeight="1">
      <c r="R461" s="39"/>
      <c r="S461" s="39"/>
    </row>
    <row r="462" ht="15.75" customHeight="1">
      <c r="R462" s="39"/>
      <c r="S462" s="39"/>
    </row>
    <row r="463" ht="15.75" customHeight="1">
      <c r="R463" s="39"/>
      <c r="S463" s="39"/>
    </row>
    <row r="464" ht="15.75" customHeight="1">
      <c r="R464" s="39"/>
      <c r="S464" s="39"/>
    </row>
    <row r="465" ht="15.75" customHeight="1">
      <c r="R465" s="39"/>
      <c r="S465" s="39"/>
    </row>
    <row r="466" ht="15.75" customHeight="1">
      <c r="R466" s="39"/>
      <c r="S466" s="39"/>
    </row>
    <row r="467" ht="15.75" customHeight="1">
      <c r="R467" s="39"/>
      <c r="S467" s="39"/>
    </row>
    <row r="468" ht="15.75" customHeight="1">
      <c r="R468" s="39"/>
      <c r="S468" s="39"/>
    </row>
    <row r="469" ht="15.75" customHeight="1">
      <c r="R469" s="39"/>
      <c r="S469" s="39"/>
    </row>
    <row r="470" ht="15.75" customHeight="1">
      <c r="R470" s="39"/>
      <c r="S470" s="39"/>
    </row>
    <row r="471" ht="15.75" customHeight="1">
      <c r="R471" s="39"/>
      <c r="S471" s="39"/>
    </row>
    <row r="472" ht="15.75" customHeight="1">
      <c r="R472" s="39"/>
      <c r="S472" s="39"/>
    </row>
    <row r="473" ht="15.75" customHeight="1">
      <c r="R473" s="39"/>
      <c r="S473" s="39"/>
    </row>
    <row r="474" ht="15.75" customHeight="1">
      <c r="R474" s="39"/>
      <c r="S474" s="39"/>
    </row>
    <row r="475" ht="15.75" customHeight="1">
      <c r="R475" s="39"/>
      <c r="S475" s="39"/>
    </row>
    <row r="476" ht="15.75" customHeight="1">
      <c r="R476" s="39"/>
      <c r="S476" s="39"/>
    </row>
    <row r="477" ht="15.75" customHeight="1">
      <c r="R477" s="39"/>
      <c r="S477" s="39"/>
    </row>
    <row r="478" ht="15.75" customHeight="1">
      <c r="R478" s="39"/>
      <c r="S478" s="39"/>
    </row>
    <row r="479" ht="15.75" customHeight="1">
      <c r="R479" s="39"/>
      <c r="S479" s="39"/>
    </row>
    <row r="480" ht="15.75" customHeight="1">
      <c r="R480" s="39"/>
      <c r="S480" s="39"/>
    </row>
    <row r="481" ht="15.75" customHeight="1">
      <c r="R481" s="39"/>
      <c r="S481" s="39"/>
    </row>
    <row r="482" ht="15.75" customHeight="1">
      <c r="R482" s="39"/>
      <c r="S482" s="39"/>
    </row>
    <row r="483" ht="15.75" customHeight="1">
      <c r="R483" s="39"/>
      <c r="S483" s="39"/>
    </row>
    <row r="484" ht="15.75" customHeight="1">
      <c r="R484" s="39"/>
      <c r="S484" s="39"/>
    </row>
    <row r="485" ht="15.75" customHeight="1">
      <c r="R485" s="39"/>
      <c r="S485" s="39"/>
    </row>
    <row r="486" ht="15.75" customHeight="1">
      <c r="R486" s="39"/>
      <c r="S486" s="39"/>
    </row>
    <row r="487" ht="15.75" customHeight="1">
      <c r="R487" s="39"/>
      <c r="S487" s="39"/>
    </row>
    <row r="488" ht="15.75" customHeight="1">
      <c r="R488" s="39"/>
      <c r="S488" s="39"/>
    </row>
    <row r="489" ht="15.75" customHeight="1">
      <c r="R489" s="39"/>
      <c r="S489" s="39"/>
    </row>
    <row r="490" ht="15.75" customHeight="1">
      <c r="R490" s="39"/>
      <c r="S490" s="39"/>
    </row>
    <row r="491" ht="15.75" customHeight="1">
      <c r="R491" s="39"/>
      <c r="S491" s="39"/>
    </row>
    <row r="492" ht="15.75" customHeight="1">
      <c r="R492" s="39"/>
      <c r="S492" s="39"/>
    </row>
    <row r="493" ht="15.75" customHeight="1">
      <c r="R493" s="39"/>
      <c r="S493" s="39"/>
    </row>
    <row r="494" ht="15.75" customHeight="1">
      <c r="R494" s="39"/>
      <c r="S494" s="39"/>
    </row>
    <row r="495" ht="15.75" customHeight="1">
      <c r="R495" s="39"/>
      <c r="S495" s="39"/>
    </row>
    <row r="496" ht="15.75" customHeight="1">
      <c r="R496" s="39"/>
      <c r="S496" s="39"/>
    </row>
    <row r="497" ht="15.75" customHeight="1">
      <c r="R497" s="39"/>
      <c r="S497" s="39"/>
    </row>
    <row r="498" ht="15.75" customHeight="1">
      <c r="R498" s="39"/>
      <c r="S498" s="39"/>
    </row>
    <row r="499" ht="15.75" customHeight="1">
      <c r="R499" s="39"/>
      <c r="S499" s="39"/>
    </row>
    <row r="500" ht="15.75" customHeight="1">
      <c r="R500" s="39"/>
      <c r="S500" s="39"/>
    </row>
    <row r="501" ht="15.75" customHeight="1">
      <c r="R501" s="39"/>
      <c r="S501" s="39"/>
    </row>
    <row r="502" ht="15.75" customHeight="1">
      <c r="R502" s="39"/>
      <c r="S502" s="39"/>
    </row>
    <row r="503" ht="15.75" customHeight="1">
      <c r="R503" s="39"/>
      <c r="S503" s="39"/>
    </row>
    <row r="504" ht="15.75" customHeight="1">
      <c r="R504" s="39"/>
      <c r="S504" s="39"/>
    </row>
    <row r="505" ht="15.75" customHeight="1">
      <c r="R505" s="39"/>
      <c r="S505" s="39"/>
    </row>
    <row r="506" ht="15.75" customHeight="1">
      <c r="R506" s="39"/>
      <c r="S506" s="39"/>
    </row>
    <row r="507" ht="15.75" customHeight="1">
      <c r="R507" s="39"/>
      <c r="S507" s="39"/>
    </row>
    <row r="508" ht="15.75" customHeight="1">
      <c r="R508" s="39"/>
      <c r="S508" s="39"/>
    </row>
    <row r="509" ht="15.75" customHeight="1">
      <c r="R509" s="39"/>
      <c r="S509" s="39"/>
    </row>
    <row r="510" ht="15.75" customHeight="1">
      <c r="R510" s="39"/>
      <c r="S510" s="39"/>
    </row>
    <row r="511" ht="15.75" customHeight="1">
      <c r="R511" s="39"/>
      <c r="S511" s="39"/>
    </row>
    <row r="512" ht="15.75" customHeight="1">
      <c r="R512" s="39"/>
      <c r="S512" s="39"/>
    </row>
    <row r="513" ht="15.75" customHeight="1">
      <c r="R513" s="39"/>
      <c r="S513" s="39"/>
    </row>
    <row r="514" ht="15.75" customHeight="1">
      <c r="R514" s="39"/>
      <c r="S514" s="39"/>
    </row>
    <row r="515" ht="15.75" customHeight="1">
      <c r="R515" s="39"/>
      <c r="S515" s="39"/>
    </row>
    <row r="516" ht="15.75" customHeight="1">
      <c r="R516" s="39"/>
      <c r="S516" s="39"/>
    </row>
    <row r="517" ht="15.75" customHeight="1">
      <c r="R517" s="39"/>
      <c r="S517" s="39"/>
    </row>
    <row r="518" ht="15.75" customHeight="1">
      <c r="R518" s="39"/>
      <c r="S518" s="39"/>
    </row>
    <row r="519" ht="15.75" customHeight="1">
      <c r="R519" s="39"/>
      <c r="S519" s="39"/>
    </row>
    <row r="520" ht="15.75" customHeight="1">
      <c r="R520" s="39"/>
      <c r="S520" s="39"/>
    </row>
    <row r="521" ht="15.75" customHeight="1">
      <c r="R521" s="39"/>
      <c r="S521" s="39"/>
    </row>
    <row r="522" ht="15.75" customHeight="1">
      <c r="R522" s="39"/>
      <c r="S522" s="39"/>
    </row>
    <row r="523" ht="15.75" customHeight="1">
      <c r="R523" s="39"/>
      <c r="S523" s="39"/>
    </row>
    <row r="524" ht="15.75" customHeight="1">
      <c r="R524" s="39"/>
      <c r="S524" s="39"/>
    </row>
    <row r="525" ht="15.75" customHeight="1">
      <c r="R525" s="39"/>
      <c r="S525" s="39"/>
    </row>
    <row r="526" ht="15.75" customHeight="1">
      <c r="R526" s="39"/>
      <c r="S526" s="39"/>
    </row>
    <row r="527" ht="15.75" customHeight="1">
      <c r="R527" s="39"/>
      <c r="S527" s="39"/>
    </row>
    <row r="528" ht="15.75" customHeight="1">
      <c r="R528" s="39"/>
      <c r="S528" s="39"/>
    </row>
    <row r="529" ht="15.75" customHeight="1">
      <c r="R529" s="39"/>
      <c r="S529" s="39"/>
    </row>
    <row r="530" ht="15.75" customHeight="1">
      <c r="R530" s="39"/>
      <c r="S530" s="39"/>
    </row>
    <row r="531" ht="15.75" customHeight="1">
      <c r="R531" s="39"/>
      <c r="S531" s="39"/>
    </row>
    <row r="532" ht="15.75" customHeight="1">
      <c r="R532" s="39"/>
      <c r="S532" s="39"/>
    </row>
    <row r="533" ht="15.75" customHeight="1">
      <c r="R533" s="39"/>
      <c r="S533" s="39"/>
    </row>
    <row r="534" ht="15.75" customHeight="1">
      <c r="R534" s="39"/>
      <c r="S534" s="39"/>
    </row>
    <row r="535" ht="15.75" customHeight="1">
      <c r="R535" s="39"/>
      <c r="S535" s="39"/>
    </row>
    <row r="536" ht="15.75" customHeight="1">
      <c r="R536" s="39"/>
      <c r="S536" s="39"/>
    </row>
    <row r="537" ht="15.75" customHeight="1">
      <c r="R537" s="39"/>
      <c r="S537" s="39"/>
    </row>
    <row r="538" ht="15.75" customHeight="1">
      <c r="R538" s="39"/>
      <c r="S538" s="39"/>
    </row>
    <row r="539" ht="15.75" customHeight="1">
      <c r="R539" s="39"/>
      <c r="S539" s="39"/>
    </row>
    <row r="540" ht="15.75" customHeight="1">
      <c r="R540" s="39"/>
      <c r="S540" s="39"/>
    </row>
    <row r="541" ht="15.75" customHeight="1">
      <c r="R541" s="39"/>
      <c r="S541" s="39"/>
    </row>
    <row r="542" ht="15.75" customHeight="1">
      <c r="R542" s="39"/>
      <c r="S542" s="39"/>
    </row>
    <row r="543" ht="15.75" customHeight="1">
      <c r="R543" s="39"/>
      <c r="S543" s="39"/>
    </row>
    <row r="544" ht="15.75" customHeight="1">
      <c r="R544" s="39"/>
      <c r="S544" s="39"/>
    </row>
    <row r="545" ht="15.75" customHeight="1">
      <c r="R545" s="39"/>
      <c r="S545" s="39"/>
    </row>
    <row r="546" ht="15.75" customHeight="1">
      <c r="R546" s="39"/>
      <c r="S546" s="39"/>
    </row>
    <row r="547" ht="15.75" customHeight="1">
      <c r="R547" s="39"/>
      <c r="S547" s="39"/>
    </row>
    <row r="548" ht="15.75" customHeight="1">
      <c r="R548" s="39"/>
      <c r="S548" s="39"/>
    </row>
    <row r="549" ht="15.75" customHeight="1">
      <c r="R549" s="39"/>
      <c r="S549" s="39"/>
    </row>
    <row r="550" ht="15.75" customHeight="1">
      <c r="R550" s="39"/>
      <c r="S550" s="39"/>
    </row>
    <row r="551" ht="15.75" customHeight="1">
      <c r="R551" s="39"/>
      <c r="S551" s="39"/>
    </row>
    <row r="552" ht="15.75" customHeight="1">
      <c r="R552" s="39"/>
      <c r="S552" s="39"/>
    </row>
    <row r="553" ht="15.75" customHeight="1">
      <c r="R553" s="39"/>
      <c r="S553" s="39"/>
    </row>
    <row r="554" ht="15.75" customHeight="1">
      <c r="R554" s="39"/>
      <c r="S554" s="39"/>
    </row>
    <row r="555" ht="15.75" customHeight="1">
      <c r="R555" s="39"/>
      <c r="S555" s="39"/>
    </row>
    <row r="556" ht="15.75" customHeight="1">
      <c r="R556" s="39"/>
      <c r="S556" s="39"/>
    </row>
    <row r="557" ht="15.75" customHeight="1">
      <c r="R557" s="39"/>
      <c r="S557" s="39"/>
    </row>
    <row r="558" ht="15.75" customHeight="1">
      <c r="R558" s="39"/>
      <c r="S558" s="39"/>
    </row>
    <row r="559" ht="15.75" customHeight="1">
      <c r="R559" s="39"/>
      <c r="S559" s="39"/>
    </row>
    <row r="560" ht="15.75" customHeight="1">
      <c r="R560" s="39"/>
      <c r="S560" s="39"/>
    </row>
    <row r="561" ht="15.75" customHeight="1">
      <c r="R561" s="39"/>
      <c r="S561" s="39"/>
    </row>
    <row r="562" ht="15.75" customHeight="1">
      <c r="R562" s="39"/>
      <c r="S562" s="39"/>
    </row>
    <row r="563" ht="15.75" customHeight="1">
      <c r="R563" s="39"/>
      <c r="S563" s="39"/>
    </row>
    <row r="564" ht="15.75" customHeight="1">
      <c r="R564" s="39"/>
      <c r="S564" s="39"/>
    </row>
    <row r="565" ht="15.75" customHeight="1">
      <c r="R565" s="39"/>
      <c r="S565" s="39"/>
    </row>
    <row r="566" ht="15.75" customHeight="1">
      <c r="R566" s="39"/>
      <c r="S566" s="39"/>
    </row>
    <row r="567" ht="15.75" customHeight="1">
      <c r="R567" s="39"/>
      <c r="S567" s="39"/>
    </row>
    <row r="568" ht="15.75" customHeight="1">
      <c r="R568" s="39"/>
      <c r="S568" s="39"/>
    </row>
    <row r="569" ht="15.75" customHeight="1">
      <c r="R569" s="39"/>
      <c r="S569" s="39"/>
    </row>
    <row r="570" ht="15.75" customHeight="1">
      <c r="R570" s="39"/>
      <c r="S570" s="39"/>
    </row>
    <row r="571" ht="15.75" customHeight="1">
      <c r="R571" s="39"/>
      <c r="S571" s="39"/>
    </row>
    <row r="572" ht="15.75" customHeight="1">
      <c r="R572" s="39"/>
      <c r="S572" s="39"/>
    </row>
    <row r="573" ht="15.75" customHeight="1">
      <c r="R573" s="39"/>
      <c r="S573" s="39"/>
    </row>
    <row r="574" ht="15.75" customHeight="1">
      <c r="R574" s="39"/>
      <c r="S574" s="39"/>
    </row>
    <row r="575" ht="15.75" customHeight="1">
      <c r="R575" s="39"/>
      <c r="S575" s="39"/>
    </row>
    <row r="576" ht="15.75" customHeight="1">
      <c r="R576" s="39"/>
      <c r="S576" s="39"/>
    </row>
    <row r="577" ht="15.75" customHeight="1">
      <c r="R577" s="39"/>
      <c r="S577" s="39"/>
    </row>
    <row r="578" ht="15.75" customHeight="1">
      <c r="R578" s="39"/>
      <c r="S578" s="39"/>
    </row>
    <row r="579" ht="15.75" customHeight="1">
      <c r="R579" s="39"/>
      <c r="S579" s="39"/>
    </row>
    <row r="580" ht="15.75" customHeight="1">
      <c r="R580" s="39"/>
      <c r="S580" s="39"/>
    </row>
    <row r="581" ht="15.75" customHeight="1">
      <c r="R581" s="39"/>
      <c r="S581" s="39"/>
    </row>
    <row r="582" ht="15.75" customHeight="1">
      <c r="R582" s="39"/>
      <c r="S582" s="39"/>
    </row>
    <row r="583" ht="15.75" customHeight="1">
      <c r="R583" s="39"/>
      <c r="S583" s="39"/>
    </row>
    <row r="584" ht="15.75" customHeight="1">
      <c r="R584" s="39"/>
      <c r="S584" s="39"/>
    </row>
    <row r="585" ht="15.75" customHeight="1">
      <c r="R585" s="39"/>
      <c r="S585" s="39"/>
    </row>
    <row r="586" ht="15.75" customHeight="1">
      <c r="R586" s="39"/>
      <c r="S586" s="39"/>
    </row>
    <row r="587" ht="15.75" customHeight="1">
      <c r="R587" s="39"/>
      <c r="S587" s="39"/>
    </row>
    <row r="588" ht="15.75" customHeight="1">
      <c r="R588" s="39"/>
      <c r="S588" s="39"/>
    </row>
    <row r="589" ht="15.75" customHeight="1">
      <c r="R589" s="39"/>
      <c r="S589" s="39"/>
    </row>
    <row r="590" ht="15.75" customHeight="1">
      <c r="R590" s="39"/>
      <c r="S590" s="39"/>
    </row>
    <row r="591" ht="15.75" customHeight="1">
      <c r="R591" s="39"/>
      <c r="S591" s="39"/>
    </row>
    <row r="592" ht="15.75" customHeight="1">
      <c r="R592" s="39"/>
      <c r="S592" s="39"/>
    </row>
    <row r="593" ht="15.75" customHeight="1">
      <c r="R593" s="39"/>
      <c r="S593" s="39"/>
    </row>
    <row r="594" ht="15.75" customHeight="1">
      <c r="R594" s="39"/>
      <c r="S594" s="39"/>
    </row>
    <row r="595" ht="15.75" customHeight="1">
      <c r="R595" s="39"/>
      <c r="S595" s="39"/>
    </row>
    <row r="596" ht="15.75" customHeight="1">
      <c r="R596" s="39"/>
      <c r="S596" s="39"/>
    </row>
    <row r="597" ht="15.75" customHeight="1">
      <c r="R597" s="39"/>
      <c r="S597" s="39"/>
    </row>
    <row r="598" ht="15.75" customHeight="1">
      <c r="R598" s="39"/>
      <c r="S598" s="39"/>
    </row>
    <row r="599" ht="15.75" customHeight="1">
      <c r="R599" s="39"/>
      <c r="S599" s="39"/>
    </row>
    <row r="600" ht="15.75" customHeight="1">
      <c r="R600" s="39"/>
      <c r="S600" s="39"/>
    </row>
    <row r="601" ht="15.75" customHeight="1">
      <c r="R601" s="39"/>
      <c r="S601" s="39"/>
    </row>
    <row r="602" ht="15.75" customHeight="1">
      <c r="R602" s="39"/>
      <c r="S602" s="39"/>
    </row>
    <row r="603" ht="15.75" customHeight="1">
      <c r="R603" s="39"/>
      <c r="S603" s="39"/>
    </row>
    <row r="604" ht="15.75" customHeight="1">
      <c r="R604" s="39"/>
      <c r="S604" s="39"/>
    </row>
    <row r="605" ht="15.75" customHeight="1">
      <c r="R605" s="39"/>
      <c r="S605" s="39"/>
    </row>
    <row r="606" ht="15.75" customHeight="1">
      <c r="R606" s="39"/>
      <c r="S606" s="39"/>
    </row>
    <row r="607" ht="15.75" customHeight="1">
      <c r="R607" s="39"/>
      <c r="S607" s="39"/>
    </row>
    <row r="608" ht="15.75" customHeight="1">
      <c r="R608" s="39"/>
      <c r="S608" s="39"/>
    </row>
    <row r="609" ht="15.75" customHeight="1">
      <c r="R609" s="39"/>
      <c r="S609" s="39"/>
    </row>
    <row r="610" ht="15.75" customHeight="1">
      <c r="R610" s="39"/>
      <c r="S610" s="39"/>
    </row>
    <row r="611" ht="15.75" customHeight="1">
      <c r="R611" s="39"/>
      <c r="S611" s="39"/>
    </row>
    <row r="612" ht="15.75" customHeight="1">
      <c r="R612" s="39"/>
      <c r="S612" s="39"/>
    </row>
    <row r="613" ht="15.75" customHeight="1">
      <c r="R613" s="39"/>
      <c r="S613" s="39"/>
    </row>
    <row r="614" ht="15.75" customHeight="1">
      <c r="R614" s="39"/>
      <c r="S614" s="39"/>
    </row>
    <row r="615" ht="15.75" customHeight="1">
      <c r="R615" s="39"/>
      <c r="S615" s="39"/>
    </row>
    <row r="616" ht="15.75" customHeight="1">
      <c r="R616" s="39"/>
      <c r="S616" s="39"/>
    </row>
    <row r="617" ht="15.75" customHeight="1">
      <c r="R617" s="39"/>
      <c r="S617" s="39"/>
    </row>
    <row r="618" ht="15.75" customHeight="1">
      <c r="R618" s="39"/>
      <c r="S618" s="39"/>
    </row>
    <row r="619" ht="15.75" customHeight="1">
      <c r="R619" s="39"/>
      <c r="S619" s="39"/>
    </row>
    <row r="620" ht="15.75" customHeight="1">
      <c r="R620" s="39"/>
      <c r="S620" s="39"/>
    </row>
    <row r="621" ht="15.75" customHeight="1">
      <c r="R621" s="39"/>
      <c r="S621" s="39"/>
    </row>
    <row r="622" ht="15.75" customHeight="1">
      <c r="R622" s="39"/>
      <c r="S622" s="39"/>
    </row>
    <row r="623" ht="15.75" customHeight="1">
      <c r="R623" s="39"/>
      <c r="S623" s="39"/>
    </row>
    <row r="624" ht="15.75" customHeight="1">
      <c r="R624" s="39"/>
      <c r="S624" s="39"/>
    </row>
    <row r="625" ht="15.75" customHeight="1">
      <c r="R625" s="39"/>
      <c r="S625" s="39"/>
    </row>
    <row r="626" ht="15.75" customHeight="1">
      <c r="R626" s="39"/>
      <c r="S626" s="39"/>
    </row>
    <row r="627" ht="15.75" customHeight="1">
      <c r="R627" s="39"/>
      <c r="S627" s="39"/>
    </row>
    <row r="628" ht="15.75" customHeight="1">
      <c r="R628" s="39"/>
      <c r="S628" s="39"/>
    </row>
    <row r="629" ht="15.75" customHeight="1">
      <c r="R629" s="39"/>
      <c r="S629" s="39"/>
    </row>
    <row r="630" ht="15.75" customHeight="1">
      <c r="R630" s="39"/>
      <c r="S630" s="39"/>
    </row>
    <row r="631" ht="15.75" customHeight="1">
      <c r="R631" s="39"/>
      <c r="S631" s="39"/>
    </row>
    <row r="632" ht="15.75" customHeight="1">
      <c r="R632" s="39"/>
      <c r="S632" s="39"/>
    </row>
    <row r="633" ht="15.75" customHeight="1">
      <c r="R633" s="39"/>
      <c r="S633" s="39"/>
    </row>
    <row r="634" ht="15.75" customHeight="1">
      <c r="R634" s="39"/>
      <c r="S634" s="39"/>
    </row>
    <row r="635" ht="15.75" customHeight="1">
      <c r="R635" s="39"/>
      <c r="S635" s="39"/>
    </row>
    <row r="636" ht="15.75" customHeight="1">
      <c r="R636" s="39"/>
      <c r="S636" s="39"/>
    </row>
    <row r="637" ht="15.75" customHeight="1">
      <c r="R637" s="39"/>
      <c r="S637" s="39"/>
    </row>
    <row r="638" ht="15.75" customHeight="1">
      <c r="R638" s="39"/>
      <c r="S638" s="39"/>
    </row>
    <row r="639" ht="15.75" customHeight="1">
      <c r="R639" s="39"/>
      <c r="S639" s="39"/>
    </row>
    <row r="640" ht="15.75" customHeight="1">
      <c r="R640" s="39"/>
      <c r="S640" s="39"/>
    </row>
    <row r="641" ht="15.75" customHeight="1">
      <c r="R641" s="39"/>
      <c r="S641" s="39"/>
    </row>
    <row r="642" ht="15.75" customHeight="1">
      <c r="R642" s="39"/>
      <c r="S642" s="39"/>
    </row>
    <row r="643" ht="15.75" customHeight="1">
      <c r="R643" s="39"/>
      <c r="S643" s="39"/>
    </row>
    <row r="644" ht="15.75" customHeight="1">
      <c r="R644" s="39"/>
      <c r="S644" s="39"/>
    </row>
    <row r="645" ht="15.75" customHeight="1">
      <c r="R645" s="39"/>
      <c r="S645" s="39"/>
    </row>
    <row r="646" ht="15.75" customHeight="1">
      <c r="R646" s="39"/>
      <c r="S646" s="39"/>
    </row>
    <row r="647" ht="15.75" customHeight="1">
      <c r="R647" s="39"/>
      <c r="S647" s="39"/>
    </row>
    <row r="648" ht="15.75" customHeight="1">
      <c r="R648" s="39"/>
      <c r="S648" s="39"/>
    </row>
    <row r="649" ht="15.75" customHeight="1">
      <c r="R649" s="39"/>
      <c r="S649" s="39"/>
    </row>
    <row r="650" ht="15.75" customHeight="1">
      <c r="R650" s="39"/>
      <c r="S650" s="39"/>
    </row>
    <row r="651" ht="15.75" customHeight="1">
      <c r="R651" s="39"/>
      <c r="S651" s="39"/>
    </row>
    <row r="652" ht="15.75" customHeight="1">
      <c r="R652" s="39"/>
      <c r="S652" s="39"/>
    </row>
    <row r="653" ht="15.75" customHeight="1">
      <c r="R653" s="39"/>
      <c r="S653" s="39"/>
    </row>
    <row r="654" ht="15.75" customHeight="1">
      <c r="R654" s="39"/>
      <c r="S654" s="39"/>
    </row>
    <row r="655" ht="15.75" customHeight="1">
      <c r="R655" s="39"/>
      <c r="S655" s="39"/>
    </row>
    <row r="656" ht="15.75" customHeight="1">
      <c r="R656" s="39"/>
      <c r="S656" s="39"/>
    </row>
    <row r="657" ht="15.75" customHeight="1">
      <c r="R657" s="39"/>
      <c r="S657" s="39"/>
    </row>
    <row r="658" ht="15.75" customHeight="1">
      <c r="R658" s="39"/>
      <c r="S658" s="39"/>
    </row>
    <row r="659" ht="15.75" customHeight="1">
      <c r="R659" s="39"/>
      <c r="S659" s="39"/>
    </row>
    <row r="660" ht="15.75" customHeight="1">
      <c r="R660" s="39"/>
      <c r="S660" s="39"/>
    </row>
    <row r="661" ht="15.75" customHeight="1">
      <c r="R661" s="39"/>
      <c r="S661" s="39"/>
    </row>
    <row r="662" ht="15.75" customHeight="1">
      <c r="R662" s="39"/>
      <c r="S662" s="39"/>
    </row>
    <row r="663" ht="15.75" customHeight="1">
      <c r="R663" s="39"/>
      <c r="S663" s="39"/>
    </row>
    <row r="664" ht="15.75" customHeight="1">
      <c r="R664" s="39"/>
      <c r="S664" s="39"/>
    </row>
    <row r="665" ht="15.75" customHeight="1">
      <c r="R665" s="39"/>
      <c r="S665" s="39"/>
    </row>
    <row r="666" ht="15.75" customHeight="1">
      <c r="R666" s="39"/>
      <c r="S666" s="39"/>
    </row>
    <row r="667" ht="15.75" customHeight="1">
      <c r="R667" s="39"/>
      <c r="S667" s="39"/>
    </row>
    <row r="668" ht="15.75" customHeight="1">
      <c r="R668" s="39"/>
      <c r="S668" s="39"/>
    </row>
    <row r="669" ht="15.75" customHeight="1">
      <c r="R669" s="39"/>
      <c r="S669" s="39"/>
    </row>
    <row r="670" ht="15.75" customHeight="1">
      <c r="R670" s="39"/>
      <c r="S670" s="39"/>
    </row>
    <row r="671" ht="15.75" customHeight="1">
      <c r="R671" s="39"/>
      <c r="S671" s="39"/>
    </row>
    <row r="672" ht="15.75" customHeight="1">
      <c r="R672" s="39"/>
      <c r="S672" s="39"/>
    </row>
    <row r="673" ht="15.75" customHeight="1">
      <c r="R673" s="39"/>
      <c r="S673" s="39"/>
    </row>
    <row r="674" ht="15.75" customHeight="1">
      <c r="R674" s="39"/>
      <c r="S674" s="39"/>
    </row>
    <row r="675" ht="15.75" customHeight="1">
      <c r="R675" s="39"/>
      <c r="S675" s="39"/>
    </row>
    <row r="676" ht="15.75" customHeight="1">
      <c r="R676" s="39"/>
      <c r="S676" s="39"/>
    </row>
    <row r="677" ht="15.75" customHeight="1">
      <c r="R677" s="39"/>
      <c r="S677" s="39"/>
    </row>
    <row r="678" ht="15.75" customHeight="1">
      <c r="R678" s="39"/>
      <c r="S678" s="39"/>
    </row>
    <row r="679" ht="15.75" customHeight="1">
      <c r="R679" s="39"/>
      <c r="S679" s="39"/>
    </row>
    <row r="680" ht="15.75" customHeight="1">
      <c r="R680" s="39"/>
      <c r="S680" s="39"/>
    </row>
    <row r="681" ht="15.75" customHeight="1">
      <c r="R681" s="39"/>
      <c r="S681" s="39"/>
    </row>
    <row r="682" ht="15.75" customHeight="1">
      <c r="R682" s="39"/>
      <c r="S682" s="39"/>
    </row>
    <row r="683" ht="15.75" customHeight="1">
      <c r="R683" s="39"/>
      <c r="S683" s="39"/>
    </row>
    <row r="684" ht="15.75" customHeight="1">
      <c r="R684" s="39"/>
      <c r="S684" s="39"/>
    </row>
    <row r="685" ht="15.75" customHeight="1">
      <c r="R685" s="39"/>
      <c r="S685" s="39"/>
    </row>
    <row r="686" ht="15.75" customHeight="1">
      <c r="R686" s="39"/>
      <c r="S686" s="39"/>
    </row>
    <row r="687" ht="15.75" customHeight="1">
      <c r="R687" s="39"/>
      <c r="S687" s="39"/>
    </row>
    <row r="688" ht="15.75" customHeight="1">
      <c r="R688" s="39"/>
      <c r="S688" s="39"/>
    </row>
    <row r="689" ht="15.75" customHeight="1">
      <c r="R689" s="39"/>
      <c r="S689" s="39"/>
    </row>
    <row r="690" ht="15.75" customHeight="1">
      <c r="R690" s="39"/>
      <c r="S690" s="39"/>
    </row>
    <row r="691" ht="15.75" customHeight="1">
      <c r="R691" s="39"/>
      <c r="S691" s="39"/>
    </row>
    <row r="692" ht="15.75" customHeight="1">
      <c r="R692" s="39"/>
      <c r="S692" s="39"/>
    </row>
    <row r="693" ht="15.75" customHeight="1">
      <c r="R693" s="39"/>
      <c r="S693" s="39"/>
    </row>
    <row r="694" ht="15.75" customHeight="1">
      <c r="R694" s="39"/>
      <c r="S694" s="39"/>
    </row>
    <row r="695" ht="15.75" customHeight="1">
      <c r="R695" s="39"/>
      <c r="S695" s="39"/>
    </row>
    <row r="696" ht="15.75" customHeight="1">
      <c r="R696" s="39"/>
      <c r="S696" s="39"/>
    </row>
    <row r="697" ht="15.75" customHeight="1">
      <c r="R697" s="39"/>
      <c r="S697" s="39"/>
    </row>
    <row r="698" ht="15.75" customHeight="1">
      <c r="R698" s="39"/>
      <c r="S698" s="39"/>
    </row>
    <row r="699" ht="15.75" customHeight="1">
      <c r="R699" s="39"/>
      <c r="S699" s="39"/>
    </row>
    <row r="700" ht="15.75" customHeight="1">
      <c r="R700" s="39"/>
      <c r="S700" s="39"/>
    </row>
    <row r="701" ht="15.75" customHeight="1">
      <c r="R701" s="39"/>
      <c r="S701" s="39"/>
    </row>
    <row r="702" ht="15.75" customHeight="1">
      <c r="R702" s="39"/>
      <c r="S702" s="39"/>
    </row>
    <row r="703" ht="15.75" customHeight="1">
      <c r="R703" s="39"/>
      <c r="S703" s="39"/>
    </row>
    <row r="704" ht="15.75" customHeight="1">
      <c r="R704" s="39"/>
      <c r="S704" s="39"/>
    </row>
    <row r="705" ht="15.75" customHeight="1">
      <c r="R705" s="39"/>
      <c r="S705" s="39"/>
    </row>
    <row r="706" ht="15.75" customHeight="1">
      <c r="R706" s="39"/>
      <c r="S706" s="39"/>
    </row>
    <row r="707" ht="15.75" customHeight="1">
      <c r="R707" s="39"/>
      <c r="S707" s="39"/>
    </row>
    <row r="708" ht="15.75" customHeight="1">
      <c r="R708" s="39"/>
      <c r="S708" s="39"/>
    </row>
    <row r="709" ht="15.75" customHeight="1">
      <c r="R709" s="39"/>
      <c r="S709" s="39"/>
    </row>
    <row r="710" ht="15.75" customHeight="1">
      <c r="R710" s="39"/>
      <c r="S710" s="39"/>
    </row>
    <row r="711" ht="15.75" customHeight="1">
      <c r="R711" s="39"/>
      <c r="S711" s="39"/>
    </row>
    <row r="712" ht="15.75" customHeight="1">
      <c r="R712" s="39"/>
      <c r="S712" s="39"/>
    </row>
    <row r="713" ht="15.75" customHeight="1">
      <c r="R713" s="39"/>
      <c r="S713" s="39"/>
    </row>
    <row r="714" ht="15.75" customHeight="1">
      <c r="R714" s="39"/>
      <c r="S714" s="39"/>
    </row>
    <row r="715" ht="15.75" customHeight="1">
      <c r="R715" s="39"/>
      <c r="S715" s="39"/>
    </row>
    <row r="716" ht="15.75" customHeight="1">
      <c r="R716" s="39"/>
      <c r="S716" s="39"/>
    </row>
    <row r="717" ht="15.75" customHeight="1">
      <c r="R717" s="39"/>
      <c r="S717" s="39"/>
    </row>
    <row r="718" ht="15.75" customHeight="1">
      <c r="R718" s="39"/>
      <c r="S718" s="39"/>
    </row>
    <row r="719" ht="15.75" customHeight="1">
      <c r="R719" s="39"/>
      <c r="S719" s="39"/>
    </row>
    <row r="720" ht="15.75" customHeight="1">
      <c r="R720" s="39"/>
      <c r="S720" s="39"/>
    </row>
    <row r="721" ht="15.75" customHeight="1">
      <c r="R721" s="39"/>
      <c r="S721" s="39"/>
    </row>
    <row r="722" ht="15.75" customHeight="1">
      <c r="R722" s="39"/>
      <c r="S722" s="39"/>
    </row>
    <row r="723" ht="15.75" customHeight="1">
      <c r="R723" s="39"/>
      <c r="S723" s="39"/>
    </row>
    <row r="724" ht="15.75" customHeight="1">
      <c r="R724" s="39"/>
      <c r="S724" s="39"/>
    </row>
    <row r="725" ht="15.75" customHeight="1">
      <c r="R725" s="39"/>
      <c r="S725" s="39"/>
    </row>
    <row r="726" ht="15.75" customHeight="1">
      <c r="R726" s="39"/>
      <c r="S726" s="39"/>
    </row>
    <row r="727" ht="15.75" customHeight="1">
      <c r="R727" s="39"/>
      <c r="S727" s="39"/>
    </row>
    <row r="728" ht="15.75" customHeight="1">
      <c r="R728" s="39"/>
      <c r="S728" s="39"/>
    </row>
    <row r="729" ht="15.75" customHeight="1">
      <c r="R729" s="39"/>
      <c r="S729" s="39"/>
    </row>
    <row r="730" ht="15.75" customHeight="1">
      <c r="R730" s="39"/>
      <c r="S730" s="39"/>
    </row>
    <row r="731" ht="15.75" customHeight="1">
      <c r="R731" s="39"/>
      <c r="S731" s="39"/>
    </row>
    <row r="732" ht="15.75" customHeight="1">
      <c r="R732" s="39"/>
      <c r="S732" s="39"/>
    </row>
    <row r="733" ht="15.75" customHeight="1">
      <c r="R733" s="39"/>
      <c r="S733" s="39"/>
    </row>
    <row r="734" ht="15.75" customHeight="1">
      <c r="R734" s="39"/>
      <c r="S734" s="39"/>
    </row>
    <row r="735" ht="15.75" customHeight="1">
      <c r="R735" s="39"/>
      <c r="S735" s="39"/>
    </row>
    <row r="736" ht="15.75" customHeight="1">
      <c r="R736" s="39"/>
      <c r="S736" s="39"/>
    </row>
    <row r="737" ht="15.75" customHeight="1">
      <c r="R737" s="39"/>
      <c r="S737" s="39"/>
    </row>
    <row r="738" ht="15.75" customHeight="1">
      <c r="R738" s="39"/>
      <c r="S738" s="39"/>
    </row>
    <row r="739" ht="15.75" customHeight="1">
      <c r="R739" s="39"/>
      <c r="S739" s="39"/>
    </row>
    <row r="740" ht="15.75" customHeight="1">
      <c r="R740" s="39"/>
      <c r="S740" s="39"/>
    </row>
    <row r="741" ht="15.75" customHeight="1">
      <c r="R741" s="39"/>
      <c r="S741" s="39"/>
    </row>
    <row r="742" ht="15.75" customHeight="1">
      <c r="R742" s="39"/>
      <c r="S742" s="39"/>
    </row>
    <row r="743" ht="15.75" customHeight="1">
      <c r="R743" s="39"/>
      <c r="S743" s="39"/>
    </row>
    <row r="744" ht="15.75" customHeight="1">
      <c r="R744" s="39"/>
      <c r="S744" s="39"/>
    </row>
    <row r="745" ht="15.75" customHeight="1">
      <c r="R745" s="39"/>
      <c r="S745" s="39"/>
    </row>
    <row r="746" ht="15.75" customHeight="1">
      <c r="R746" s="39"/>
      <c r="S746" s="39"/>
    </row>
    <row r="747" ht="15.75" customHeight="1">
      <c r="R747" s="39"/>
      <c r="S747" s="39"/>
    </row>
    <row r="748" ht="15.75" customHeight="1">
      <c r="R748" s="39"/>
      <c r="S748" s="39"/>
    </row>
    <row r="749" ht="15.75" customHeight="1">
      <c r="R749" s="39"/>
      <c r="S749" s="39"/>
    </row>
    <row r="750" ht="15.75" customHeight="1">
      <c r="R750" s="39"/>
      <c r="S750" s="39"/>
    </row>
    <row r="751" ht="15.75" customHeight="1">
      <c r="R751" s="39"/>
      <c r="S751" s="39"/>
    </row>
    <row r="752" ht="15.75" customHeight="1">
      <c r="R752" s="39"/>
      <c r="S752" s="39"/>
    </row>
    <row r="753" ht="15.75" customHeight="1">
      <c r="R753" s="39"/>
      <c r="S753" s="39"/>
    </row>
    <row r="754" ht="15.75" customHeight="1">
      <c r="R754" s="39"/>
      <c r="S754" s="39"/>
    </row>
    <row r="755" ht="15.75" customHeight="1">
      <c r="R755" s="39"/>
      <c r="S755" s="39"/>
    </row>
    <row r="756" ht="15.75" customHeight="1">
      <c r="R756" s="39"/>
      <c r="S756" s="39"/>
    </row>
    <row r="757" ht="15.75" customHeight="1">
      <c r="R757" s="39"/>
      <c r="S757" s="39"/>
    </row>
    <row r="758" ht="15.75" customHeight="1">
      <c r="R758" s="39"/>
      <c r="S758" s="39"/>
    </row>
    <row r="759" ht="15.75" customHeight="1">
      <c r="R759" s="39"/>
      <c r="S759" s="39"/>
    </row>
    <row r="760" ht="15.75" customHeight="1">
      <c r="R760" s="39"/>
      <c r="S760" s="39"/>
    </row>
    <row r="761" ht="15.75" customHeight="1">
      <c r="R761" s="39"/>
      <c r="S761" s="39"/>
    </row>
    <row r="762" ht="15.75" customHeight="1">
      <c r="R762" s="39"/>
      <c r="S762" s="39"/>
    </row>
    <row r="763" ht="15.75" customHeight="1">
      <c r="R763" s="39"/>
      <c r="S763" s="39"/>
    </row>
    <row r="764" ht="15.75" customHeight="1">
      <c r="R764" s="39"/>
      <c r="S764" s="39"/>
    </row>
    <row r="765" ht="15.75" customHeight="1">
      <c r="R765" s="39"/>
      <c r="S765" s="39"/>
    </row>
    <row r="766" ht="15.75" customHeight="1">
      <c r="R766" s="39"/>
      <c r="S766" s="39"/>
    </row>
    <row r="767" ht="15.75" customHeight="1">
      <c r="R767" s="39"/>
      <c r="S767" s="39"/>
    </row>
    <row r="768" ht="15.75" customHeight="1">
      <c r="R768" s="39"/>
      <c r="S768" s="39"/>
    </row>
    <row r="769" ht="15.75" customHeight="1">
      <c r="R769" s="39"/>
      <c r="S769" s="39"/>
    </row>
    <row r="770" ht="15.75" customHeight="1">
      <c r="R770" s="39"/>
      <c r="S770" s="39"/>
    </row>
    <row r="771" ht="15.75" customHeight="1">
      <c r="R771" s="39"/>
      <c r="S771" s="39"/>
    </row>
    <row r="772" ht="15.75" customHeight="1">
      <c r="R772" s="39"/>
      <c r="S772" s="39"/>
    </row>
    <row r="773" ht="15.75" customHeight="1">
      <c r="R773" s="39"/>
      <c r="S773" s="39"/>
    </row>
    <row r="774" ht="15.75" customHeight="1">
      <c r="R774" s="39"/>
      <c r="S774" s="39"/>
    </row>
    <row r="775" ht="15.75" customHeight="1">
      <c r="R775" s="39"/>
      <c r="S775" s="39"/>
    </row>
    <row r="776" ht="15.75" customHeight="1">
      <c r="R776" s="39"/>
      <c r="S776" s="39"/>
    </row>
    <row r="777" ht="15.75" customHeight="1">
      <c r="R777" s="39"/>
      <c r="S777" s="39"/>
    </row>
    <row r="778" ht="15.75" customHeight="1">
      <c r="R778" s="39"/>
      <c r="S778" s="39"/>
    </row>
    <row r="779" ht="15.75" customHeight="1">
      <c r="R779" s="39"/>
      <c r="S779" s="39"/>
    </row>
    <row r="780" ht="15.75" customHeight="1">
      <c r="R780" s="39"/>
      <c r="S780" s="39"/>
    </row>
    <row r="781" ht="15.75" customHeight="1">
      <c r="R781" s="39"/>
      <c r="S781" s="39"/>
    </row>
    <row r="782" ht="15.75" customHeight="1">
      <c r="R782" s="39"/>
      <c r="S782" s="39"/>
    </row>
    <row r="783" ht="15.75" customHeight="1">
      <c r="R783" s="39"/>
      <c r="S783" s="39"/>
    </row>
    <row r="784" ht="15.75" customHeight="1">
      <c r="R784" s="39"/>
      <c r="S784" s="39"/>
    </row>
    <row r="785" ht="15.75" customHeight="1">
      <c r="R785" s="39"/>
      <c r="S785" s="39"/>
    </row>
    <row r="786" ht="15.75" customHeight="1">
      <c r="R786" s="39"/>
      <c r="S786" s="39"/>
    </row>
    <row r="787" ht="15.75" customHeight="1">
      <c r="R787" s="39"/>
      <c r="S787" s="39"/>
    </row>
    <row r="788" ht="15.75" customHeight="1">
      <c r="R788" s="39"/>
      <c r="S788" s="39"/>
    </row>
    <row r="789" ht="15.75" customHeight="1">
      <c r="R789" s="39"/>
      <c r="S789" s="39"/>
    </row>
    <row r="790" ht="15.75" customHeight="1">
      <c r="R790" s="39"/>
      <c r="S790" s="39"/>
    </row>
    <row r="791" ht="15.75" customHeight="1">
      <c r="R791" s="39"/>
      <c r="S791" s="39"/>
    </row>
    <row r="792" ht="15.75" customHeight="1">
      <c r="R792" s="39"/>
      <c r="S792" s="39"/>
    </row>
    <row r="793" ht="15.75" customHeight="1">
      <c r="R793" s="39"/>
      <c r="S793" s="39"/>
    </row>
    <row r="794" ht="15.75" customHeight="1">
      <c r="R794" s="39"/>
      <c r="S794" s="39"/>
    </row>
    <row r="795" ht="15.75" customHeight="1">
      <c r="R795" s="39"/>
      <c r="S795" s="39"/>
    </row>
    <row r="796" ht="15.75" customHeight="1">
      <c r="R796" s="39"/>
      <c r="S796" s="39"/>
    </row>
    <row r="797" ht="15.75" customHeight="1">
      <c r="R797" s="39"/>
      <c r="S797" s="39"/>
    </row>
    <row r="798" ht="15.75" customHeight="1">
      <c r="R798" s="39"/>
      <c r="S798" s="39"/>
    </row>
    <row r="799" ht="15.75" customHeight="1">
      <c r="R799" s="39"/>
      <c r="S799" s="39"/>
    </row>
    <row r="800" ht="15.75" customHeight="1">
      <c r="R800" s="39"/>
      <c r="S800" s="39"/>
    </row>
    <row r="801" ht="15.75" customHeight="1">
      <c r="R801" s="39"/>
      <c r="S801" s="39"/>
    </row>
    <row r="802" ht="15.75" customHeight="1">
      <c r="R802" s="39"/>
      <c r="S802" s="39"/>
    </row>
    <row r="803" ht="15.75" customHeight="1">
      <c r="R803" s="39"/>
      <c r="S803" s="39"/>
    </row>
    <row r="804" ht="15.75" customHeight="1">
      <c r="R804" s="39"/>
      <c r="S804" s="39"/>
    </row>
    <row r="805" ht="15.75" customHeight="1">
      <c r="R805" s="39"/>
      <c r="S805" s="39"/>
    </row>
    <row r="806" ht="15.75" customHeight="1">
      <c r="R806" s="39"/>
      <c r="S806" s="39"/>
    </row>
    <row r="807" ht="15.75" customHeight="1">
      <c r="R807" s="39"/>
      <c r="S807" s="39"/>
    </row>
    <row r="808" ht="15.75" customHeight="1">
      <c r="R808" s="39"/>
      <c r="S808" s="39"/>
    </row>
    <row r="809" ht="15.75" customHeight="1">
      <c r="R809" s="39"/>
      <c r="S809" s="39"/>
    </row>
    <row r="810" ht="15.75" customHeight="1">
      <c r="R810" s="39"/>
      <c r="S810" s="39"/>
    </row>
    <row r="811" ht="15.75" customHeight="1">
      <c r="R811" s="39"/>
      <c r="S811" s="39"/>
    </row>
    <row r="812" ht="15.75" customHeight="1">
      <c r="R812" s="39"/>
      <c r="S812" s="39"/>
    </row>
    <row r="813" ht="15.75" customHeight="1">
      <c r="R813" s="39"/>
      <c r="S813" s="39"/>
    </row>
    <row r="814" ht="15.75" customHeight="1">
      <c r="R814" s="39"/>
      <c r="S814" s="39"/>
    </row>
    <row r="815" ht="15.75" customHeight="1">
      <c r="R815" s="39"/>
      <c r="S815" s="39"/>
    </row>
    <row r="816" ht="15.75" customHeight="1">
      <c r="R816" s="39"/>
      <c r="S816" s="39"/>
    </row>
    <row r="817" ht="15.75" customHeight="1">
      <c r="R817" s="39"/>
      <c r="S817" s="39"/>
    </row>
    <row r="818" ht="15.75" customHeight="1">
      <c r="R818" s="39"/>
      <c r="S818" s="39"/>
    </row>
    <row r="819" ht="15.75" customHeight="1">
      <c r="R819" s="39"/>
      <c r="S819" s="39"/>
    </row>
    <row r="820" ht="15.75" customHeight="1">
      <c r="R820" s="39"/>
      <c r="S820" s="39"/>
    </row>
    <row r="821" ht="15.75" customHeight="1">
      <c r="R821" s="39"/>
      <c r="S821" s="39"/>
    </row>
    <row r="822" ht="15.75" customHeight="1">
      <c r="R822" s="39"/>
      <c r="S822" s="39"/>
    </row>
    <row r="823" ht="15.75" customHeight="1">
      <c r="R823" s="39"/>
      <c r="S823" s="39"/>
    </row>
    <row r="824" ht="15.75" customHeight="1">
      <c r="R824" s="39"/>
      <c r="S824" s="39"/>
    </row>
    <row r="825" ht="15.75" customHeight="1">
      <c r="R825" s="39"/>
      <c r="S825" s="39"/>
    </row>
    <row r="826" ht="15.75" customHeight="1">
      <c r="R826" s="39"/>
      <c r="S826" s="39"/>
    </row>
    <row r="827" ht="15.75" customHeight="1">
      <c r="R827" s="39"/>
      <c r="S827" s="39"/>
    </row>
    <row r="828" ht="15.75" customHeight="1">
      <c r="R828" s="39"/>
      <c r="S828" s="39"/>
    </row>
    <row r="829" ht="15.75" customHeight="1">
      <c r="R829" s="39"/>
      <c r="S829" s="39"/>
    </row>
    <row r="830" ht="15.75" customHeight="1">
      <c r="R830" s="39"/>
      <c r="S830" s="39"/>
    </row>
    <row r="831" ht="15.75" customHeight="1">
      <c r="R831" s="39"/>
      <c r="S831" s="39"/>
    </row>
    <row r="832" ht="15.75" customHeight="1">
      <c r="R832" s="39"/>
      <c r="S832" s="39"/>
    </row>
    <row r="833" ht="15.75" customHeight="1">
      <c r="R833" s="39"/>
      <c r="S833" s="39"/>
    </row>
    <row r="834" ht="15.75" customHeight="1">
      <c r="R834" s="39"/>
      <c r="S834" s="39"/>
    </row>
    <row r="835" ht="15.75" customHeight="1">
      <c r="R835" s="39"/>
      <c r="S835" s="39"/>
    </row>
    <row r="836" ht="15.75" customHeight="1">
      <c r="R836" s="39"/>
      <c r="S836" s="39"/>
    </row>
    <row r="837" ht="15.75" customHeight="1">
      <c r="R837" s="39"/>
      <c r="S837" s="39"/>
    </row>
    <row r="838" ht="15.75" customHeight="1">
      <c r="R838" s="39"/>
      <c r="S838" s="39"/>
    </row>
    <row r="839" ht="15.75" customHeight="1">
      <c r="R839" s="39"/>
      <c r="S839" s="39"/>
    </row>
    <row r="840" ht="15.75" customHeight="1">
      <c r="R840" s="39"/>
      <c r="S840" s="39"/>
    </row>
    <row r="841" ht="15.75" customHeight="1">
      <c r="R841" s="39"/>
      <c r="S841" s="39"/>
    </row>
    <row r="842" ht="15.75" customHeight="1">
      <c r="R842" s="39"/>
      <c r="S842" s="39"/>
    </row>
    <row r="843" ht="15.75" customHeight="1">
      <c r="R843" s="39"/>
      <c r="S843" s="39"/>
    </row>
    <row r="844" ht="15.75" customHeight="1">
      <c r="R844" s="39"/>
      <c r="S844" s="39"/>
    </row>
    <row r="845" ht="15.75" customHeight="1">
      <c r="R845" s="39"/>
      <c r="S845" s="39"/>
    </row>
    <row r="846" ht="15.75" customHeight="1">
      <c r="R846" s="39"/>
      <c r="S846" s="39"/>
    </row>
    <row r="847" ht="15.75" customHeight="1">
      <c r="R847" s="39"/>
      <c r="S847" s="39"/>
    </row>
    <row r="848" ht="15.75" customHeight="1">
      <c r="R848" s="39"/>
      <c r="S848" s="39"/>
    </row>
    <row r="849" ht="15.75" customHeight="1">
      <c r="R849" s="39"/>
      <c r="S849" s="39"/>
    </row>
    <row r="850" ht="15.75" customHeight="1">
      <c r="R850" s="39"/>
      <c r="S850" s="39"/>
    </row>
    <row r="851" ht="15.75" customHeight="1">
      <c r="R851" s="39"/>
      <c r="S851" s="39"/>
    </row>
    <row r="852" ht="15.75" customHeight="1">
      <c r="R852" s="39"/>
      <c r="S852" s="39"/>
    </row>
    <row r="853" ht="15.75" customHeight="1">
      <c r="R853" s="39"/>
      <c r="S853" s="39"/>
    </row>
    <row r="854" ht="15.75" customHeight="1">
      <c r="R854" s="39"/>
      <c r="S854" s="39"/>
    </row>
    <row r="855" ht="15.75" customHeight="1">
      <c r="R855" s="39"/>
      <c r="S855" s="39"/>
    </row>
    <row r="856" ht="15.75" customHeight="1">
      <c r="R856" s="39"/>
      <c r="S856" s="39"/>
    </row>
    <row r="857" ht="15.75" customHeight="1">
      <c r="R857" s="39"/>
      <c r="S857" s="39"/>
    </row>
    <row r="858" ht="15.75" customHeight="1">
      <c r="R858" s="39"/>
      <c r="S858" s="39"/>
    </row>
    <row r="859" ht="15.75" customHeight="1">
      <c r="R859" s="39"/>
      <c r="S859" s="39"/>
    </row>
    <row r="860" ht="15.75" customHeight="1">
      <c r="R860" s="39"/>
      <c r="S860" s="39"/>
    </row>
    <row r="861" ht="15.75" customHeight="1">
      <c r="R861" s="39"/>
      <c r="S861" s="39"/>
    </row>
    <row r="862" ht="15.75" customHeight="1">
      <c r="R862" s="39"/>
      <c r="S862" s="39"/>
    </row>
    <row r="863" ht="15.75" customHeight="1">
      <c r="R863" s="39"/>
      <c r="S863" s="39"/>
    </row>
    <row r="864" ht="15.75" customHeight="1">
      <c r="R864" s="39"/>
      <c r="S864" s="39"/>
    </row>
    <row r="865" ht="15.75" customHeight="1">
      <c r="R865" s="39"/>
      <c r="S865" s="39"/>
    </row>
    <row r="866" ht="15.75" customHeight="1">
      <c r="R866" s="39"/>
      <c r="S866" s="39"/>
    </row>
    <row r="867" ht="15.75" customHeight="1">
      <c r="R867" s="39"/>
      <c r="S867" s="39"/>
    </row>
    <row r="868" ht="15.75" customHeight="1">
      <c r="R868" s="39"/>
      <c r="S868" s="39"/>
    </row>
    <row r="869" ht="15.75" customHeight="1">
      <c r="R869" s="39"/>
      <c r="S869" s="39"/>
    </row>
    <row r="870" ht="15.75" customHeight="1">
      <c r="R870" s="39"/>
      <c r="S870" s="39"/>
    </row>
    <row r="871" ht="15.75" customHeight="1">
      <c r="R871" s="39"/>
      <c r="S871" s="39"/>
    </row>
    <row r="872" ht="15.75" customHeight="1">
      <c r="R872" s="39"/>
      <c r="S872" s="39"/>
    </row>
    <row r="873" ht="15.75" customHeight="1">
      <c r="R873" s="39"/>
      <c r="S873" s="39"/>
    </row>
    <row r="874" ht="15.75" customHeight="1">
      <c r="R874" s="39"/>
      <c r="S874" s="39"/>
    </row>
    <row r="875" ht="15.75" customHeight="1">
      <c r="R875" s="39"/>
      <c r="S875" s="39"/>
    </row>
    <row r="876" ht="15.75" customHeight="1">
      <c r="R876" s="39"/>
      <c r="S876" s="39"/>
    </row>
    <row r="877" ht="15.75" customHeight="1">
      <c r="R877" s="39"/>
      <c r="S877" s="39"/>
    </row>
    <row r="878" ht="15.75" customHeight="1">
      <c r="R878" s="39"/>
      <c r="S878" s="39"/>
    </row>
    <row r="879" ht="15.75" customHeight="1">
      <c r="R879" s="39"/>
      <c r="S879" s="39"/>
    </row>
    <row r="880" ht="15.75" customHeight="1">
      <c r="R880" s="39"/>
      <c r="S880" s="39"/>
    </row>
    <row r="881" ht="15.75" customHeight="1">
      <c r="R881" s="39"/>
      <c r="S881" s="39"/>
    </row>
    <row r="882" ht="15.75" customHeight="1">
      <c r="R882" s="39"/>
      <c r="S882" s="39"/>
    </row>
    <row r="883" ht="15.75" customHeight="1">
      <c r="R883" s="39"/>
      <c r="S883" s="39"/>
    </row>
    <row r="884" ht="15.75" customHeight="1">
      <c r="R884" s="39"/>
      <c r="S884" s="39"/>
    </row>
    <row r="885" ht="15.75" customHeight="1">
      <c r="R885" s="39"/>
      <c r="S885" s="39"/>
    </row>
    <row r="886" ht="15.75" customHeight="1">
      <c r="R886" s="39"/>
      <c r="S886" s="39"/>
    </row>
    <row r="887" ht="15.75" customHeight="1">
      <c r="R887" s="39"/>
      <c r="S887" s="39"/>
    </row>
    <row r="888" ht="15.75" customHeight="1">
      <c r="R888" s="39"/>
      <c r="S888" s="39"/>
    </row>
    <row r="889" ht="15.75" customHeight="1">
      <c r="R889" s="39"/>
      <c r="S889" s="39"/>
    </row>
    <row r="890" ht="15.75" customHeight="1">
      <c r="R890" s="39"/>
      <c r="S890" s="39"/>
    </row>
    <row r="891" ht="15.75" customHeight="1">
      <c r="R891" s="39"/>
      <c r="S891" s="39"/>
    </row>
    <row r="892" ht="15.75" customHeight="1">
      <c r="R892" s="39"/>
      <c r="S892" s="39"/>
    </row>
    <row r="893" ht="15.75" customHeight="1">
      <c r="R893" s="39"/>
      <c r="S893" s="39"/>
    </row>
    <row r="894" ht="15.75" customHeight="1">
      <c r="R894" s="39"/>
      <c r="S894" s="39"/>
    </row>
    <row r="895" ht="15.75" customHeight="1">
      <c r="R895" s="39"/>
      <c r="S895" s="39"/>
    </row>
    <row r="896" ht="15.75" customHeight="1">
      <c r="R896" s="39"/>
      <c r="S896" s="39"/>
    </row>
    <row r="897" ht="15.75" customHeight="1">
      <c r="R897" s="39"/>
      <c r="S897" s="39"/>
    </row>
    <row r="898" ht="15.75" customHeight="1">
      <c r="R898" s="39"/>
      <c r="S898" s="39"/>
    </row>
    <row r="899" ht="15.75" customHeight="1">
      <c r="R899" s="39"/>
      <c r="S899" s="39"/>
    </row>
    <row r="900" ht="15.75" customHeight="1">
      <c r="R900" s="39"/>
      <c r="S900" s="39"/>
    </row>
    <row r="901" ht="15.75" customHeight="1">
      <c r="R901" s="39"/>
      <c r="S901" s="39"/>
    </row>
    <row r="902" ht="15.75" customHeight="1">
      <c r="R902" s="39"/>
      <c r="S902" s="39"/>
    </row>
    <row r="903" ht="15.75" customHeight="1">
      <c r="R903" s="39"/>
      <c r="S903" s="39"/>
    </row>
    <row r="904" ht="15.75" customHeight="1">
      <c r="R904" s="39"/>
      <c r="S904" s="39"/>
    </row>
    <row r="905" ht="15.75" customHeight="1">
      <c r="R905" s="39"/>
      <c r="S905" s="39"/>
    </row>
    <row r="906" ht="15.75" customHeight="1">
      <c r="R906" s="39"/>
      <c r="S906" s="39"/>
    </row>
    <row r="907" ht="15.75" customHeight="1">
      <c r="R907" s="39"/>
      <c r="S907" s="39"/>
    </row>
    <row r="908" ht="15.75" customHeight="1">
      <c r="R908" s="39"/>
      <c r="S908" s="39"/>
    </row>
    <row r="909" ht="15.75" customHeight="1">
      <c r="R909" s="39"/>
      <c r="S909" s="39"/>
    </row>
    <row r="910" ht="15.75" customHeight="1">
      <c r="R910" s="39"/>
      <c r="S910" s="39"/>
    </row>
    <row r="911" ht="15.75" customHeight="1">
      <c r="R911" s="39"/>
      <c r="S911" s="39"/>
    </row>
    <row r="912" ht="15.75" customHeight="1">
      <c r="R912" s="39"/>
      <c r="S912" s="39"/>
    </row>
    <row r="913" ht="15.75" customHeight="1">
      <c r="R913" s="39"/>
      <c r="S913" s="39"/>
    </row>
    <row r="914" ht="15.75" customHeight="1">
      <c r="R914" s="39"/>
      <c r="S914" s="39"/>
    </row>
    <row r="915" ht="15.75" customHeight="1">
      <c r="R915" s="39"/>
      <c r="S915" s="39"/>
    </row>
    <row r="916" ht="15.75" customHeight="1">
      <c r="R916" s="39"/>
      <c r="S916" s="39"/>
    </row>
    <row r="917" ht="15.75" customHeight="1">
      <c r="R917" s="39"/>
      <c r="S917" s="39"/>
    </row>
    <row r="918" ht="15.75" customHeight="1">
      <c r="R918" s="39"/>
      <c r="S918" s="39"/>
    </row>
    <row r="919" ht="15.75" customHeight="1">
      <c r="R919" s="39"/>
      <c r="S919" s="39"/>
    </row>
    <row r="920" ht="15.75" customHeight="1">
      <c r="R920" s="39"/>
      <c r="S920" s="39"/>
    </row>
    <row r="921" ht="15.75" customHeight="1">
      <c r="R921" s="39"/>
      <c r="S921" s="39"/>
    </row>
    <row r="922" ht="15.75" customHeight="1">
      <c r="R922" s="39"/>
      <c r="S922" s="39"/>
    </row>
    <row r="923" ht="15.75" customHeight="1">
      <c r="R923" s="39"/>
      <c r="S923" s="39"/>
    </row>
    <row r="924" ht="15.75" customHeight="1">
      <c r="R924" s="39"/>
      <c r="S924" s="39"/>
    </row>
    <row r="925" ht="15.75" customHeight="1">
      <c r="R925" s="39"/>
      <c r="S925" s="39"/>
    </row>
    <row r="926" ht="15.75" customHeight="1">
      <c r="R926" s="39"/>
      <c r="S926" s="39"/>
    </row>
    <row r="927" ht="15.75" customHeight="1">
      <c r="R927" s="39"/>
      <c r="S927" s="39"/>
    </row>
    <row r="928" ht="15.75" customHeight="1">
      <c r="R928" s="39"/>
      <c r="S928" s="39"/>
    </row>
    <row r="929" ht="15.75" customHeight="1">
      <c r="R929" s="39"/>
      <c r="S929" s="39"/>
    </row>
    <row r="930" ht="15.75" customHeight="1">
      <c r="R930" s="39"/>
      <c r="S930" s="39"/>
    </row>
    <row r="931" ht="15.75" customHeight="1">
      <c r="R931" s="39"/>
      <c r="S931" s="39"/>
    </row>
    <row r="932" ht="15.75" customHeight="1">
      <c r="R932" s="39"/>
      <c r="S932" s="39"/>
    </row>
    <row r="933" ht="15.75" customHeight="1">
      <c r="R933" s="39"/>
      <c r="S933" s="39"/>
    </row>
    <row r="934" ht="15.75" customHeight="1">
      <c r="R934" s="39"/>
      <c r="S934" s="39"/>
    </row>
    <row r="935" ht="15.75" customHeight="1">
      <c r="R935" s="39"/>
      <c r="S935" s="39"/>
    </row>
    <row r="936" ht="15.75" customHeight="1">
      <c r="R936" s="39"/>
      <c r="S936" s="39"/>
    </row>
    <row r="937" ht="15.75" customHeight="1">
      <c r="R937" s="39"/>
      <c r="S937" s="39"/>
    </row>
    <row r="938" ht="15.75" customHeight="1">
      <c r="R938" s="39"/>
      <c r="S938" s="39"/>
    </row>
    <row r="939" ht="15.75" customHeight="1">
      <c r="R939" s="39"/>
      <c r="S939" s="39"/>
    </row>
    <row r="940" ht="15.75" customHeight="1">
      <c r="R940" s="39"/>
      <c r="S940" s="39"/>
    </row>
    <row r="941" ht="15.75" customHeight="1">
      <c r="R941" s="39"/>
      <c r="S941" s="39"/>
    </row>
    <row r="942" ht="15.75" customHeight="1">
      <c r="R942" s="39"/>
      <c r="S942" s="39"/>
    </row>
    <row r="943" ht="15.75" customHeight="1">
      <c r="R943" s="39"/>
      <c r="S943" s="39"/>
    </row>
    <row r="944" ht="15.75" customHeight="1">
      <c r="R944" s="39"/>
      <c r="S944" s="39"/>
    </row>
    <row r="945" ht="15.75" customHeight="1">
      <c r="R945" s="39"/>
      <c r="S945" s="39"/>
    </row>
    <row r="946" ht="15.75" customHeight="1">
      <c r="R946" s="39"/>
      <c r="S946" s="39"/>
    </row>
    <row r="947" ht="15.75" customHeight="1">
      <c r="R947" s="39"/>
      <c r="S947" s="39"/>
    </row>
    <row r="948" ht="15.75" customHeight="1">
      <c r="R948" s="39"/>
      <c r="S948" s="39"/>
    </row>
    <row r="949" ht="15.75" customHeight="1">
      <c r="R949" s="39"/>
      <c r="S949" s="39"/>
    </row>
    <row r="950" ht="15.75" customHeight="1">
      <c r="R950" s="39"/>
      <c r="S950" s="39"/>
    </row>
    <row r="951" ht="15.75" customHeight="1">
      <c r="R951" s="39"/>
      <c r="S951" s="39"/>
    </row>
    <row r="952" ht="15.75" customHeight="1">
      <c r="R952" s="39"/>
      <c r="S952" s="39"/>
    </row>
    <row r="953" ht="15.75" customHeight="1">
      <c r="R953" s="39"/>
      <c r="S953" s="39"/>
    </row>
    <row r="954" ht="15.75" customHeight="1">
      <c r="R954" s="39"/>
      <c r="S954" s="39"/>
    </row>
    <row r="955" ht="15.75" customHeight="1">
      <c r="R955" s="39"/>
      <c r="S955" s="39"/>
    </row>
    <row r="956" ht="15.75" customHeight="1">
      <c r="R956" s="39"/>
      <c r="S956" s="39"/>
    </row>
    <row r="957" ht="15.75" customHeight="1">
      <c r="R957" s="39"/>
      <c r="S957" s="39"/>
    </row>
    <row r="958" ht="15.75" customHeight="1">
      <c r="R958" s="39"/>
      <c r="S958" s="39"/>
    </row>
    <row r="959" ht="15.75" customHeight="1">
      <c r="R959" s="39"/>
      <c r="S959" s="39"/>
    </row>
    <row r="960" ht="15.75" customHeight="1">
      <c r="R960" s="39"/>
      <c r="S960" s="39"/>
    </row>
    <row r="961" ht="15.75" customHeight="1">
      <c r="R961" s="39"/>
      <c r="S961" s="39"/>
    </row>
    <row r="962" ht="15.75" customHeight="1">
      <c r="R962" s="39"/>
      <c r="S962" s="39"/>
    </row>
    <row r="963" ht="15.75" customHeight="1">
      <c r="R963" s="39"/>
      <c r="S963" s="39"/>
    </row>
    <row r="964" ht="15.75" customHeight="1">
      <c r="R964" s="39"/>
      <c r="S964" s="39"/>
    </row>
    <row r="965" ht="15.75" customHeight="1">
      <c r="R965" s="39"/>
      <c r="S965" s="39"/>
    </row>
    <row r="966" ht="15.75" customHeight="1">
      <c r="R966" s="39"/>
      <c r="S966" s="39"/>
    </row>
    <row r="967" ht="15.75" customHeight="1">
      <c r="R967" s="39"/>
      <c r="S967" s="39"/>
    </row>
    <row r="968" ht="15.75" customHeight="1">
      <c r="R968" s="39"/>
      <c r="S968" s="39"/>
    </row>
    <row r="969" ht="15.75" customHeight="1">
      <c r="R969" s="39"/>
      <c r="S969" s="39"/>
    </row>
    <row r="970" ht="15.75" customHeight="1">
      <c r="R970" s="39"/>
      <c r="S970" s="39"/>
    </row>
    <row r="971" ht="15.75" customHeight="1">
      <c r="R971" s="39"/>
      <c r="S971" s="39"/>
    </row>
    <row r="972" ht="15.75" customHeight="1">
      <c r="R972" s="39"/>
      <c r="S972" s="39"/>
    </row>
    <row r="973" ht="15.75" customHeight="1">
      <c r="R973" s="39"/>
      <c r="S973" s="39"/>
    </row>
    <row r="974" ht="15.75" customHeight="1">
      <c r="R974" s="39"/>
      <c r="S974" s="39"/>
    </row>
    <row r="975" ht="15.75" customHeight="1">
      <c r="R975" s="39"/>
      <c r="S975" s="39"/>
    </row>
    <row r="976" ht="15.75" customHeight="1">
      <c r="R976" s="39"/>
      <c r="S976" s="39"/>
    </row>
    <row r="977" ht="15.75" customHeight="1">
      <c r="R977" s="39"/>
      <c r="S977" s="39"/>
    </row>
    <row r="978" ht="15.75" customHeight="1">
      <c r="R978" s="39"/>
      <c r="S978" s="39"/>
    </row>
    <row r="979" ht="15.75" customHeight="1">
      <c r="R979" s="39"/>
      <c r="S979" s="39"/>
    </row>
    <row r="980" ht="15.75" customHeight="1">
      <c r="R980" s="39"/>
      <c r="S980" s="39"/>
    </row>
    <row r="981" ht="15.75" customHeight="1">
      <c r="R981" s="39"/>
      <c r="S981" s="39"/>
    </row>
    <row r="982" ht="15.75" customHeight="1">
      <c r="R982" s="39"/>
      <c r="S982" s="39"/>
    </row>
    <row r="983" ht="15.75" customHeight="1">
      <c r="R983" s="39"/>
      <c r="S983" s="39"/>
    </row>
    <row r="984" ht="15.75" customHeight="1">
      <c r="R984" s="39"/>
      <c r="S984" s="39"/>
    </row>
    <row r="985" ht="15.75" customHeight="1">
      <c r="R985" s="39"/>
      <c r="S985" s="39"/>
    </row>
    <row r="986" ht="15.75" customHeight="1">
      <c r="R986" s="39"/>
      <c r="S986" s="39"/>
    </row>
    <row r="987" ht="15.75" customHeight="1">
      <c r="R987" s="39"/>
      <c r="S987" s="39"/>
    </row>
    <row r="988" ht="15.75" customHeight="1">
      <c r="R988" s="39"/>
      <c r="S988" s="39"/>
    </row>
    <row r="989" ht="15.75" customHeight="1">
      <c r="R989" s="39"/>
      <c r="S989" s="39"/>
    </row>
    <row r="990" ht="15.75" customHeight="1">
      <c r="R990" s="39"/>
      <c r="S990" s="39"/>
    </row>
    <row r="991" ht="15.75" customHeight="1">
      <c r="R991" s="39"/>
      <c r="S991" s="39"/>
    </row>
    <row r="992" ht="15.75" customHeight="1">
      <c r="R992" s="39"/>
      <c r="S992" s="39"/>
    </row>
    <row r="993" ht="15.75" customHeight="1">
      <c r="R993" s="39"/>
      <c r="S993" s="39"/>
    </row>
    <row r="994" ht="15.75" customHeight="1">
      <c r="R994" s="39"/>
      <c r="S994" s="39"/>
    </row>
    <row r="995" ht="15.75" customHeight="1">
      <c r="R995" s="39"/>
      <c r="S995" s="39"/>
    </row>
    <row r="996" ht="15.75" customHeight="1">
      <c r="R996" s="39"/>
      <c r="S996" s="39"/>
    </row>
    <row r="997" ht="15.75" customHeight="1">
      <c r="R997" s="39"/>
      <c r="S997" s="39"/>
    </row>
    <row r="998" ht="15.75" customHeight="1">
      <c r="R998" s="39"/>
      <c r="S998" s="39"/>
    </row>
    <row r="999" ht="15.75" customHeight="1">
      <c r="R999" s="39"/>
      <c r="S999" s="39"/>
    </row>
    <row r="1000" ht="15.75" customHeight="1">
      <c r="R1000" s="39"/>
      <c r="S1000" s="39"/>
    </row>
  </sheetData>
  <printOptions/>
  <pageMargins bottom="0.75" footer="0.0" header="0.0" left="0.7" right="0.7" top="0.75"/>
  <pageSetup orientation="portrait"/>
  <headerFooter>
    <oddHeader>&amp;L000000Grupo Bancolombia Clasificación – Interna#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43"/>
    <col customWidth="1" min="2" max="2" width="15.57"/>
    <col customWidth="1" min="3" max="3" width="33.57"/>
    <col customWidth="1" min="4" max="4" width="31.0"/>
    <col customWidth="1" min="5" max="5" width="30.71"/>
    <col customWidth="1" min="6" max="6" width="42.0"/>
    <col customWidth="1" min="7" max="7" width="25.71"/>
    <col customWidth="1" min="8" max="8" width="33.29"/>
    <col customWidth="1" min="9" max="9" width="31.43"/>
    <col customWidth="1" min="10" max="10" width="14.86"/>
    <col customWidth="1" min="11" max="11" width="16.14"/>
    <col customWidth="1" min="12" max="12" width="19.0"/>
    <col customWidth="1" min="13" max="13" width="21.43"/>
    <col customWidth="1" min="14" max="14" width="44.0"/>
    <col customWidth="1" min="15" max="15" width="13.86"/>
    <col customWidth="1" min="16" max="16" width="13.0"/>
    <col customWidth="1" min="17" max="18" width="11.43"/>
    <col customWidth="1" min="19" max="19" width="14.0"/>
    <col customWidth="1" min="20" max="20" width="17.0"/>
    <col customWidth="1" min="21" max="26" width="10.71"/>
  </cols>
  <sheetData>
    <row r="1">
      <c r="A1" s="50" t="s">
        <v>27</v>
      </c>
      <c r="B1" s="50" t="s">
        <v>7</v>
      </c>
      <c r="C1" s="51" t="s">
        <v>28</v>
      </c>
      <c r="D1" s="51" t="s">
        <v>29</v>
      </c>
      <c r="E1" s="51" t="s">
        <v>30</v>
      </c>
      <c r="F1" s="51" t="s">
        <v>31</v>
      </c>
      <c r="G1" s="51" t="s">
        <v>0</v>
      </c>
      <c r="H1" s="52" t="s">
        <v>13</v>
      </c>
      <c r="I1" s="52" t="s">
        <v>14</v>
      </c>
      <c r="J1" s="53" t="s">
        <v>15</v>
      </c>
      <c r="K1" s="53" t="s">
        <v>16</v>
      </c>
      <c r="L1" s="53" t="s">
        <v>17</v>
      </c>
      <c r="M1" s="53" t="s">
        <v>18</v>
      </c>
      <c r="N1" s="54" t="s">
        <v>19</v>
      </c>
      <c r="O1" s="53" t="s">
        <v>20</v>
      </c>
      <c r="P1" s="53" t="s">
        <v>21</v>
      </c>
      <c r="Q1" s="55" t="s">
        <v>25</v>
      </c>
      <c r="R1" s="56" t="s">
        <v>26</v>
      </c>
      <c r="S1" s="57" t="s">
        <v>23</v>
      </c>
      <c r="T1" s="58" t="s">
        <v>32</v>
      </c>
      <c r="U1" s="59" t="s">
        <v>33</v>
      </c>
    </row>
    <row r="2">
      <c r="A2" s="60" t="s">
        <v>34</v>
      </c>
      <c r="B2" s="61">
        <v>42583.0</v>
      </c>
      <c r="C2" s="62">
        <v>45739.0</v>
      </c>
      <c r="D2" s="62">
        <v>15013.0</v>
      </c>
      <c r="E2" s="62">
        <v>2618.0</v>
      </c>
      <c r="F2" s="62">
        <v>4295.0</v>
      </c>
      <c r="G2" s="63">
        <v>79066.0</v>
      </c>
      <c r="H2" s="63">
        <v>9667.0</v>
      </c>
      <c r="I2" s="63">
        <v>34158.0</v>
      </c>
      <c r="J2" s="64">
        <v>0.5034722222222222</v>
      </c>
      <c r="K2" s="64">
        <v>0.6770833333333334</v>
      </c>
      <c r="L2" s="63">
        <v>11.79</v>
      </c>
      <c r="M2" s="63">
        <v>13.0</v>
      </c>
      <c r="N2" s="65">
        <v>0.9998</v>
      </c>
      <c r="O2" s="63">
        <v>1740.0</v>
      </c>
      <c r="P2" s="63">
        <v>64308.0</v>
      </c>
      <c r="Q2" s="66">
        <v>725.0</v>
      </c>
      <c r="R2" s="66">
        <v>975.0</v>
      </c>
      <c r="S2" s="67"/>
      <c r="T2" s="66"/>
      <c r="U2" s="66">
        <v>722.0</v>
      </c>
      <c r="V2" s="39"/>
      <c r="W2" s="39"/>
      <c r="X2" s="39"/>
      <c r="Y2" s="39"/>
      <c r="Z2" s="39"/>
    </row>
    <row r="3">
      <c r="A3" s="60" t="s">
        <v>34</v>
      </c>
      <c r="B3" s="68">
        <v>42614.0</v>
      </c>
      <c r="C3" s="69">
        <v>49778.0</v>
      </c>
      <c r="D3" s="69">
        <v>13613.0</v>
      </c>
      <c r="E3" s="69">
        <v>2429.0</v>
      </c>
      <c r="F3" s="69">
        <v>3066.0</v>
      </c>
      <c r="G3" s="50">
        <v>77648.0</v>
      </c>
      <c r="H3" s="50">
        <v>10941.0</v>
      </c>
      <c r="I3" s="50">
        <v>43036.0</v>
      </c>
      <c r="J3" s="70">
        <v>0.46527777777777773</v>
      </c>
      <c r="K3" s="70">
        <v>0.6430555555555556</v>
      </c>
      <c r="L3" s="53">
        <v>14.0</v>
      </c>
      <c r="M3" s="53">
        <v>9.49</v>
      </c>
      <c r="N3" s="54">
        <v>0.9998</v>
      </c>
      <c r="O3" s="53">
        <f>1638+9</f>
        <v>1647</v>
      </c>
      <c r="P3" s="50">
        <v>64801.0</v>
      </c>
      <c r="Q3" s="66">
        <v>670.0</v>
      </c>
      <c r="R3" s="66">
        <v>926.0</v>
      </c>
      <c r="S3" s="67"/>
      <c r="T3" s="66"/>
      <c r="U3" s="66">
        <v>720.0</v>
      </c>
      <c r="V3" s="39"/>
      <c r="W3" s="39"/>
      <c r="X3" s="39"/>
      <c r="Y3" s="39"/>
      <c r="Z3" s="39"/>
    </row>
    <row r="4">
      <c r="A4" s="60" t="s">
        <v>34</v>
      </c>
      <c r="B4" s="68">
        <v>42644.0</v>
      </c>
      <c r="C4" s="69">
        <v>45791.0</v>
      </c>
      <c r="D4" s="69">
        <v>12776.0</v>
      </c>
      <c r="E4" s="69">
        <v>1760.0</v>
      </c>
      <c r="F4" s="69">
        <v>2624.0</v>
      </c>
      <c r="G4" s="50">
        <v>66346.0</v>
      </c>
      <c r="H4" s="50">
        <v>10161.0</v>
      </c>
      <c r="I4" s="50">
        <v>37465.0</v>
      </c>
      <c r="J4" s="70">
        <v>0.4583333333333333</v>
      </c>
      <c r="K4" s="70">
        <v>0.6458333333333334</v>
      </c>
      <c r="L4" s="53">
        <v>27.13</v>
      </c>
      <c r="M4" s="53">
        <v>11.09</v>
      </c>
      <c r="N4" s="54">
        <v>0.9991</v>
      </c>
      <c r="O4" s="53">
        <v>1127.0</v>
      </c>
      <c r="P4" s="50">
        <v>61110.0</v>
      </c>
      <c r="Q4" s="66">
        <v>660.0</v>
      </c>
      <c r="R4" s="66">
        <v>930.0</v>
      </c>
      <c r="S4" s="67"/>
      <c r="T4" s="66"/>
      <c r="U4" s="66">
        <v>722.0</v>
      </c>
      <c r="V4" s="39"/>
      <c r="W4" s="39"/>
      <c r="X4" s="39"/>
      <c r="Y4" s="39"/>
      <c r="Z4" s="39"/>
    </row>
    <row r="5">
      <c r="A5" s="60" t="s">
        <v>34</v>
      </c>
      <c r="B5" s="68">
        <v>42675.0</v>
      </c>
      <c r="C5" s="69">
        <v>48796.0</v>
      </c>
      <c r="D5" s="69">
        <v>15540.0</v>
      </c>
      <c r="E5" s="69">
        <v>2208.0</v>
      </c>
      <c r="F5" s="69">
        <v>2366.0</v>
      </c>
      <c r="G5" s="50">
        <v>86326.0</v>
      </c>
      <c r="H5" s="50">
        <v>7601.0</v>
      </c>
      <c r="I5" s="50">
        <v>23921.0</v>
      </c>
      <c r="J5" s="70">
        <v>0.4777777777777778</v>
      </c>
      <c r="K5" s="70">
        <v>0.6673611111111111</v>
      </c>
      <c r="L5" s="53">
        <v>10.32</v>
      </c>
      <c r="M5" s="53">
        <v>12.58</v>
      </c>
      <c r="N5" s="54">
        <v>0.9996</v>
      </c>
      <c r="O5" s="53">
        <v>4768.0</v>
      </c>
      <c r="P5" s="50">
        <v>62755.0</v>
      </c>
      <c r="Q5" s="66">
        <v>688.0</v>
      </c>
      <c r="R5" s="66">
        <v>961.0</v>
      </c>
      <c r="S5" s="67"/>
      <c r="T5" s="66"/>
      <c r="U5" s="66">
        <v>722.0</v>
      </c>
      <c r="V5" s="39"/>
      <c r="W5" s="39"/>
      <c r="X5" s="39"/>
      <c r="Y5" s="39"/>
      <c r="Z5" s="39"/>
    </row>
    <row r="6">
      <c r="A6" s="60" t="s">
        <v>34</v>
      </c>
      <c r="B6" s="68">
        <v>42705.0</v>
      </c>
      <c r="C6" s="69">
        <v>44182.0</v>
      </c>
      <c r="D6" s="69">
        <v>12541.0</v>
      </c>
      <c r="E6" s="69">
        <v>1874.0</v>
      </c>
      <c r="F6" s="69">
        <v>2394.0</v>
      </c>
      <c r="G6" s="50">
        <v>63829.0</v>
      </c>
      <c r="H6" s="50">
        <v>10175.0</v>
      </c>
      <c r="I6" s="50">
        <v>37350.0</v>
      </c>
      <c r="J6" s="70">
        <v>0.4465277777777778</v>
      </c>
      <c r="K6" s="70">
        <v>0.6590277777777778</v>
      </c>
      <c r="L6" s="53">
        <v>9.59</v>
      </c>
      <c r="M6" s="53">
        <v>12.21</v>
      </c>
      <c r="N6" s="54">
        <v>0.9904</v>
      </c>
      <c r="O6" s="53">
        <v>1150.0</v>
      </c>
      <c r="P6" s="50">
        <v>56338.0</v>
      </c>
      <c r="Q6" s="66">
        <v>643.0</v>
      </c>
      <c r="R6" s="66">
        <v>949.0</v>
      </c>
      <c r="S6" s="67"/>
      <c r="T6" s="66"/>
      <c r="U6" s="66">
        <v>722.0</v>
      </c>
      <c r="V6" s="39"/>
      <c r="W6" s="39"/>
      <c r="X6" s="39"/>
      <c r="Y6" s="39"/>
      <c r="Z6" s="39"/>
    </row>
    <row r="7">
      <c r="A7" s="60" t="s">
        <v>34</v>
      </c>
      <c r="B7" s="68">
        <v>42736.0</v>
      </c>
      <c r="C7" s="69">
        <v>50021.0</v>
      </c>
      <c r="D7" s="69">
        <v>15315.0</v>
      </c>
      <c r="E7" s="69">
        <v>1873.0</v>
      </c>
      <c r="F7" s="69">
        <v>2618.0</v>
      </c>
      <c r="G7" s="50">
        <v>77217.0</v>
      </c>
      <c r="H7" s="50">
        <v>10411.0</v>
      </c>
      <c r="I7" s="50">
        <v>35900.0</v>
      </c>
      <c r="J7" s="70">
        <v>0.47222222222222227</v>
      </c>
      <c r="K7" s="70">
        <v>0.6583333333333333</v>
      </c>
      <c r="L7" s="53">
        <v>12.9</v>
      </c>
      <c r="M7" s="53">
        <v>7.81</v>
      </c>
      <c r="N7" s="54">
        <v>1.0</v>
      </c>
      <c r="O7" s="53">
        <v>3340.0</v>
      </c>
      <c r="P7" s="50">
        <v>63017.0</v>
      </c>
      <c r="Q7" s="66">
        <v>680.0</v>
      </c>
      <c r="R7" s="66">
        <v>948.0</v>
      </c>
      <c r="S7" s="67"/>
      <c r="T7" s="66"/>
      <c r="U7" s="66">
        <v>722.0</v>
      </c>
      <c r="V7" s="39"/>
      <c r="W7" s="39"/>
      <c r="X7" s="39"/>
      <c r="Y7" s="39"/>
      <c r="Z7" s="39"/>
    </row>
    <row r="8">
      <c r="A8" s="60" t="s">
        <v>34</v>
      </c>
      <c r="B8" s="68">
        <v>42767.0</v>
      </c>
      <c r="C8" s="69">
        <v>47534.0</v>
      </c>
      <c r="D8" s="69">
        <v>13635.0</v>
      </c>
      <c r="E8" s="69">
        <v>1295.0</v>
      </c>
      <c r="F8" s="69">
        <v>2946.0</v>
      </c>
      <c r="G8" s="50">
        <v>72188.0</v>
      </c>
      <c r="H8" s="50">
        <v>9147.0</v>
      </c>
      <c r="I8" s="50">
        <v>31894.0</v>
      </c>
      <c r="J8" s="70">
        <v>0.47222222222222227</v>
      </c>
      <c r="K8" s="70">
        <v>0.6611111111111111</v>
      </c>
      <c r="L8" s="53">
        <v>10.85</v>
      </c>
      <c r="M8" s="53">
        <v>13.42</v>
      </c>
      <c r="N8" s="54">
        <v>0.9999</v>
      </c>
      <c r="O8" s="53">
        <v>2457.0</v>
      </c>
      <c r="P8" s="50">
        <v>59123.0</v>
      </c>
      <c r="Q8" s="66">
        <v>680.0</v>
      </c>
      <c r="R8" s="66">
        <v>952.0</v>
      </c>
      <c r="S8" s="67"/>
      <c r="T8" s="66"/>
      <c r="U8" s="66">
        <v>722.0</v>
      </c>
      <c r="V8" s="39"/>
      <c r="W8" s="39"/>
      <c r="X8" s="39"/>
      <c r="Y8" s="39"/>
      <c r="Z8" s="39"/>
    </row>
    <row r="9">
      <c r="A9" s="60" t="s">
        <v>34</v>
      </c>
      <c r="B9" s="68">
        <v>42795.0</v>
      </c>
      <c r="C9" s="69">
        <v>50579.0</v>
      </c>
      <c r="D9" s="69">
        <v>15403.0</v>
      </c>
      <c r="E9" s="69">
        <v>1751.0</v>
      </c>
      <c r="F9" s="69">
        <v>3325.0</v>
      </c>
      <c r="G9" s="50">
        <v>75397.0</v>
      </c>
      <c r="H9" s="50">
        <v>12349.0</v>
      </c>
      <c r="I9" s="50">
        <v>42037.0</v>
      </c>
      <c r="J9" s="70">
        <v>0.43472222222222223</v>
      </c>
      <c r="K9" s="70">
        <v>0.5736111111111112</v>
      </c>
      <c r="L9" s="53">
        <v>9.62</v>
      </c>
      <c r="M9" s="53">
        <v>11.32</v>
      </c>
      <c r="N9" s="54">
        <v>1.0</v>
      </c>
      <c r="O9" s="53">
        <v>2307.0</v>
      </c>
      <c r="P9" s="50">
        <v>63653.0</v>
      </c>
      <c r="Q9" s="66">
        <v>626.0</v>
      </c>
      <c r="R9" s="66">
        <v>826.0</v>
      </c>
      <c r="S9" s="67"/>
      <c r="T9" s="66"/>
      <c r="U9" s="66">
        <v>722.0</v>
      </c>
      <c r="V9" s="39"/>
      <c r="W9" s="39"/>
      <c r="X9" s="39"/>
      <c r="Y9" s="39"/>
      <c r="Z9" s="39"/>
    </row>
    <row r="10">
      <c r="A10" s="60" t="s">
        <v>34</v>
      </c>
      <c r="B10" s="68">
        <v>42826.0</v>
      </c>
      <c r="C10" s="69">
        <v>46743.0</v>
      </c>
      <c r="D10" s="69">
        <v>13670.0</v>
      </c>
      <c r="E10" s="69">
        <v>1304.0</v>
      </c>
      <c r="F10" s="69">
        <v>2835.0</v>
      </c>
      <c r="G10" s="50">
        <v>74187.0</v>
      </c>
      <c r="H10" s="50">
        <v>8456.0</v>
      </c>
      <c r="I10" s="50">
        <v>29248.0</v>
      </c>
      <c r="J10" s="70">
        <v>0.4284722222222222</v>
      </c>
      <c r="K10" s="70">
        <v>0.6020833333333333</v>
      </c>
      <c r="L10" s="53">
        <v>13.73</v>
      </c>
      <c r="M10" s="53">
        <v>14.73</v>
      </c>
      <c r="N10" s="54">
        <v>0.9996</v>
      </c>
      <c r="O10" s="53">
        <v>1477.0</v>
      </c>
      <c r="P10" s="50">
        <v>56530.0</v>
      </c>
      <c r="Q10" s="66">
        <v>617.0</v>
      </c>
      <c r="R10" s="66">
        <v>867.0</v>
      </c>
      <c r="S10" s="67"/>
      <c r="T10" s="66"/>
      <c r="U10" s="66">
        <v>722.0</v>
      </c>
      <c r="V10" s="39"/>
      <c r="W10" s="39"/>
      <c r="X10" s="39"/>
      <c r="Y10" s="39"/>
      <c r="Z10" s="39"/>
    </row>
    <row r="11">
      <c r="A11" s="60" t="s">
        <v>34</v>
      </c>
      <c r="B11" s="68">
        <v>42856.0</v>
      </c>
      <c r="C11" s="69">
        <v>56268.0</v>
      </c>
      <c r="D11" s="69">
        <v>17046.0</v>
      </c>
      <c r="E11" s="69">
        <v>1608.0</v>
      </c>
      <c r="F11" s="69">
        <v>3570.0</v>
      </c>
      <c r="G11" s="50">
        <v>91969.0</v>
      </c>
      <c r="H11" s="50">
        <v>8822.0</v>
      </c>
      <c r="I11" s="50">
        <v>27980.0</v>
      </c>
      <c r="J11" s="70">
        <v>0.4166666666666667</v>
      </c>
      <c r="K11" s="70">
        <v>0.6180555555555556</v>
      </c>
      <c r="L11" s="53">
        <v>11.01</v>
      </c>
      <c r="M11" s="53">
        <v>13.23</v>
      </c>
      <c r="N11" s="54">
        <v>1.0</v>
      </c>
      <c r="O11" s="53">
        <v>4380.0</v>
      </c>
      <c r="P11" s="50">
        <v>71498.0</v>
      </c>
      <c r="Q11" s="66">
        <v>600.0</v>
      </c>
      <c r="R11" s="66">
        <v>890.0</v>
      </c>
      <c r="S11" s="67"/>
      <c r="T11" s="66"/>
      <c r="U11" s="66">
        <v>780.0</v>
      </c>
      <c r="V11" s="39"/>
      <c r="W11" s="39"/>
      <c r="X11" s="39"/>
      <c r="Y11" s="39"/>
      <c r="Z11" s="39"/>
    </row>
    <row r="12">
      <c r="A12" s="60" t="s">
        <v>34</v>
      </c>
      <c r="B12" s="68">
        <v>42887.0</v>
      </c>
      <c r="C12" s="69">
        <v>51019.0</v>
      </c>
      <c r="D12" s="69">
        <v>18022.0</v>
      </c>
      <c r="E12" s="69">
        <v>1440.0</v>
      </c>
      <c r="F12" s="69">
        <v>3947.0</v>
      </c>
      <c r="G12" s="50">
        <v>92192.0</v>
      </c>
      <c r="H12" s="50">
        <v>5668.0</v>
      </c>
      <c r="I12" s="50">
        <v>20661.0</v>
      </c>
      <c r="J12" s="70">
        <v>0.44375000000000003</v>
      </c>
      <c r="K12" s="70">
        <v>0.6284722222222222</v>
      </c>
      <c r="L12" s="53">
        <v>8.36</v>
      </c>
      <c r="M12" s="53">
        <v>9.75</v>
      </c>
      <c r="N12" s="71">
        <v>1.0</v>
      </c>
      <c r="O12" s="53">
        <v>1592.0</v>
      </c>
      <c r="P12" s="50">
        <v>66436.0</v>
      </c>
      <c r="Q12" s="66">
        <v>639.0</v>
      </c>
      <c r="R12" s="66">
        <v>905.0</v>
      </c>
      <c r="S12" s="67"/>
      <c r="T12" s="66"/>
      <c r="U12" s="66">
        <v>780.0</v>
      </c>
      <c r="V12" s="39"/>
      <c r="W12" s="39"/>
      <c r="X12" s="39"/>
      <c r="Y12" s="39"/>
      <c r="Z12" s="39"/>
    </row>
    <row r="13">
      <c r="A13" s="60" t="s">
        <v>34</v>
      </c>
      <c r="B13" s="68">
        <v>42917.0</v>
      </c>
      <c r="C13" s="69">
        <v>49069.0</v>
      </c>
      <c r="D13" s="69">
        <v>16802.0</v>
      </c>
      <c r="E13" s="69">
        <v>1552.0</v>
      </c>
      <c r="F13" s="69">
        <v>4042.0</v>
      </c>
      <c r="G13" s="50">
        <v>88108.0</v>
      </c>
      <c r="H13" s="50">
        <v>3765.0</v>
      </c>
      <c r="I13" s="50">
        <v>19672.0</v>
      </c>
      <c r="J13" s="70">
        <v>0.43472222222222223</v>
      </c>
      <c r="K13" s="70">
        <v>0.6215277777777778</v>
      </c>
      <c r="L13" s="53">
        <v>4.68</v>
      </c>
      <c r="M13" s="53">
        <v>14.27</v>
      </c>
      <c r="N13" s="54">
        <v>1.0</v>
      </c>
      <c r="O13" s="53">
        <v>2765.0</v>
      </c>
      <c r="P13" s="50">
        <v>63077.0</v>
      </c>
      <c r="Q13" s="66">
        <v>626.0</v>
      </c>
      <c r="R13" s="66">
        <v>895.0</v>
      </c>
      <c r="S13" s="67"/>
      <c r="T13" s="66"/>
      <c r="U13" s="66">
        <v>720.0</v>
      </c>
      <c r="V13" s="39"/>
      <c r="W13" s="39"/>
      <c r="X13" s="39"/>
      <c r="Y13" s="39"/>
      <c r="Z13" s="39"/>
    </row>
    <row r="14">
      <c r="A14" s="60" t="s">
        <v>34</v>
      </c>
      <c r="B14" s="68">
        <v>42948.0</v>
      </c>
      <c r="C14" s="69">
        <v>50745.0</v>
      </c>
      <c r="D14" s="69">
        <v>15135.0</v>
      </c>
      <c r="E14" s="69">
        <v>1903.0</v>
      </c>
      <c r="F14" s="69">
        <v>4540.0</v>
      </c>
      <c r="G14" s="50">
        <v>78548.0</v>
      </c>
      <c r="H14" s="50">
        <v>6365.0</v>
      </c>
      <c r="I14" s="50">
        <v>32857.0</v>
      </c>
      <c r="J14" s="70">
        <v>0.4083333333333334</v>
      </c>
      <c r="K14" s="70">
        <v>0.6402777777777778</v>
      </c>
      <c r="L14" s="53">
        <v>12.1</v>
      </c>
      <c r="M14" s="53">
        <v>13.12</v>
      </c>
      <c r="N14" s="54">
        <v>0.9987</v>
      </c>
      <c r="O14" s="53">
        <v>1910.0</v>
      </c>
      <c r="P14" s="50">
        <v>67356.0</v>
      </c>
      <c r="Q14" s="66">
        <v>588.0</v>
      </c>
      <c r="R14" s="66">
        <v>922.0</v>
      </c>
      <c r="S14" s="67"/>
      <c r="T14" s="66"/>
      <c r="U14" s="66">
        <v>900.0</v>
      </c>
      <c r="V14" s="39"/>
      <c r="W14" s="39"/>
      <c r="X14" s="39"/>
      <c r="Y14" s="39"/>
      <c r="Z14" s="39"/>
    </row>
    <row r="15">
      <c r="A15" s="60" t="s">
        <v>34</v>
      </c>
      <c r="B15" s="68">
        <v>42979.0</v>
      </c>
      <c r="C15" s="69">
        <v>51962.0</v>
      </c>
      <c r="D15" s="69">
        <v>15556.0</v>
      </c>
      <c r="E15" s="69">
        <v>1940.0</v>
      </c>
      <c r="F15" s="69">
        <v>4749.0</v>
      </c>
      <c r="G15" s="50">
        <v>81854.0</v>
      </c>
      <c r="H15" s="50">
        <v>4548.0</v>
      </c>
      <c r="I15" s="50">
        <v>31030.0</v>
      </c>
      <c r="J15" s="70">
        <v>0.41180555555555554</v>
      </c>
      <c r="K15" s="70">
        <v>0.6333333333333333</v>
      </c>
      <c r="L15" s="53">
        <v>13.2</v>
      </c>
      <c r="M15" s="53">
        <v>20.66</v>
      </c>
      <c r="N15" s="54">
        <v>0.9989</v>
      </c>
      <c r="O15" s="53">
        <v>1673.0</v>
      </c>
      <c r="P15" s="50">
        <v>68351.0</v>
      </c>
      <c r="Q15" s="66">
        <v>593.0</v>
      </c>
      <c r="R15" s="66">
        <v>912.0</v>
      </c>
      <c r="S15" s="67"/>
      <c r="T15" s="66"/>
      <c r="U15" s="66">
        <v>240.0</v>
      </c>
      <c r="V15" s="39"/>
      <c r="W15" s="39"/>
      <c r="X15" s="39"/>
      <c r="Y15" s="39"/>
      <c r="Z15" s="39"/>
    </row>
    <row r="16">
      <c r="A16" s="60" t="s">
        <v>34</v>
      </c>
      <c r="B16" s="68">
        <v>43009.0</v>
      </c>
      <c r="C16" s="69">
        <v>51831.0</v>
      </c>
      <c r="D16" s="69">
        <v>15261.0</v>
      </c>
      <c r="E16" s="69">
        <v>2101.0</v>
      </c>
      <c r="F16" s="69">
        <v>5157.0</v>
      </c>
      <c r="G16" s="50">
        <v>81010.0</v>
      </c>
      <c r="H16" s="50">
        <v>7854.0</v>
      </c>
      <c r="I16" s="50">
        <v>32289.0</v>
      </c>
      <c r="J16" s="70">
        <v>0.4145833333333333</v>
      </c>
      <c r="K16" s="70">
        <v>0.6486111111111111</v>
      </c>
      <c r="L16" s="53">
        <v>9.95</v>
      </c>
      <c r="M16" s="53">
        <v>11.01</v>
      </c>
      <c r="N16" s="54">
        <v>0.9996</v>
      </c>
      <c r="O16" s="53">
        <v>2579.0</v>
      </c>
      <c r="P16" s="50">
        <v>66180.0</v>
      </c>
      <c r="Q16" s="66">
        <v>597.0</v>
      </c>
      <c r="R16" s="66">
        <v>934.0</v>
      </c>
      <c r="S16" s="67"/>
      <c r="T16" s="66"/>
      <c r="U16" s="66">
        <v>780.0</v>
      </c>
      <c r="V16" s="39"/>
      <c r="W16" s="39"/>
      <c r="X16" s="39"/>
      <c r="Y16" s="39"/>
      <c r="Z16" s="39"/>
    </row>
    <row r="17">
      <c r="A17" s="60" t="s">
        <v>34</v>
      </c>
      <c r="B17" s="68">
        <v>43040.0</v>
      </c>
      <c r="C17" s="69">
        <v>45474.0</v>
      </c>
      <c r="D17" s="69">
        <v>15474.0</v>
      </c>
      <c r="E17" s="69">
        <v>1968.0</v>
      </c>
      <c r="F17" s="69">
        <v>6031.0</v>
      </c>
      <c r="G17" s="50">
        <v>72975.0</v>
      </c>
      <c r="H17" s="50">
        <v>9901.0</v>
      </c>
      <c r="I17" s="50">
        <v>33140.0</v>
      </c>
      <c r="J17" s="70">
        <v>0.42569444444444443</v>
      </c>
      <c r="K17" s="70">
        <v>0.6437499999999999</v>
      </c>
      <c r="L17" s="53">
        <v>10.55</v>
      </c>
      <c r="M17" s="53">
        <v>11.67</v>
      </c>
      <c r="N17" s="54">
        <v>0.9988</v>
      </c>
      <c r="O17" s="53">
        <v>2177.0</v>
      </c>
      <c r="P17" s="50">
        <v>61525.0</v>
      </c>
      <c r="Q17" s="66">
        <v>613.0</v>
      </c>
      <c r="R17" s="66">
        <v>927.0</v>
      </c>
      <c r="S17" s="67"/>
      <c r="T17" s="66"/>
      <c r="U17" s="66">
        <v>720.0</v>
      </c>
      <c r="V17" s="39"/>
      <c r="W17" s="39"/>
      <c r="X17" s="39"/>
      <c r="Y17" s="39"/>
      <c r="Z17" s="39"/>
    </row>
    <row r="18">
      <c r="A18" s="60" t="s">
        <v>34</v>
      </c>
      <c r="B18" s="68">
        <v>43070.0</v>
      </c>
      <c r="C18" s="69">
        <v>43208.0</v>
      </c>
      <c r="D18" s="69">
        <v>15202.0</v>
      </c>
      <c r="E18" s="69">
        <v>1535.0</v>
      </c>
      <c r="F18" s="69">
        <v>5896.0</v>
      </c>
      <c r="G18" s="50">
        <v>73434.0</v>
      </c>
      <c r="H18" s="50">
        <v>8388.0</v>
      </c>
      <c r="I18" s="50">
        <v>25974.0</v>
      </c>
      <c r="J18" s="70">
        <v>0.4354166666666666</v>
      </c>
      <c r="K18" s="70">
        <v>0.642361111111111</v>
      </c>
      <c r="L18" s="53">
        <v>12.03</v>
      </c>
      <c r="M18" s="53">
        <v>9.32</v>
      </c>
      <c r="N18" s="54">
        <v>0.9994</v>
      </c>
      <c r="O18" s="53">
        <v>5353.0</v>
      </c>
      <c r="P18" s="50">
        <v>53378.0</v>
      </c>
      <c r="Q18" s="66">
        <v>627.0</v>
      </c>
      <c r="R18" s="66">
        <v>925.0</v>
      </c>
      <c r="S18" s="67"/>
      <c r="T18" s="66"/>
      <c r="U18" s="66">
        <v>900.0</v>
      </c>
      <c r="V18" s="39"/>
      <c r="W18" s="39"/>
      <c r="X18" s="39"/>
      <c r="Y18" s="39"/>
      <c r="Z18" s="39"/>
    </row>
    <row r="19">
      <c r="A19" s="60" t="s">
        <v>34</v>
      </c>
      <c r="B19" s="68">
        <v>43101.0</v>
      </c>
      <c r="C19" s="69">
        <v>47701.0</v>
      </c>
      <c r="D19" s="69">
        <v>18453.0</v>
      </c>
      <c r="E19" s="69">
        <v>2393.0</v>
      </c>
      <c r="F19" s="69">
        <v>6128.0</v>
      </c>
      <c r="G19" s="50">
        <v>82141.0</v>
      </c>
      <c r="H19" s="50">
        <v>8358.0</v>
      </c>
      <c r="I19" s="50">
        <v>29007.0</v>
      </c>
      <c r="J19" s="70">
        <v>0.43333333333333335</v>
      </c>
      <c r="K19" s="70">
        <v>0.6965277777777777</v>
      </c>
      <c r="L19" s="53">
        <v>14.52</v>
      </c>
      <c r="M19" s="53">
        <v>10.51</v>
      </c>
      <c r="N19" s="54">
        <v>0.9953</v>
      </c>
      <c r="O19" s="53">
        <f>203+1560</f>
        <v>1763</v>
      </c>
      <c r="P19" s="50">
        <v>64030.0</v>
      </c>
      <c r="Q19" s="66">
        <v>624.0</v>
      </c>
      <c r="R19" s="66">
        <v>1003.0</v>
      </c>
      <c r="S19" s="67"/>
      <c r="T19" s="66"/>
      <c r="U19" s="66">
        <v>720.0</v>
      </c>
      <c r="V19" s="39"/>
      <c r="W19" s="39"/>
      <c r="X19" s="39"/>
      <c r="Y19" s="39"/>
      <c r="Z19" s="39"/>
    </row>
    <row r="20">
      <c r="A20" s="60" t="s">
        <v>34</v>
      </c>
      <c r="B20" s="68">
        <v>43132.0</v>
      </c>
      <c r="C20" s="69">
        <v>42781.0</v>
      </c>
      <c r="D20" s="69">
        <v>16118.0</v>
      </c>
      <c r="E20" s="69">
        <v>690.0</v>
      </c>
      <c r="F20" s="69">
        <v>5821.0</v>
      </c>
      <c r="G20" s="50">
        <v>69803.0</v>
      </c>
      <c r="H20" s="50">
        <v>8577.0</v>
      </c>
      <c r="I20" s="50">
        <v>29123.0</v>
      </c>
      <c r="J20" s="70">
        <v>0.4388888888888889</v>
      </c>
      <c r="K20" s="70">
        <v>0.6833333333333332</v>
      </c>
      <c r="L20" s="53">
        <v>10.51</v>
      </c>
      <c r="M20" s="53">
        <v>10.13</v>
      </c>
      <c r="N20" s="54">
        <v>0.9992</v>
      </c>
      <c r="O20" s="53">
        <f>176+1814</f>
        <v>1990</v>
      </c>
      <c r="P20" s="50">
        <v>56299.0</v>
      </c>
      <c r="Q20" s="66">
        <v>632.0</v>
      </c>
      <c r="R20" s="66">
        <v>984.0</v>
      </c>
      <c r="S20" s="67"/>
      <c r="T20" s="66"/>
      <c r="U20" s="66">
        <v>660.0</v>
      </c>
      <c r="V20" s="39"/>
      <c r="W20" s="39"/>
      <c r="X20" s="39"/>
      <c r="Y20" s="39"/>
      <c r="Z20" s="39"/>
    </row>
    <row r="21" ht="15.75" customHeight="1">
      <c r="A21" s="60" t="s">
        <v>34</v>
      </c>
      <c r="B21" s="68">
        <v>43160.0</v>
      </c>
      <c r="C21" s="69">
        <v>41269.0</v>
      </c>
      <c r="D21" s="69">
        <v>14943.0</v>
      </c>
      <c r="E21" s="69">
        <v>520.0</v>
      </c>
      <c r="F21" s="69">
        <v>5732.0</v>
      </c>
      <c r="G21" s="50">
        <v>66715.0</v>
      </c>
      <c r="H21" s="50">
        <v>9328.0</v>
      </c>
      <c r="I21" s="50">
        <v>29261.0</v>
      </c>
      <c r="J21" s="70">
        <v>0.42083333333333334</v>
      </c>
      <c r="K21" s="70">
        <v>0.65</v>
      </c>
      <c r="L21" s="53">
        <v>8.88</v>
      </c>
      <c r="M21" s="53">
        <v>12.98</v>
      </c>
      <c r="N21" s="71">
        <v>1.0</v>
      </c>
      <c r="O21" s="53">
        <f>66+4079</f>
        <v>4145</v>
      </c>
      <c r="P21" s="50">
        <v>52676.0</v>
      </c>
      <c r="Q21" s="66">
        <v>606.0</v>
      </c>
      <c r="R21" s="66">
        <v>936.0</v>
      </c>
      <c r="S21" s="67"/>
      <c r="T21" s="66"/>
      <c r="U21" s="66">
        <v>722.0</v>
      </c>
      <c r="V21" s="39"/>
      <c r="W21" s="39"/>
      <c r="X21" s="39"/>
      <c r="Y21" s="39"/>
      <c r="Z21" s="39"/>
    </row>
    <row r="22" ht="15.75" customHeight="1">
      <c r="A22" s="60" t="s">
        <v>34</v>
      </c>
      <c r="B22" s="68">
        <v>43191.0</v>
      </c>
      <c r="C22" s="69">
        <v>46645.0</v>
      </c>
      <c r="D22" s="69">
        <v>17349.0</v>
      </c>
      <c r="E22" s="69">
        <v>495.0</v>
      </c>
      <c r="F22" s="69">
        <v>6959.0</v>
      </c>
      <c r="G22" s="50">
        <v>76494.0</v>
      </c>
      <c r="H22" s="50">
        <v>9686.0</v>
      </c>
      <c r="I22" s="50">
        <v>30890.0</v>
      </c>
      <c r="J22" s="70">
        <v>0.4236111111111111</v>
      </c>
      <c r="K22" s="70">
        <v>0.6645833333333333</v>
      </c>
      <c r="L22" s="53">
        <v>9.85</v>
      </c>
      <c r="M22" s="53">
        <v>13.62</v>
      </c>
      <c r="N22" s="71">
        <v>0.99</v>
      </c>
      <c r="O22" s="53">
        <v>2073.0</v>
      </c>
      <c r="P22" s="50">
        <v>62969.0</v>
      </c>
      <c r="Q22" s="66">
        <v>610.0</v>
      </c>
      <c r="R22" s="66">
        <v>957.0</v>
      </c>
      <c r="S22" s="67"/>
      <c r="T22" s="66"/>
      <c r="U22" s="66">
        <v>722.0</v>
      </c>
      <c r="V22" s="39"/>
      <c r="W22" s="39"/>
      <c r="X22" s="39"/>
      <c r="Y22" s="39"/>
      <c r="Z22" s="39"/>
    </row>
    <row r="23" ht="15.75" customHeight="1">
      <c r="A23" s="60" t="s">
        <v>34</v>
      </c>
      <c r="B23" s="68">
        <v>43221.0</v>
      </c>
      <c r="C23" s="69">
        <v>46554.0</v>
      </c>
      <c r="D23" s="69">
        <v>17947.0</v>
      </c>
      <c r="E23" s="69">
        <v>657.0</v>
      </c>
      <c r="F23" s="69">
        <v>8510.0</v>
      </c>
      <c r="G23" s="50">
        <v>80947.0</v>
      </c>
      <c r="H23" s="50">
        <v>8298.0</v>
      </c>
      <c r="I23" s="50">
        <v>28179.0</v>
      </c>
      <c r="J23" s="70">
        <v>0.4381944444444445</v>
      </c>
      <c r="K23" s="70">
        <v>0.6479166666666667</v>
      </c>
      <c r="L23" s="53">
        <v>10.18</v>
      </c>
      <c r="M23" s="53">
        <v>14.58</v>
      </c>
      <c r="N23" s="54">
        <v>0.9943</v>
      </c>
      <c r="O23" s="53">
        <v>2053.0</v>
      </c>
      <c r="P23" s="50">
        <v>63250.0</v>
      </c>
      <c r="Q23" s="66">
        <v>631.0</v>
      </c>
      <c r="R23" s="66">
        <v>933.0</v>
      </c>
      <c r="S23" s="67"/>
      <c r="T23" s="66"/>
      <c r="U23" s="66">
        <v>722.0</v>
      </c>
      <c r="V23" s="39"/>
      <c r="W23" s="39"/>
      <c r="X23" s="39"/>
      <c r="Y23" s="39"/>
      <c r="Z23" s="39"/>
    </row>
    <row r="24" ht="15.75" customHeight="1">
      <c r="A24" s="60" t="s">
        <v>34</v>
      </c>
      <c r="B24" s="68">
        <v>43252.0</v>
      </c>
      <c r="C24" s="69">
        <v>41829.0</v>
      </c>
      <c r="D24" s="69">
        <v>17653.0</v>
      </c>
      <c r="E24" s="69">
        <v>312.0</v>
      </c>
      <c r="F24" s="69">
        <v>7393.0</v>
      </c>
      <c r="G24" s="50">
        <v>78513.0</v>
      </c>
      <c r="H24" s="50">
        <v>4816.0</v>
      </c>
      <c r="I24" s="50">
        <v>19123.0</v>
      </c>
      <c r="J24" s="70">
        <v>0.4479166666666667</v>
      </c>
      <c r="K24" s="70">
        <v>0.6763888888888889</v>
      </c>
      <c r="L24" s="53">
        <v>10.33</v>
      </c>
      <c r="M24" s="53">
        <v>11.54</v>
      </c>
      <c r="N24" s="54">
        <v>1.0</v>
      </c>
      <c r="O24" s="53">
        <v>1077.0</v>
      </c>
      <c r="P24" s="50">
        <v>56555.0</v>
      </c>
      <c r="Q24" s="66">
        <v>645.0</v>
      </c>
      <c r="R24" s="66">
        <v>974.0</v>
      </c>
      <c r="S24" s="67"/>
      <c r="T24" s="66"/>
      <c r="U24" s="66">
        <v>722.0</v>
      </c>
      <c r="V24" s="39"/>
      <c r="W24" s="39"/>
      <c r="X24" s="39"/>
      <c r="Y24" s="39"/>
      <c r="Z24" s="39"/>
    </row>
    <row r="25" ht="15.75" customHeight="1">
      <c r="A25" s="60" t="s">
        <v>34</v>
      </c>
      <c r="B25" s="68">
        <v>43282.0</v>
      </c>
      <c r="C25" s="69">
        <v>44119.0</v>
      </c>
      <c r="D25" s="69">
        <v>19775.0</v>
      </c>
      <c r="E25" s="69">
        <v>410.0</v>
      </c>
      <c r="F25" s="69">
        <v>8540.0</v>
      </c>
      <c r="G25" s="50">
        <v>93350.0</v>
      </c>
      <c r="H25" s="50">
        <v>3910.0</v>
      </c>
      <c r="I25" s="50">
        <v>14639.0</v>
      </c>
      <c r="J25" s="70">
        <v>0.4472222222222222</v>
      </c>
      <c r="K25" s="70">
        <v>0.6923611111111111</v>
      </c>
      <c r="L25" s="53">
        <v>13.03</v>
      </c>
      <c r="M25" s="53">
        <v>24.5</v>
      </c>
      <c r="N25" s="54">
        <v>0.9973</v>
      </c>
      <c r="O25" s="53">
        <v>2371.0</v>
      </c>
      <c r="P25" s="50">
        <v>58721.0</v>
      </c>
      <c r="Q25" s="66">
        <v>644.0</v>
      </c>
      <c r="R25" s="66">
        <v>997.0</v>
      </c>
      <c r="S25" s="67"/>
      <c r="T25" s="66"/>
      <c r="U25" s="66">
        <v>722.0</v>
      </c>
      <c r="V25" s="39"/>
      <c r="W25" s="39"/>
      <c r="X25" s="39"/>
      <c r="Y25" s="39"/>
      <c r="Z25" s="39"/>
    </row>
    <row r="26" ht="15.75" customHeight="1">
      <c r="A26" s="60" t="s">
        <v>34</v>
      </c>
      <c r="B26" s="68">
        <v>43313.0</v>
      </c>
      <c r="C26" s="69">
        <v>44832.0</v>
      </c>
      <c r="D26" s="69">
        <v>18926.0</v>
      </c>
      <c r="E26" s="69">
        <v>394.0</v>
      </c>
      <c r="F26" s="69">
        <v>8261.0</v>
      </c>
      <c r="G26" s="50">
        <v>81834.0</v>
      </c>
      <c r="H26" s="50">
        <v>10138.0</v>
      </c>
      <c r="I26" s="50">
        <v>25013.0</v>
      </c>
      <c r="J26" s="70">
        <v>0.4291666666666667</v>
      </c>
      <c r="K26" s="70">
        <v>0.6020833333333333</v>
      </c>
      <c r="L26" s="53">
        <v>8.19</v>
      </c>
      <c r="M26" s="53">
        <v>10.31</v>
      </c>
      <c r="N26" s="54">
        <v>1.0</v>
      </c>
      <c r="O26" s="53">
        <v>2410.0</v>
      </c>
      <c r="P26" s="50">
        <v>59071.0</v>
      </c>
      <c r="Q26" s="66">
        <v>618.0</v>
      </c>
      <c r="R26" s="66">
        <v>867.0</v>
      </c>
      <c r="S26" s="67"/>
      <c r="T26" s="66"/>
      <c r="U26" s="66">
        <v>660.0</v>
      </c>
      <c r="V26" s="39"/>
      <c r="W26" s="39"/>
      <c r="X26" s="39"/>
      <c r="Y26" s="39"/>
      <c r="Z26" s="39"/>
    </row>
    <row r="27" ht="15.75" customHeight="1">
      <c r="A27" s="60" t="s">
        <v>34</v>
      </c>
      <c r="B27" s="68">
        <v>43344.0</v>
      </c>
      <c r="C27" s="72">
        <v>44848.0</v>
      </c>
      <c r="D27" s="72">
        <v>16828.0</v>
      </c>
      <c r="E27" s="72">
        <v>316.0</v>
      </c>
      <c r="F27" s="72">
        <v>6077.0</v>
      </c>
      <c r="G27" s="72">
        <v>74206.0</v>
      </c>
      <c r="H27" s="72">
        <v>11153.0</v>
      </c>
      <c r="I27" s="72">
        <v>30460.0</v>
      </c>
      <c r="J27" s="70">
        <v>0.4298611111111111</v>
      </c>
      <c r="K27" s="70">
        <v>0.6118055555555556</v>
      </c>
      <c r="L27" s="53">
        <v>9.15</v>
      </c>
      <c r="M27" s="53">
        <v>8.57</v>
      </c>
      <c r="N27" s="54">
        <v>0.9892</v>
      </c>
      <c r="O27" s="50">
        <v>1908.0</v>
      </c>
      <c r="P27" s="50">
        <v>59508.0</v>
      </c>
      <c r="Q27" s="66">
        <v>619.0</v>
      </c>
      <c r="R27" s="66">
        <v>881.0</v>
      </c>
      <c r="S27" s="67"/>
      <c r="T27" s="66"/>
      <c r="U27" s="66">
        <v>840.0</v>
      </c>
      <c r="V27" s="39"/>
      <c r="W27" s="39"/>
      <c r="X27" s="39"/>
      <c r="Y27" s="39"/>
      <c r="Z27" s="39"/>
    </row>
    <row r="28" ht="15.75" customHeight="1">
      <c r="A28" s="60" t="s">
        <v>34</v>
      </c>
      <c r="B28" s="68">
        <v>43374.0</v>
      </c>
      <c r="C28" s="72">
        <v>51569.0</v>
      </c>
      <c r="D28" s="72">
        <v>18296.0</v>
      </c>
      <c r="E28" s="72">
        <v>379.0</v>
      </c>
      <c r="F28" s="72">
        <v>7838.0</v>
      </c>
      <c r="G28" s="72">
        <v>86911.0</v>
      </c>
      <c r="H28" s="72">
        <v>10392.0</v>
      </c>
      <c r="I28" s="72">
        <v>31196.0</v>
      </c>
      <c r="J28" s="70">
        <v>0.42291666666666666</v>
      </c>
      <c r="K28" s="70">
        <v>0.61875</v>
      </c>
      <c r="L28" s="53">
        <v>11.49</v>
      </c>
      <c r="M28" s="53">
        <v>8.57</v>
      </c>
      <c r="N28" s="54">
        <v>0.9984</v>
      </c>
      <c r="O28" s="50">
        <v>3066.0</v>
      </c>
      <c r="P28" s="50">
        <v>66799.0</v>
      </c>
      <c r="Q28" s="66">
        <v>609.0</v>
      </c>
      <c r="R28" s="66">
        <v>891.0</v>
      </c>
      <c r="S28" s="67"/>
      <c r="T28" s="66"/>
      <c r="U28" s="66">
        <v>722.0</v>
      </c>
      <c r="V28" s="39"/>
      <c r="W28" s="39"/>
      <c r="X28" s="39"/>
      <c r="Y28" s="39"/>
      <c r="Z28" s="39"/>
    </row>
    <row r="29" ht="15.75" customHeight="1">
      <c r="A29" s="60" t="s">
        <v>34</v>
      </c>
      <c r="B29" s="68">
        <v>43405.0</v>
      </c>
      <c r="C29" s="72">
        <v>46653.0</v>
      </c>
      <c r="D29" s="72">
        <v>17134.0</v>
      </c>
      <c r="E29" s="72">
        <v>405.0</v>
      </c>
      <c r="F29" s="72">
        <v>7055.0</v>
      </c>
      <c r="G29" s="72">
        <v>76606.0</v>
      </c>
      <c r="H29" s="72">
        <v>12091.0</v>
      </c>
      <c r="I29" s="72">
        <v>31621.0</v>
      </c>
      <c r="J29" s="70">
        <v>0.4236111111111111</v>
      </c>
      <c r="K29" s="70">
        <v>0.6020833333333333</v>
      </c>
      <c r="L29" s="53">
        <v>13.55</v>
      </c>
      <c r="M29" s="53">
        <v>20.83</v>
      </c>
      <c r="N29" s="54">
        <v>1.0</v>
      </c>
      <c r="O29" s="50">
        <v>1827.0</v>
      </c>
      <c r="P29" s="50">
        <v>61738.0</v>
      </c>
      <c r="Q29" s="66">
        <v>610.0</v>
      </c>
      <c r="R29" s="66">
        <v>867.0</v>
      </c>
      <c r="S29" s="67"/>
      <c r="T29" s="66"/>
      <c r="U29" s="66">
        <v>900.0</v>
      </c>
      <c r="V29" s="39"/>
      <c r="W29" s="39"/>
      <c r="X29" s="39"/>
      <c r="Y29" s="39"/>
      <c r="Z29" s="39"/>
    </row>
    <row r="30" ht="15.75" customHeight="1">
      <c r="A30" s="60" t="s">
        <v>34</v>
      </c>
      <c r="B30" s="68">
        <v>43435.0</v>
      </c>
      <c r="C30" s="72">
        <v>42025.0</v>
      </c>
      <c r="D30" s="72">
        <v>14492.0</v>
      </c>
      <c r="E30" s="72">
        <v>374.0</v>
      </c>
      <c r="F30" s="72">
        <v>5863.0</v>
      </c>
      <c r="G30" s="72">
        <v>65638.0</v>
      </c>
      <c r="H30" s="72">
        <v>11678.0</v>
      </c>
      <c r="I30" s="72">
        <v>33800.0</v>
      </c>
      <c r="J30" s="70">
        <v>0.4131944444444444</v>
      </c>
      <c r="K30" s="70">
        <v>0.5673611111111111</v>
      </c>
      <c r="L30" s="53">
        <v>8.68</v>
      </c>
      <c r="M30" s="53">
        <v>8.78</v>
      </c>
      <c r="N30" s="54">
        <v>1.0</v>
      </c>
      <c r="O30" s="50">
        <v>2470.0</v>
      </c>
      <c r="P30" s="50">
        <v>52047.0</v>
      </c>
      <c r="Q30" s="66">
        <v>595.0</v>
      </c>
      <c r="R30" s="66">
        <v>817.0</v>
      </c>
      <c r="S30" s="67"/>
      <c r="T30" s="66"/>
      <c r="U30" s="66">
        <v>722.0</v>
      </c>
      <c r="V30" s="39"/>
      <c r="W30" s="39"/>
      <c r="X30" s="39"/>
      <c r="Y30" s="39"/>
      <c r="Z30" s="39"/>
    </row>
    <row r="31" ht="15.75" customHeight="1">
      <c r="A31" s="60" t="s">
        <v>34</v>
      </c>
      <c r="B31" s="68">
        <v>43466.0</v>
      </c>
      <c r="C31" s="72">
        <v>49814.0</v>
      </c>
      <c r="D31" s="72">
        <v>17533.0</v>
      </c>
      <c r="E31" s="72">
        <v>370.0</v>
      </c>
      <c r="F31" s="72">
        <v>7253.0</v>
      </c>
      <c r="G31" s="72">
        <v>83740.0</v>
      </c>
      <c r="H31" s="72">
        <v>12978.0</v>
      </c>
      <c r="I31" s="72">
        <v>25223.0</v>
      </c>
      <c r="J31" s="70">
        <v>0.4291666666666667</v>
      </c>
      <c r="K31" s="70">
        <v>0.5729166666666666</v>
      </c>
      <c r="L31" s="53">
        <v>8.31</v>
      </c>
      <c r="M31" s="53">
        <v>7.76</v>
      </c>
      <c r="N31" s="54">
        <v>1.0</v>
      </c>
      <c r="O31" s="50">
        <v>2715.0</v>
      </c>
      <c r="P31" s="50">
        <v>64563.0</v>
      </c>
      <c r="Q31" s="66">
        <v>618.0</v>
      </c>
      <c r="R31" s="66">
        <v>825.0</v>
      </c>
      <c r="S31" s="67"/>
      <c r="T31" s="66"/>
      <c r="U31" s="66">
        <v>722.0</v>
      </c>
      <c r="V31" s="39"/>
      <c r="W31" s="39"/>
      <c r="X31" s="39"/>
      <c r="Y31" s="39"/>
      <c r="Z31" s="39"/>
    </row>
    <row r="32" ht="15.75" customHeight="1">
      <c r="A32" s="60" t="s">
        <v>34</v>
      </c>
      <c r="B32" s="68">
        <v>43497.0</v>
      </c>
      <c r="C32" s="72">
        <v>43520.0</v>
      </c>
      <c r="D32" s="72">
        <v>15696.0</v>
      </c>
      <c r="E32" s="72">
        <v>511.0</v>
      </c>
      <c r="F32" s="72">
        <v>5961.0</v>
      </c>
      <c r="G32" s="72">
        <v>71139.0</v>
      </c>
      <c r="H32" s="72">
        <v>12818.0</v>
      </c>
      <c r="I32" s="72">
        <v>25850.0</v>
      </c>
      <c r="J32" s="70">
        <v>0.44305555555555554</v>
      </c>
      <c r="K32" s="70">
        <v>0.5826388888888888</v>
      </c>
      <c r="L32" s="53">
        <v>12.2</v>
      </c>
      <c r="M32" s="53">
        <v>8.59</v>
      </c>
      <c r="N32" s="54">
        <v>1.0</v>
      </c>
      <c r="O32" s="50">
        <v>2262.0</v>
      </c>
      <c r="P32" s="50">
        <v>59279.0</v>
      </c>
      <c r="Q32" s="66">
        <v>638.0</v>
      </c>
      <c r="R32" s="66">
        <v>839.0</v>
      </c>
      <c r="S32" s="67"/>
      <c r="T32" s="66"/>
      <c r="U32" s="66">
        <v>722.0</v>
      </c>
      <c r="V32" s="39"/>
      <c r="W32" s="39"/>
      <c r="X32" s="39"/>
      <c r="Y32" s="39"/>
      <c r="Z32" s="39"/>
    </row>
    <row r="33" ht="15.75" customHeight="1">
      <c r="A33" s="60" t="s">
        <v>34</v>
      </c>
      <c r="B33" s="68">
        <v>43525.0</v>
      </c>
      <c r="C33" s="72">
        <v>41870.0</v>
      </c>
      <c r="D33" s="72">
        <v>15830.0</v>
      </c>
      <c r="E33" s="72">
        <v>476.0</v>
      </c>
      <c r="F33" s="72">
        <v>6226.0</v>
      </c>
      <c r="G33" s="72">
        <v>69048.0</v>
      </c>
      <c r="H33" s="72">
        <v>10901.0</v>
      </c>
      <c r="I33" s="72">
        <v>27929.0</v>
      </c>
      <c r="J33" s="70">
        <v>0.4395833333333334</v>
      </c>
      <c r="K33" s="70">
        <v>0.6041666666666666</v>
      </c>
      <c r="L33" s="53">
        <v>9.39</v>
      </c>
      <c r="M33" s="53">
        <v>8.06</v>
      </c>
      <c r="N33" s="54">
        <v>1.0</v>
      </c>
      <c r="O33" s="50">
        <v>2233.0</v>
      </c>
      <c r="P33" s="50">
        <v>55044.0</v>
      </c>
      <c r="Q33" s="66">
        <v>633.0</v>
      </c>
      <c r="R33" s="66">
        <v>870.0</v>
      </c>
      <c r="S33" s="67"/>
      <c r="T33" s="66"/>
      <c r="U33" s="66">
        <v>722.0</v>
      </c>
      <c r="V33" s="39"/>
      <c r="W33" s="39"/>
      <c r="X33" s="39"/>
      <c r="Y33" s="39"/>
      <c r="Z33" s="39"/>
    </row>
    <row r="34" ht="15.75" customHeight="1">
      <c r="A34" s="60" t="s">
        <v>34</v>
      </c>
      <c r="B34" s="68">
        <v>43556.0</v>
      </c>
      <c r="C34" s="72">
        <v>41491.0</v>
      </c>
      <c r="D34" s="72">
        <v>16414.0</v>
      </c>
      <c r="E34" s="72">
        <v>516.0</v>
      </c>
      <c r="F34" s="72">
        <v>6521.0</v>
      </c>
      <c r="G34" s="72">
        <v>75943.0</v>
      </c>
      <c r="H34" s="72">
        <v>7249.0</v>
      </c>
      <c r="I34" s="72">
        <v>20595.0</v>
      </c>
      <c r="J34" s="70">
        <v>0.45555555555555555</v>
      </c>
      <c r="K34" s="70">
        <v>0.6222222222222222</v>
      </c>
      <c r="L34" s="53">
        <v>11.86</v>
      </c>
      <c r="M34" s="53">
        <v>6.92</v>
      </c>
      <c r="N34" s="54">
        <v>1.0</v>
      </c>
      <c r="O34" s="50">
        <v>1896.0</v>
      </c>
      <c r="P34" s="50">
        <v>55613.0</v>
      </c>
      <c r="Q34" s="66">
        <v>656.0</v>
      </c>
      <c r="R34" s="66">
        <v>896.0</v>
      </c>
      <c r="S34" s="67"/>
      <c r="T34" s="66"/>
      <c r="U34" s="66">
        <v>900.0</v>
      </c>
      <c r="V34" s="39"/>
      <c r="W34" s="39"/>
      <c r="X34" s="39"/>
      <c r="Y34" s="39"/>
      <c r="Z34" s="39"/>
    </row>
    <row r="35" ht="15.75" customHeight="1">
      <c r="A35" s="60" t="s">
        <v>34</v>
      </c>
      <c r="B35" s="68">
        <v>43586.0</v>
      </c>
      <c r="C35" s="72">
        <v>44009.0</v>
      </c>
      <c r="D35" s="72">
        <v>17358.0</v>
      </c>
      <c r="E35" s="72">
        <v>544.0</v>
      </c>
      <c r="F35" s="72">
        <v>7426.0</v>
      </c>
      <c r="G35" s="72">
        <v>74829.0</v>
      </c>
      <c r="H35" s="72">
        <v>13396.0</v>
      </c>
      <c r="I35" s="72">
        <v>27505.0</v>
      </c>
      <c r="J35" s="70">
        <v>0.4534722222222222</v>
      </c>
      <c r="K35" s="70">
        <v>0.5972222222222222</v>
      </c>
      <c r="L35" s="53">
        <v>8.55</v>
      </c>
      <c r="M35" s="53">
        <v>12.84</v>
      </c>
      <c r="N35" s="54">
        <v>0.9981</v>
      </c>
      <c r="O35" s="50">
        <v>1075.0</v>
      </c>
      <c r="P35" s="50">
        <v>61278.0</v>
      </c>
      <c r="Q35" s="66">
        <v>653.0</v>
      </c>
      <c r="R35" s="66">
        <v>860.0</v>
      </c>
      <c r="S35" s="67"/>
      <c r="T35" s="66"/>
      <c r="U35" s="66">
        <v>722.0</v>
      </c>
      <c r="V35" s="39"/>
      <c r="W35" s="39"/>
      <c r="X35" s="39"/>
      <c r="Y35" s="39"/>
      <c r="Z35" s="39"/>
    </row>
    <row r="36" ht="15.75" customHeight="1">
      <c r="A36" s="60" t="s">
        <v>34</v>
      </c>
      <c r="B36" s="68">
        <v>43617.0</v>
      </c>
      <c r="C36" s="72">
        <v>38401.0</v>
      </c>
      <c r="D36" s="72">
        <v>15330.0</v>
      </c>
      <c r="E36" s="72">
        <v>458.0</v>
      </c>
      <c r="F36" s="72">
        <v>6280.0</v>
      </c>
      <c r="G36" s="72">
        <v>69260.0</v>
      </c>
      <c r="H36" s="72">
        <v>10523.0</v>
      </c>
      <c r="I36" s="72">
        <v>19512.0</v>
      </c>
      <c r="J36" s="70">
        <v>0.45416666666666666</v>
      </c>
      <c r="K36" s="70">
        <v>0.5930555555555556</v>
      </c>
      <c r="L36" s="53">
        <v>13.33</v>
      </c>
      <c r="M36" s="53">
        <v>10.92</v>
      </c>
      <c r="N36" s="54">
        <v>0.9999</v>
      </c>
      <c r="O36" s="50">
        <v>4046.0</v>
      </c>
      <c r="P36" s="50">
        <v>50621.0</v>
      </c>
      <c r="Q36" s="66">
        <v>654.0</v>
      </c>
      <c r="R36" s="66">
        <v>854.0</v>
      </c>
      <c r="S36" s="67"/>
      <c r="T36" s="66"/>
      <c r="U36" s="66">
        <v>722.0</v>
      </c>
      <c r="V36" s="39"/>
      <c r="W36" s="39"/>
      <c r="X36" s="39"/>
      <c r="Y36" s="39"/>
      <c r="Z36" s="39"/>
    </row>
    <row r="37" ht="15.75" customHeight="1">
      <c r="A37" s="60" t="s">
        <v>34</v>
      </c>
      <c r="B37" s="68">
        <v>43647.0</v>
      </c>
      <c r="C37" s="72">
        <v>47546.0</v>
      </c>
      <c r="D37" s="72">
        <v>18220.0</v>
      </c>
      <c r="E37" s="72">
        <v>540.0</v>
      </c>
      <c r="F37" s="72">
        <v>6881.0</v>
      </c>
      <c r="G37" s="72">
        <v>79778.0</v>
      </c>
      <c r="H37" s="72">
        <v>13638.0</v>
      </c>
      <c r="I37" s="72">
        <v>29427.0</v>
      </c>
      <c r="J37" s="70">
        <v>0.4673611111111111</v>
      </c>
      <c r="K37" s="70">
        <v>0.5888888888888889</v>
      </c>
      <c r="L37" s="73">
        <v>0.95</v>
      </c>
      <c r="M37" s="53">
        <v>9.03</v>
      </c>
      <c r="N37" s="54">
        <v>1.0</v>
      </c>
      <c r="O37" s="50">
        <v>2381.0</v>
      </c>
      <c r="P37" s="50">
        <v>63174.0</v>
      </c>
      <c r="Q37" s="66">
        <v>673.0</v>
      </c>
      <c r="R37" s="66">
        <v>848.0</v>
      </c>
      <c r="S37" s="67"/>
      <c r="T37" s="66"/>
      <c r="U37" s="66">
        <v>480.0</v>
      </c>
      <c r="V37" s="39"/>
      <c r="W37" s="39"/>
      <c r="X37" s="39"/>
      <c r="Y37" s="39"/>
      <c r="Z37" s="39"/>
    </row>
    <row r="38" ht="15.75" customHeight="1">
      <c r="A38" s="60" t="s">
        <v>34</v>
      </c>
      <c r="B38" s="68">
        <v>43678.0</v>
      </c>
      <c r="C38" s="72">
        <v>43084.0</v>
      </c>
      <c r="D38" s="72">
        <v>15937.0</v>
      </c>
      <c r="E38" s="72">
        <v>209.0</v>
      </c>
      <c r="F38" s="72">
        <v>5942.0</v>
      </c>
      <c r="G38" s="72">
        <v>71258.0</v>
      </c>
      <c r="H38" s="72">
        <v>12844.0</v>
      </c>
      <c r="I38" s="72">
        <v>34820.0</v>
      </c>
      <c r="J38" s="70">
        <v>0.45555555555555555</v>
      </c>
      <c r="K38" s="70">
        <v>0.5958333333333333</v>
      </c>
      <c r="L38" s="53">
        <v>16.45</v>
      </c>
      <c r="M38" s="53">
        <v>11.24</v>
      </c>
      <c r="N38" s="54">
        <v>0.9902</v>
      </c>
      <c r="O38" s="50">
        <v>3077.0</v>
      </c>
      <c r="P38" s="50">
        <v>54421.0</v>
      </c>
      <c r="Q38" s="66">
        <v>656.0</v>
      </c>
      <c r="R38" s="66">
        <v>858.0</v>
      </c>
      <c r="S38" s="67"/>
      <c r="T38" s="66"/>
      <c r="U38" s="66">
        <v>722.0</v>
      </c>
      <c r="V38" s="39"/>
      <c r="W38" s="39"/>
      <c r="X38" s="39"/>
      <c r="Y38" s="39"/>
      <c r="Z38" s="39"/>
    </row>
    <row r="39" ht="15.75" customHeight="1">
      <c r="A39" s="60" t="s">
        <v>34</v>
      </c>
      <c r="B39" s="68">
        <v>43709.0</v>
      </c>
      <c r="C39" s="72">
        <v>42652.0</v>
      </c>
      <c r="D39" s="74">
        <v>16961.0</v>
      </c>
      <c r="E39" s="72">
        <v>516.0</v>
      </c>
      <c r="F39" s="72">
        <v>6663.0</v>
      </c>
      <c r="G39" s="72">
        <v>70977.0</v>
      </c>
      <c r="H39" s="72">
        <v>14244.0</v>
      </c>
      <c r="I39" s="72">
        <v>35680.0</v>
      </c>
      <c r="J39" s="70">
        <v>0.4604166666666667</v>
      </c>
      <c r="K39" s="70">
        <v>0.5826388888888888</v>
      </c>
      <c r="L39" s="53">
        <v>8.01</v>
      </c>
      <c r="M39" s="53">
        <v>8.06</v>
      </c>
      <c r="N39" s="54">
        <v>0.9962</v>
      </c>
      <c r="O39" s="50">
        <v>2079.0</v>
      </c>
      <c r="P39" s="50">
        <v>57253.0</v>
      </c>
      <c r="Q39" s="66">
        <v>663.0</v>
      </c>
      <c r="R39" s="66">
        <v>839.0</v>
      </c>
      <c r="S39" s="67">
        <v>6.6002987686E8</v>
      </c>
      <c r="T39" s="66">
        <v>7.175606549975543E8</v>
      </c>
      <c r="U39" s="66">
        <v>722.0</v>
      </c>
      <c r="V39" s="39"/>
      <c r="W39" s="39"/>
      <c r="X39" s="39"/>
      <c r="Y39" s="39"/>
      <c r="Z39" s="39"/>
    </row>
    <row r="40" ht="15.75" customHeight="1">
      <c r="A40" s="60" t="s">
        <v>34</v>
      </c>
      <c r="B40" s="68">
        <v>43739.0</v>
      </c>
      <c r="C40" s="72">
        <v>49812.0</v>
      </c>
      <c r="D40" s="72">
        <v>18065.0</v>
      </c>
      <c r="E40" s="72">
        <v>492.0</v>
      </c>
      <c r="F40" s="72">
        <v>8573.0</v>
      </c>
      <c r="G40" s="72">
        <v>99648.0</v>
      </c>
      <c r="H40" s="72">
        <v>7931.0</v>
      </c>
      <c r="I40" s="72">
        <v>22911.0</v>
      </c>
      <c r="J40" s="70">
        <v>0.45416666666666666</v>
      </c>
      <c r="K40" s="70">
        <v>0.6493055555555556</v>
      </c>
      <c r="L40" s="53">
        <v>7.19</v>
      </c>
      <c r="M40" s="53">
        <v>9.28</v>
      </c>
      <c r="N40" s="54">
        <v>1.0</v>
      </c>
      <c r="O40" s="50">
        <v>2538.0</v>
      </c>
      <c r="P40" s="50">
        <v>63479.0</v>
      </c>
      <c r="Q40" s="66">
        <v>654.0</v>
      </c>
      <c r="R40" s="66">
        <v>935.0</v>
      </c>
      <c r="S40" s="67">
        <v>6.5585043867E8</v>
      </c>
      <c r="T40" s="66">
        <v>7.17560655E8</v>
      </c>
      <c r="U40" s="66">
        <v>722.0</v>
      </c>
      <c r="V40" s="39"/>
      <c r="W40" s="39"/>
      <c r="X40" s="39"/>
      <c r="Y40" s="39"/>
      <c r="Z40" s="39"/>
    </row>
    <row r="41" ht="15.75" customHeight="1">
      <c r="A41" s="60" t="s">
        <v>34</v>
      </c>
      <c r="B41" s="68">
        <v>43770.0</v>
      </c>
      <c r="C41" s="72">
        <v>39983.0</v>
      </c>
      <c r="D41" s="72">
        <v>14663.0</v>
      </c>
      <c r="E41" s="72">
        <v>431.0</v>
      </c>
      <c r="F41" s="72">
        <v>6407.0</v>
      </c>
      <c r="G41" s="72">
        <v>85425.0</v>
      </c>
      <c r="H41" s="72">
        <v>4415.0</v>
      </c>
      <c r="I41" s="72">
        <v>13394.0</v>
      </c>
      <c r="J41" s="70">
        <v>0.47500000000000003</v>
      </c>
      <c r="K41" s="70">
        <v>0.6409722222222222</v>
      </c>
      <c r="L41" s="53">
        <v>7.93</v>
      </c>
      <c r="M41" s="53">
        <v>9.94</v>
      </c>
      <c r="N41" s="54">
        <v>0.9966</v>
      </c>
      <c r="O41" s="50">
        <v>1931.0</v>
      </c>
      <c r="P41" s="50">
        <v>50267.0</v>
      </c>
      <c r="Q41" s="66">
        <v>684.0</v>
      </c>
      <c r="R41" s="66">
        <v>923.0</v>
      </c>
      <c r="S41" s="67">
        <v>6.427509694144E8</v>
      </c>
      <c r="T41" s="66">
        <v>7.00775152E8</v>
      </c>
      <c r="U41" s="66">
        <v>510.0</v>
      </c>
      <c r="V41" s="39"/>
      <c r="W41" s="39"/>
      <c r="X41" s="39"/>
      <c r="Y41" s="39"/>
      <c r="Z41" s="39"/>
    </row>
    <row r="42" ht="15.75" customHeight="1">
      <c r="A42" s="60" t="s">
        <v>34</v>
      </c>
      <c r="B42" s="68">
        <v>43800.0</v>
      </c>
      <c r="C42" s="72">
        <v>37942.0</v>
      </c>
      <c r="D42" s="72">
        <v>12777.0</v>
      </c>
      <c r="E42" s="72">
        <v>432.0</v>
      </c>
      <c r="F42" s="72">
        <v>6304.0</v>
      </c>
      <c r="G42" s="72">
        <v>65587.0</v>
      </c>
      <c r="H42" s="72">
        <v>6980.0</v>
      </c>
      <c r="I42" s="72">
        <v>20664.0</v>
      </c>
      <c r="J42" s="70">
        <v>0.48125</v>
      </c>
      <c r="K42" s="70">
        <v>0.6513888888888889</v>
      </c>
      <c r="L42" s="53">
        <v>7.08</v>
      </c>
      <c r="M42" s="53">
        <v>10.47</v>
      </c>
      <c r="N42" s="71">
        <v>0.9996</v>
      </c>
      <c r="O42" s="50">
        <v>1082.0</v>
      </c>
      <c r="P42" s="50">
        <v>47953.0</v>
      </c>
      <c r="Q42" s="66">
        <v>693.0</v>
      </c>
      <c r="R42" s="66">
        <v>938.0</v>
      </c>
      <c r="S42" s="67">
        <v>6.427509694144E8</v>
      </c>
      <c r="T42" s="66">
        <v>7.00775152E8</v>
      </c>
      <c r="U42" s="66">
        <v>840.0</v>
      </c>
      <c r="V42" s="39"/>
      <c r="W42" s="39"/>
      <c r="X42" s="39"/>
      <c r="Y42" s="39"/>
      <c r="Z42" s="39"/>
    </row>
    <row r="43" ht="15.75" customHeight="1">
      <c r="A43" s="60" t="s">
        <v>34</v>
      </c>
      <c r="B43" s="68">
        <v>43831.0</v>
      </c>
      <c r="C43" s="72">
        <v>43096.0</v>
      </c>
      <c r="D43" s="72">
        <v>14260.0</v>
      </c>
      <c r="E43" s="72">
        <v>476.0</v>
      </c>
      <c r="F43" s="72">
        <v>6850.0</v>
      </c>
      <c r="G43" s="72">
        <v>66177.0</v>
      </c>
      <c r="H43" s="72">
        <v>7153.0</v>
      </c>
      <c r="I43" s="72">
        <v>20975.0</v>
      </c>
      <c r="J43" s="70">
        <v>0.49374999999999997</v>
      </c>
      <c r="K43" s="70">
        <v>0.7062499999999999</v>
      </c>
      <c r="L43" s="53">
        <v>1.52</v>
      </c>
      <c r="M43" s="53">
        <v>6.63</v>
      </c>
      <c r="N43" s="54">
        <v>1.0</v>
      </c>
      <c r="O43" s="50">
        <v>2252.0</v>
      </c>
      <c r="P43" s="50">
        <v>58939.0</v>
      </c>
      <c r="Q43" s="66">
        <v>711.0</v>
      </c>
      <c r="R43" s="66">
        <v>1017.0</v>
      </c>
      <c r="S43" s="67">
        <v>6.632413134164999E8</v>
      </c>
      <c r="T43" s="66">
        <v>7.175606549999999E8</v>
      </c>
      <c r="U43" s="66">
        <v>900.0</v>
      </c>
      <c r="V43" s="39"/>
      <c r="W43" s="39"/>
      <c r="X43" s="39"/>
      <c r="Y43" s="39"/>
      <c r="Z43" s="39"/>
    </row>
    <row r="44" ht="15.75" customHeight="1">
      <c r="A44" s="60" t="s">
        <v>34</v>
      </c>
      <c r="B44" s="68">
        <v>43862.0</v>
      </c>
      <c r="C44" s="72">
        <v>40298.0</v>
      </c>
      <c r="D44" s="72">
        <v>15836.0</v>
      </c>
      <c r="E44" s="72">
        <v>437.0</v>
      </c>
      <c r="F44" s="72">
        <v>7381.0</v>
      </c>
      <c r="G44" s="72">
        <v>78514.0</v>
      </c>
      <c r="H44" s="72">
        <v>2952.0</v>
      </c>
      <c r="I44" s="72">
        <v>14629.0</v>
      </c>
      <c r="J44" s="70">
        <v>0.5291666666666667</v>
      </c>
      <c r="K44" s="70">
        <v>0.6652777777777777</v>
      </c>
      <c r="L44" s="53">
        <v>11.46</v>
      </c>
      <c r="M44" s="53">
        <v>14.05</v>
      </c>
      <c r="N44" s="54">
        <v>1.0</v>
      </c>
      <c r="O44" s="50">
        <f>45+3472</f>
        <v>3517</v>
      </c>
      <c r="P44" s="50">
        <v>51274.0</v>
      </c>
      <c r="Q44" s="66">
        <v>762.0</v>
      </c>
      <c r="R44" s="66">
        <v>958.0</v>
      </c>
      <c r="S44" s="67">
        <v>6.428911244448E8</v>
      </c>
      <c r="T44" s="66">
        <v>7.00775152E8</v>
      </c>
      <c r="U44" s="66">
        <v>480.0</v>
      </c>
      <c r="V44" s="39"/>
      <c r="W44" s="39"/>
      <c r="X44" s="39"/>
      <c r="Y44" s="39"/>
      <c r="Z44" s="39"/>
    </row>
    <row r="45" ht="15.75" customHeight="1">
      <c r="A45" s="60" t="s">
        <v>34</v>
      </c>
      <c r="B45" s="68">
        <v>43891.0</v>
      </c>
      <c r="C45" s="72">
        <v>36191.0</v>
      </c>
      <c r="D45" s="72">
        <v>17110.0</v>
      </c>
      <c r="E45" s="72">
        <v>489.0</v>
      </c>
      <c r="F45" s="72">
        <v>7924.0</v>
      </c>
      <c r="G45" s="72">
        <v>89611.0</v>
      </c>
      <c r="H45" s="72">
        <v>1558.0</v>
      </c>
      <c r="I45" s="72">
        <v>4988.0</v>
      </c>
      <c r="J45" s="70">
        <v>0.6159722222222223</v>
      </c>
      <c r="K45" s="70">
        <v>0.6930555555555555</v>
      </c>
      <c r="L45" s="53">
        <v>24.29</v>
      </c>
      <c r="M45" s="53">
        <v>14.24</v>
      </c>
      <c r="N45" s="54">
        <v>1.0</v>
      </c>
      <c r="O45" s="50">
        <v>1627.0</v>
      </c>
      <c r="P45" s="50">
        <v>50712.0</v>
      </c>
      <c r="Q45" s="66">
        <v>887.0</v>
      </c>
      <c r="R45" s="66">
        <v>998.0</v>
      </c>
      <c r="S45" s="67">
        <v>6.407887989888E8</v>
      </c>
      <c r="T45" s="66">
        <v>7.00775152E8</v>
      </c>
      <c r="U45" s="66">
        <v>840.0</v>
      </c>
      <c r="V45" s="39"/>
      <c r="W45" s="39"/>
      <c r="X45" s="39"/>
      <c r="Y45" s="39"/>
      <c r="Z45" s="39"/>
    </row>
    <row r="46" ht="15.75" customHeight="1">
      <c r="A46" s="60" t="s">
        <v>34</v>
      </c>
      <c r="B46" s="68">
        <v>43922.0</v>
      </c>
      <c r="C46" s="72">
        <v>28693.0</v>
      </c>
      <c r="D46" s="72">
        <v>12400.0</v>
      </c>
      <c r="E46" s="72">
        <v>380.0</v>
      </c>
      <c r="F46" s="72">
        <v>9214.0</v>
      </c>
      <c r="G46" s="72">
        <v>58386.0</v>
      </c>
      <c r="H46" s="72">
        <v>4102.0</v>
      </c>
      <c r="I46" s="72">
        <v>12103.0</v>
      </c>
      <c r="J46" s="70">
        <v>0.7020833333333334</v>
      </c>
      <c r="K46" s="70">
        <v>0.8208333333333333</v>
      </c>
      <c r="L46" s="53">
        <v>12.69</v>
      </c>
      <c r="M46" s="53">
        <v>12.35</v>
      </c>
      <c r="N46" s="54">
        <v>1.0</v>
      </c>
      <c r="O46" s="50">
        <v>193.0</v>
      </c>
      <c r="P46" s="50">
        <v>43304.0</v>
      </c>
      <c r="Q46" s="66">
        <v>1011.0</v>
      </c>
      <c r="R46" s="66">
        <v>1182.0</v>
      </c>
      <c r="S46" s="67">
        <v>6.3770538832E8</v>
      </c>
      <c r="T46" s="66">
        <v>7.00775152E8</v>
      </c>
      <c r="U46" s="66">
        <v>722.0</v>
      </c>
      <c r="V46" s="39"/>
      <c r="W46" s="39"/>
      <c r="X46" s="39"/>
      <c r="Y46" s="39"/>
      <c r="Z46" s="39"/>
    </row>
    <row r="47" ht="15.75" customHeight="1">
      <c r="A47" s="60" t="s">
        <v>34</v>
      </c>
      <c r="B47" s="68">
        <v>43952.0</v>
      </c>
      <c r="C47" s="72">
        <v>30878.0</v>
      </c>
      <c r="D47" s="72">
        <v>12314.0</v>
      </c>
      <c r="E47" s="72">
        <v>372.0</v>
      </c>
      <c r="F47" s="72">
        <v>9187.0</v>
      </c>
      <c r="G47" s="72">
        <v>64104.0</v>
      </c>
      <c r="H47" s="72">
        <v>1808.0</v>
      </c>
      <c r="I47" s="72">
        <v>9044.0</v>
      </c>
      <c r="J47" s="70">
        <v>0.6784722222222223</v>
      </c>
      <c r="K47" s="70">
        <v>0.7236111111111111</v>
      </c>
      <c r="L47" s="53">
        <v>16.39</v>
      </c>
      <c r="M47" s="53">
        <v>38.21</v>
      </c>
      <c r="N47" s="54">
        <v>1.0</v>
      </c>
      <c r="O47" s="50">
        <v>412.0</v>
      </c>
      <c r="P47" s="50">
        <v>45154.0</v>
      </c>
      <c r="Q47" s="66">
        <v>977.0</v>
      </c>
      <c r="R47" s="66">
        <v>1042.0</v>
      </c>
      <c r="S47" s="67">
        <v>7.127992611856E8</v>
      </c>
      <c r="T47" s="66">
        <v>7.51131662E8</v>
      </c>
      <c r="U47" s="66">
        <v>722.0</v>
      </c>
      <c r="V47" s="39"/>
      <c r="W47" s="39"/>
      <c r="X47" s="39"/>
      <c r="Y47" s="39"/>
      <c r="Z47" s="39"/>
    </row>
    <row r="48" ht="15.75" customHeight="1">
      <c r="A48" s="60" t="s">
        <v>34</v>
      </c>
      <c r="B48" s="68">
        <v>43983.0</v>
      </c>
      <c r="C48" s="72">
        <v>30753.0</v>
      </c>
      <c r="D48" s="72">
        <v>12654.0</v>
      </c>
      <c r="E48" s="72">
        <v>342.0</v>
      </c>
      <c r="F48" s="72">
        <v>8927.0</v>
      </c>
      <c r="G48" s="72">
        <v>63273.0</v>
      </c>
      <c r="H48" s="72">
        <v>2632.0</v>
      </c>
      <c r="I48" s="72">
        <v>11373.0</v>
      </c>
      <c r="J48" s="70">
        <v>0.6701388888888888</v>
      </c>
      <c r="K48" s="70">
        <v>0.7770833333333332</v>
      </c>
      <c r="L48" s="53">
        <v>16.05</v>
      </c>
      <c r="M48" s="53">
        <v>28.27</v>
      </c>
      <c r="N48" s="54">
        <v>0.9968</v>
      </c>
      <c r="O48" s="50">
        <v>1289.0</v>
      </c>
      <c r="P48" s="50">
        <v>45110.0</v>
      </c>
      <c r="Q48" s="66">
        <v>965.0</v>
      </c>
      <c r="R48" s="66">
        <v>1119.0</v>
      </c>
      <c r="S48" s="67">
        <v>7.137803463984E8</v>
      </c>
      <c r="T48" s="66">
        <v>7.51131662E8</v>
      </c>
      <c r="U48" s="66">
        <v>540.0</v>
      </c>
      <c r="V48" s="39"/>
      <c r="W48" s="39"/>
      <c r="X48" s="39"/>
      <c r="Y48" s="39"/>
      <c r="Z48" s="39"/>
    </row>
    <row r="49" ht="15.75" customHeight="1">
      <c r="A49" s="60" t="s">
        <v>34</v>
      </c>
      <c r="B49" s="68">
        <v>44013.0</v>
      </c>
      <c r="C49" s="72">
        <v>36287.0</v>
      </c>
      <c r="D49" s="72">
        <v>13962.0</v>
      </c>
      <c r="E49" s="72">
        <v>453.0</v>
      </c>
      <c r="F49" s="72">
        <v>10807.0</v>
      </c>
      <c r="G49" s="72">
        <v>76149.0</v>
      </c>
      <c r="H49" s="72">
        <v>2820.0</v>
      </c>
      <c r="I49" s="72">
        <v>11276.0</v>
      </c>
      <c r="J49" s="70">
        <v>0.7145833333333332</v>
      </c>
      <c r="K49" s="70">
        <v>0.7680555555555556</v>
      </c>
      <c r="L49" s="53">
        <v>15.66</v>
      </c>
      <c r="M49" s="53">
        <v>26.21</v>
      </c>
      <c r="N49" s="54">
        <v>1.0</v>
      </c>
      <c r="O49" s="50">
        <v>934.0</v>
      </c>
      <c r="P49" s="50">
        <v>53004.0</v>
      </c>
      <c r="Q49" s="66">
        <v>1029.0</v>
      </c>
      <c r="R49" s="66">
        <v>1106.0</v>
      </c>
      <c r="S49" s="67">
        <v>6.973121303284E8</v>
      </c>
      <c r="T49" s="66">
        <v>7.51131662E8</v>
      </c>
      <c r="U49" s="66">
        <v>480.0</v>
      </c>
      <c r="V49" s="39"/>
      <c r="W49" s="39"/>
      <c r="X49" s="39"/>
      <c r="Y49" s="39"/>
      <c r="Z49" s="39"/>
    </row>
    <row r="50" ht="15.75" customHeight="1">
      <c r="A50" s="60" t="s">
        <v>34</v>
      </c>
      <c r="B50" s="68">
        <v>44044.0</v>
      </c>
      <c r="C50" s="72">
        <v>30903.0</v>
      </c>
      <c r="D50" s="72">
        <v>11888.0</v>
      </c>
      <c r="E50" s="72">
        <v>390.0</v>
      </c>
      <c r="F50" s="72">
        <v>9724.0</v>
      </c>
      <c r="G50" s="72">
        <v>63683.0</v>
      </c>
      <c r="H50" s="72">
        <v>2981.0</v>
      </c>
      <c r="I50" s="72">
        <v>10170.0</v>
      </c>
      <c r="J50" s="70">
        <v>0.6916666666666668</v>
      </c>
      <c r="K50" s="70">
        <v>0.75</v>
      </c>
      <c r="L50" s="53">
        <v>12.71</v>
      </c>
      <c r="M50" s="53">
        <v>20.19</v>
      </c>
      <c r="N50" s="54">
        <v>1.0</v>
      </c>
      <c r="O50" s="50">
        <v>879.0</v>
      </c>
      <c r="P50" s="50">
        <v>46146.0</v>
      </c>
      <c r="Q50" s="66">
        <v>996.0</v>
      </c>
      <c r="R50" s="66">
        <v>1080.0</v>
      </c>
      <c r="S50" s="67">
        <v>7.074762771799581E8</v>
      </c>
      <c r="T50" s="66">
        <v>7.6592895574E8</v>
      </c>
      <c r="U50" s="66">
        <v>722.0</v>
      </c>
      <c r="V50" s="39"/>
      <c r="W50" s="39"/>
      <c r="X50" s="39"/>
      <c r="Y50" s="39"/>
      <c r="Z50" s="39"/>
    </row>
    <row r="51" ht="15.75" customHeight="1">
      <c r="A51" s="60" t="s">
        <v>34</v>
      </c>
      <c r="B51" s="68">
        <v>44075.0</v>
      </c>
      <c r="C51" s="72">
        <v>33063.0</v>
      </c>
      <c r="D51" s="72">
        <v>13153.0</v>
      </c>
      <c r="E51" s="72">
        <v>384.0</v>
      </c>
      <c r="F51" s="72">
        <v>10403.0</v>
      </c>
      <c r="G51" s="72">
        <v>63593.0</v>
      </c>
      <c r="H51" s="72">
        <v>4485.0</v>
      </c>
      <c r="I51" s="72">
        <v>18198.0</v>
      </c>
      <c r="J51" s="70">
        <v>0.6659722222222222</v>
      </c>
      <c r="K51" s="70">
        <v>0.7541666666666668</v>
      </c>
      <c r="L51" s="53">
        <v>8.97</v>
      </c>
      <c r="M51" s="53">
        <v>20.37</v>
      </c>
      <c r="N51" s="54">
        <v>0.997</v>
      </c>
      <c r="O51" s="50">
        <f>165+794</f>
        <v>959</v>
      </c>
      <c r="P51" s="50">
        <v>54578.0</v>
      </c>
      <c r="Q51" s="66">
        <v>959.0</v>
      </c>
      <c r="R51" s="66">
        <v>1086.0</v>
      </c>
      <c r="S51" s="67">
        <v>7.092627282361941E8</v>
      </c>
      <c r="T51" s="66">
        <v>7.6592895574E8</v>
      </c>
      <c r="U51" s="66">
        <v>722.0</v>
      </c>
      <c r="V51" s="39"/>
      <c r="W51" s="39"/>
      <c r="X51" s="39"/>
      <c r="Y51" s="39"/>
      <c r="Z51" s="39"/>
    </row>
    <row r="52" ht="15.75" customHeight="1">
      <c r="A52" s="60" t="s">
        <v>35</v>
      </c>
      <c r="B52" s="61">
        <v>42583.0</v>
      </c>
      <c r="C52" s="63">
        <v>3096.0</v>
      </c>
      <c r="D52" s="63">
        <v>125.0</v>
      </c>
      <c r="E52" s="63">
        <v>1271.0</v>
      </c>
      <c r="F52" s="63">
        <v>0.0</v>
      </c>
      <c r="G52" s="63">
        <v>4594.0</v>
      </c>
      <c r="H52" s="63">
        <v>125.0</v>
      </c>
      <c r="I52" s="63">
        <v>2989.0</v>
      </c>
      <c r="J52" s="64">
        <v>0.28125</v>
      </c>
      <c r="K52" s="64">
        <v>0.6277777777777778</v>
      </c>
      <c r="L52" s="63">
        <v>11.79</v>
      </c>
      <c r="M52" s="63"/>
      <c r="N52" s="65">
        <v>0.9998</v>
      </c>
      <c r="O52" s="63">
        <v>44.0</v>
      </c>
      <c r="P52" s="63">
        <v>3738.0</v>
      </c>
      <c r="Q52" s="66">
        <v>405.0</v>
      </c>
      <c r="R52" s="66">
        <v>904.0</v>
      </c>
      <c r="S52" s="67">
        <v>7.28811185E7</v>
      </c>
      <c r="T52" s="66"/>
      <c r="U52" s="66">
        <v>0.0</v>
      </c>
      <c r="V52" s="39"/>
      <c r="W52" s="39"/>
      <c r="X52" s="39"/>
      <c r="Y52" s="39"/>
      <c r="Z52" s="39"/>
    </row>
    <row r="53" ht="15.75" customHeight="1">
      <c r="A53" s="60" t="s">
        <v>35</v>
      </c>
      <c r="B53" s="68">
        <v>42614.0</v>
      </c>
      <c r="C53" s="50">
        <v>2547.0</v>
      </c>
      <c r="D53" s="50">
        <v>146.0</v>
      </c>
      <c r="E53" s="50">
        <v>1236.0</v>
      </c>
      <c r="F53" s="50">
        <v>0.0</v>
      </c>
      <c r="G53" s="50">
        <v>4559.0</v>
      </c>
      <c r="H53" s="50">
        <v>161.0</v>
      </c>
      <c r="I53" s="50">
        <v>2583.0</v>
      </c>
      <c r="J53" s="70">
        <v>0.30416666666666664</v>
      </c>
      <c r="K53" s="70">
        <v>0.6375000000000001</v>
      </c>
      <c r="L53" s="53">
        <v>14.0</v>
      </c>
      <c r="M53" s="53"/>
      <c r="N53" s="54">
        <v>0.9998</v>
      </c>
      <c r="O53" s="50">
        <v>6.0</v>
      </c>
      <c r="P53" s="50">
        <v>3233.0</v>
      </c>
      <c r="Q53" s="66">
        <v>438.0</v>
      </c>
      <c r="R53" s="66">
        <v>918.0</v>
      </c>
      <c r="S53" s="67">
        <v>7.188017610000001E7</v>
      </c>
      <c r="T53" s="66"/>
      <c r="U53" s="66">
        <v>0.0</v>
      </c>
      <c r="V53" s="39"/>
      <c r="W53" s="39"/>
      <c r="X53" s="39"/>
      <c r="Y53" s="39"/>
      <c r="Z53" s="39"/>
    </row>
    <row r="54" ht="15.75" customHeight="1">
      <c r="A54" s="60" t="s">
        <v>35</v>
      </c>
      <c r="B54" s="68">
        <v>42644.0</v>
      </c>
      <c r="C54" s="50">
        <v>2925.0</v>
      </c>
      <c r="D54" s="50">
        <v>201.0</v>
      </c>
      <c r="E54" s="50">
        <v>1218.0</v>
      </c>
      <c r="F54" s="50">
        <v>0.0</v>
      </c>
      <c r="G54" s="50">
        <v>4454.0</v>
      </c>
      <c r="H54" s="50">
        <v>201.0</v>
      </c>
      <c r="I54" s="50">
        <v>2776.0</v>
      </c>
      <c r="J54" s="70">
        <v>0.31319444444444444</v>
      </c>
      <c r="K54" s="70">
        <v>0.6840277777777778</v>
      </c>
      <c r="L54" s="53">
        <v>27.13</v>
      </c>
      <c r="M54" s="53"/>
      <c r="N54" s="54">
        <v>0.9991</v>
      </c>
      <c r="O54" s="50">
        <v>30.0</v>
      </c>
      <c r="P54" s="50">
        <v>3465.0</v>
      </c>
      <c r="Q54" s="66">
        <v>451.0</v>
      </c>
      <c r="R54" s="66">
        <v>985.0</v>
      </c>
      <c r="S54" s="67">
        <v>7.252294967999999E7</v>
      </c>
      <c r="T54" s="66"/>
      <c r="U54" s="66">
        <v>0.0</v>
      </c>
      <c r="V54" s="39"/>
      <c r="W54" s="39"/>
      <c r="X54" s="39"/>
      <c r="Y54" s="39"/>
      <c r="Z54" s="39"/>
    </row>
    <row r="55" ht="15.75" customHeight="1">
      <c r="A55" s="60" t="s">
        <v>35</v>
      </c>
      <c r="B55" s="68">
        <v>42675.0</v>
      </c>
      <c r="C55" s="50">
        <v>2395.0</v>
      </c>
      <c r="D55" s="50">
        <v>95.0</v>
      </c>
      <c r="E55" s="50">
        <v>771.0</v>
      </c>
      <c r="F55" s="50">
        <v>0.0</v>
      </c>
      <c r="G55" s="50">
        <v>3356.0</v>
      </c>
      <c r="H55" s="50">
        <v>95.0</v>
      </c>
      <c r="I55" s="50">
        <v>2231.0</v>
      </c>
      <c r="J55" s="70">
        <v>0.30277777777777776</v>
      </c>
      <c r="K55" s="70">
        <v>0.8020833333333334</v>
      </c>
      <c r="L55" s="53">
        <v>10.32</v>
      </c>
      <c r="M55" s="53"/>
      <c r="N55" s="54">
        <v>0.9996</v>
      </c>
      <c r="O55" s="50">
        <v>12.0</v>
      </c>
      <c r="P55" s="50">
        <v>2952.0</v>
      </c>
      <c r="Q55" s="66">
        <v>436.0</v>
      </c>
      <c r="R55" s="66">
        <v>1155.0</v>
      </c>
      <c r="S55" s="67">
        <v>7.309101456E7</v>
      </c>
      <c r="T55" s="66"/>
      <c r="U55" s="66">
        <v>0.0</v>
      </c>
      <c r="V55" s="39"/>
      <c r="W55" s="39"/>
      <c r="X55" s="39"/>
      <c r="Y55" s="39"/>
      <c r="Z55" s="39"/>
    </row>
    <row r="56" ht="15.75" customHeight="1">
      <c r="A56" s="60" t="s">
        <v>35</v>
      </c>
      <c r="B56" s="68">
        <v>42705.0</v>
      </c>
      <c r="C56" s="50">
        <v>2533.0</v>
      </c>
      <c r="D56" s="50">
        <v>128.0</v>
      </c>
      <c r="E56" s="50">
        <v>848.0</v>
      </c>
      <c r="F56" s="50">
        <v>0.0</v>
      </c>
      <c r="G56" s="50">
        <v>3578.0</v>
      </c>
      <c r="H56" s="50">
        <v>126.0</v>
      </c>
      <c r="I56" s="50">
        <v>2413.0</v>
      </c>
      <c r="J56" s="70">
        <v>0.2965277777777778</v>
      </c>
      <c r="K56" s="70">
        <v>0.8201388888888889</v>
      </c>
      <c r="L56" s="53">
        <v>9.59</v>
      </c>
      <c r="M56" s="53"/>
      <c r="N56" s="54">
        <v>0.9904</v>
      </c>
      <c r="O56" s="50">
        <v>387.0</v>
      </c>
      <c r="P56" s="50">
        <v>3162.0</v>
      </c>
      <c r="Q56" s="66">
        <v>427.0</v>
      </c>
      <c r="R56" s="66">
        <v>1181.0</v>
      </c>
      <c r="S56" s="67">
        <v>6.37221255E7</v>
      </c>
      <c r="T56" s="66"/>
      <c r="U56" s="66">
        <v>0.0</v>
      </c>
      <c r="V56" s="39"/>
      <c r="W56" s="39"/>
      <c r="X56" s="39"/>
      <c r="Y56" s="39"/>
      <c r="Z56" s="39"/>
    </row>
    <row r="57" ht="15.75" customHeight="1">
      <c r="A57" s="60" t="s">
        <v>35</v>
      </c>
      <c r="B57" s="68">
        <v>42736.0</v>
      </c>
      <c r="C57" s="50">
        <v>2809.0</v>
      </c>
      <c r="D57" s="50">
        <v>152.0</v>
      </c>
      <c r="E57" s="50">
        <v>954.0</v>
      </c>
      <c r="F57" s="50">
        <v>3.0</v>
      </c>
      <c r="G57" s="50">
        <v>4100.0</v>
      </c>
      <c r="H57" s="50">
        <v>152.0</v>
      </c>
      <c r="I57" s="50">
        <v>2548.0</v>
      </c>
      <c r="J57" s="70">
        <v>0.30624999999999997</v>
      </c>
      <c r="K57" s="70">
        <v>0.8597222222222222</v>
      </c>
      <c r="L57" s="53">
        <v>12.9</v>
      </c>
      <c r="M57" s="53"/>
      <c r="N57" s="54">
        <v>1.0</v>
      </c>
      <c r="O57" s="50">
        <v>30.0</v>
      </c>
      <c r="P57" s="50">
        <v>3606.0</v>
      </c>
      <c r="Q57" s="66">
        <v>441.0</v>
      </c>
      <c r="R57" s="66">
        <v>1238.0</v>
      </c>
      <c r="S57" s="67">
        <v>7.06966865E7</v>
      </c>
      <c r="T57" s="66"/>
      <c r="U57" s="66">
        <v>0.0</v>
      </c>
      <c r="V57" s="39"/>
      <c r="W57" s="39"/>
      <c r="X57" s="39"/>
      <c r="Y57" s="39"/>
      <c r="Z57" s="39"/>
    </row>
    <row r="58" ht="15.75" customHeight="1">
      <c r="A58" s="60" t="s">
        <v>35</v>
      </c>
      <c r="B58" s="68">
        <v>42767.0</v>
      </c>
      <c r="C58" s="50">
        <v>2539.0</v>
      </c>
      <c r="D58" s="50">
        <v>102.0</v>
      </c>
      <c r="E58" s="50">
        <v>882.0</v>
      </c>
      <c r="F58" s="50">
        <v>0.0</v>
      </c>
      <c r="G58" s="50">
        <v>3630.0</v>
      </c>
      <c r="H58" s="50">
        <v>100.0</v>
      </c>
      <c r="I58" s="50">
        <v>2400.0</v>
      </c>
      <c r="J58" s="70">
        <v>0.2888888888888889</v>
      </c>
      <c r="K58" s="70">
        <v>0.75</v>
      </c>
      <c r="L58" s="53">
        <v>10.85</v>
      </c>
      <c r="M58" s="73"/>
      <c r="N58" s="54">
        <v>0.9999</v>
      </c>
      <c r="O58" s="50">
        <v>209.0</v>
      </c>
      <c r="P58" s="50">
        <v>2989.0</v>
      </c>
      <c r="Q58" s="66">
        <v>416.0</v>
      </c>
      <c r="R58" s="66">
        <v>1080.0</v>
      </c>
      <c r="S58" s="67">
        <v>6.2873554800000004E7</v>
      </c>
      <c r="T58" s="66"/>
      <c r="U58" s="66">
        <v>0.0</v>
      </c>
      <c r="V58" s="39"/>
      <c r="W58" s="39"/>
      <c r="X58" s="39"/>
      <c r="Y58" s="39"/>
      <c r="Z58" s="39"/>
    </row>
    <row r="59" ht="15.75" customHeight="1">
      <c r="A59" s="60" t="s">
        <v>35</v>
      </c>
      <c r="B59" s="68">
        <v>42795.0</v>
      </c>
      <c r="C59" s="50">
        <v>2819.0</v>
      </c>
      <c r="D59" s="50">
        <v>128.0</v>
      </c>
      <c r="E59" s="50">
        <v>867.0</v>
      </c>
      <c r="F59" s="50">
        <v>1.0</v>
      </c>
      <c r="G59" s="50">
        <v>3945.0</v>
      </c>
      <c r="H59" s="50">
        <v>126.0</v>
      </c>
      <c r="I59" s="50">
        <v>2623.0</v>
      </c>
      <c r="J59" s="70">
        <v>0.27569444444444446</v>
      </c>
      <c r="K59" s="70">
        <v>0.6229166666666667</v>
      </c>
      <c r="L59" s="53">
        <v>9.62</v>
      </c>
      <c r="M59" s="53"/>
      <c r="N59" s="54">
        <v>1.0</v>
      </c>
      <c r="O59" s="50">
        <v>0.0</v>
      </c>
      <c r="P59" s="50">
        <v>3511.0</v>
      </c>
      <c r="Q59" s="66">
        <v>397.0</v>
      </c>
      <c r="R59" s="66">
        <v>897.0</v>
      </c>
      <c r="S59" s="67">
        <v>6.16305942E7</v>
      </c>
      <c r="T59" s="66"/>
      <c r="U59" s="66">
        <v>0.0</v>
      </c>
      <c r="V59" s="39"/>
      <c r="W59" s="39"/>
      <c r="X59" s="39"/>
      <c r="Y59" s="39"/>
      <c r="Z59" s="39"/>
    </row>
    <row r="60" ht="15.75" customHeight="1">
      <c r="A60" s="60" t="s">
        <v>35</v>
      </c>
      <c r="B60" s="68">
        <v>42826.0</v>
      </c>
      <c r="C60" s="50">
        <v>2182.0</v>
      </c>
      <c r="D60" s="50">
        <v>90.0</v>
      </c>
      <c r="E60" s="50">
        <v>701.0</v>
      </c>
      <c r="F60" s="50">
        <v>0.0</v>
      </c>
      <c r="G60" s="50">
        <v>3055.0</v>
      </c>
      <c r="H60" s="50">
        <v>87.0</v>
      </c>
      <c r="I60" s="50">
        <v>2024.0</v>
      </c>
      <c r="J60" s="70">
        <v>0.2833333333333333</v>
      </c>
      <c r="K60" s="70">
        <v>0.7305555555555556</v>
      </c>
      <c r="L60" s="53">
        <v>13.73</v>
      </c>
      <c r="M60" s="53">
        <v>13.73</v>
      </c>
      <c r="N60" s="54">
        <v>0.9996</v>
      </c>
      <c r="O60" s="50">
        <v>15.0</v>
      </c>
      <c r="P60" s="50">
        <v>2671.0</v>
      </c>
      <c r="Q60" s="66">
        <v>408.0</v>
      </c>
      <c r="R60" s="66">
        <v>1052.0</v>
      </c>
      <c r="S60" s="67">
        <v>6.84744306E7</v>
      </c>
      <c r="T60" s="66"/>
      <c r="U60" s="66">
        <v>722.0</v>
      </c>
      <c r="V60" s="39"/>
      <c r="W60" s="39"/>
      <c r="X60" s="39"/>
      <c r="Y60" s="39"/>
      <c r="Z60" s="39"/>
    </row>
    <row r="61" ht="15.75" customHeight="1">
      <c r="A61" s="60" t="s">
        <v>35</v>
      </c>
      <c r="B61" s="68">
        <v>42856.0</v>
      </c>
      <c r="C61" s="50">
        <v>2793.0</v>
      </c>
      <c r="D61" s="50">
        <v>157.0</v>
      </c>
      <c r="E61" s="50">
        <v>814.0</v>
      </c>
      <c r="F61" s="50">
        <v>5.0</v>
      </c>
      <c r="G61" s="50">
        <v>3881.0</v>
      </c>
      <c r="H61" s="50">
        <v>157.0</v>
      </c>
      <c r="I61" s="50">
        <v>2580.0</v>
      </c>
      <c r="J61" s="70">
        <v>0.28194444444444444</v>
      </c>
      <c r="K61" s="70">
        <v>0.7708333333333334</v>
      </c>
      <c r="L61" s="53">
        <v>11.01</v>
      </c>
      <c r="M61" s="53"/>
      <c r="N61" s="54">
        <v>1.0</v>
      </c>
      <c r="O61" s="50">
        <v>63.0</v>
      </c>
      <c r="P61" s="50">
        <v>3365.0</v>
      </c>
      <c r="Q61" s="66">
        <v>406.0</v>
      </c>
      <c r="R61" s="66">
        <v>1110.0</v>
      </c>
      <c r="S61" s="67">
        <v>6.322699572E7</v>
      </c>
      <c r="T61" s="66"/>
      <c r="U61" s="66">
        <v>510.0</v>
      </c>
      <c r="V61" s="39"/>
      <c r="W61" s="39"/>
      <c r="X61" s="39"/>
      <c r="Y61" s="39"/>
      <c r="Z61" s="39"/>
    </row>
    <row r="62" ht="15.75" customHeight="1">
      <c r="A62" s="60" t="s">
        <v>35</v>
      </c>
      <c r="B62" s="68">
        <v>42887.0</v>
      </c>
      <c r="C62" s="50">
        <v>2437.0</v>
      </c>
      <c r="D62" s="50">
        <v>307.0</v>
      </c>
      <c r="E62" s="50">
        <v>861.0</v>
      </c>
      <c r="F62" s="50">
        <v>48.0</v>
      </c>
      <c r="G62" s="50">
        <v>3807.0</v>
      </c>
      <c r="H62" s="50">
        <v>305.0</v>
      </c>
      <c r="I62" s="50">
        <v>2126.0</v>
      </c>
      <c r="J62" s="70">
        <v>0.28541666666666665</v>
      </c>
      <c r="K62" s="70">
        <v>0.6611111111111111</v>
      </c>
      <c r="L62" s="53">
        <v>8.36</v>
      </c>
      <c r="M62" s="53"/>
      <c r="N62" s="75">
        <v>1.0</v>
      </c>
      <c r="O62" s="50">
        <v>4.0</v>
      </c>
      <c r="P62" s="50">
        <v>3318.0</v>
      </c>
      <c r="Q62" s="66">
        <v>411.0</v>
      </c>
      <c r="R62" s="66">
        <v>952.0</v>
      </c>
      <c r="S62" s="67">
        <v>6.3876288300000004E7</v>
      </c>
      <c r="T62" s="66"/>
      <c r="U62" s="66">
        <v>510.0</v>
      </c>
      <c r="V62" s="39"/>
      <c r="W62" s="39"/>
      <c r="X62" s="39"/>
      <c r="Y62" s="39"/>
      <c r="Z62" s="39"/>
    </row>
    <row r="63" ht="15.75" customHeight="1">
      <c r="A63" s="60" t="s">
        <v>35</v>
      </c>
      <c r="B63" s="68">
        <v>42917.0</v>
      </c>
      <c r="C63" s="50">
        <v>2414.0</v>
      </c>
      <c r="D63" s="50">
        <v>393.0</v>
      </c>
      <c r="E63" s="50">
        <v>823.0</v>
      </c>
      <c r="F63" s="50">
        <v>45.0</v>
      </c>
      <c r="G63" s="50">
        <v>3877.0</v>
      </c>
      <c r="H63" s="50">
        <v>391.0</v>
      </c>
      <c r="I63" s="50">
        <v>2014.0</v>
      </c>
      <c r="J63" s="70">
        <v>0.26805555555555555</v>
      </c>
      <c r="K63" s="70">
        <v>0.686111111111111</v>
      </c>
      <c r="L63" s="53">
        <v>4.68</v>
      </c>
      <c r="M63" s="53">
        <v>8.46</v>
      </c>
      <c r="N63" s="54">
        <v>1.0</v>
      </c>
      <c r="O63" s="50">
        <v>45.0</v>
      </c>
      <c r="P63" s="50">
        <v>3370.0</v>
      </c>
      <c r="Q63" s="66">
        <v>386.0</v>
      </c>
      <c r="R63" s="66">
        <v>988.0</v>
      </c>
      <c r="S63" s="67">
        <v>6.28703625E7</v>
      </c>
      <c r="T63" s="66"/>
      <c r="U63" s="66">
        <v>180.0</v>
      </c>
      <c r="V63" s="39"/>
      <c r="W63" s="39"/>
      <c r="X63" s="39"/>
      <c r="Y63" s="39"/>
      <c r="Z63" s="39"/>
    </row>
    <row r="64" ht="15.75" customHeight="1">
      <c r="A64" s="60" t="s">
        <v>35</v>
      </c>
      <c r="B64" s="68">
        <v>42948.0</v>
      </c>
      <c r="C64" s="50">
        <v>2651.0</v>
      </c>
      <c r="D64" s="50">
        <v>332.0</v>
      </c>
      <c r="E64" s="50">
        <v>908.0</v>
      </c>
      <c r="F64" s="50">
        <v>44.0</v>
      </c>
      <c r="G64" s="50">
        <v>4024.0</v>
      </c>
      <c r="H64" s="50">
        <v>326.0</v>
      </c>
      <c r="I64" s="50">
        <v>2316.0</v>
      </c>
      <c r="J64" s="70">
        <v>0.26666666666666666</v>
      </c>
      <c r="K64" s="70">
        <v>0.5777777777777778</v>
      </c>
      <c r="L64" s="53">
        <v>12.1</v>
      </c>
      <c r="M64" s="53">
        <v>8.63</v>
      </c>
      <c r="N64" s="54">
        <v>0.9987</v>
      </c>
      <c r="O64" s="50">
        <v>50.0</v>
      </c>
      <c r="P64" s="50">
        <v>3593.0</v>
      </c>
      <c r="Q64" s="66">
        <v>384.0</v>
      </c>
      <c r="R64" s="66">
        <v>832.0</v>
      </c>
      <c r="S64" s="67">
        <v>6.243453728E7</v>
      </c>
      <c r="T64" s="66"/>
      <c r="U64" s="66">
        <v>510.0</v>
      </c>
      <c r="V64" s="39"/>
      <c r="W64" s="39"/>
      <c r="X64" s="39"/>
      <c r="Y64" s="39"/>
      <c r="Z64" s="39"/>
    </row>
    <row r="65" ht="15.75" customHeight="1">
      <c r="A65" s="60" t="s">
        <v>35</v>
      </c>
      <c r="B65" s="68">
        <v>42979.0</v>
      </c>
      <c r="C65" s="50">
        <v>2354.0</v>
      </c>
      <c r="D65" s="50">
        <v>358.0</v>
      </c>
      <c r="E65" s="50">
        <v>803.0</v>
      </c>
      <c r="F65" s="50">
        <v>36.0</v>
      </c>
      <c r="G65" s="50">
        <v>3649.0</v>
      </c>
      <c r="H65" s="50">
        <v>355.0</v>
      </c>
      <c r="I65" s="50">
        <v>2354.0</v>
      </c>
      <c r="J65" s="70">
        <v>0.2708333333333333</v>
      </c>
      <c r="K65" s="70">
        <v>0.6361111111111112</v>
      </c>
      <c r="L65" s="53">
        <v>13.2</v>
      </c>
      <c r="M65" s="53">
        <v>14.78</v>
      </c>
      <c r="N65" s="54">
        <v>0.9989</v>
      </c>
      <c r="O65" s="50">
        <v>33.0</v>
      </c>
      <c r="P65" s="50">
        <v>3194.0</v>
      </c>
      <c r="Q65" s="66">
        <v>390.0</v>
      </c>
      <c r="R65" s="66">
        <v>916.0</v>
      </c>
      <c r="S65" s="67">
        <v>6.5563832E7</v>
      </c>
      <c r="T65" s="66"/>
      <c r="U65" s="66">
        <v>510.0</v>
      </c>
      <c r="V65" s="39"/>
      <c r="W65" s="39"/>
      <c r="X65" s="39"/>
      <c r="Y65" s="39"/>
      <c r="Z65" s="39"/>
    </row>
    <row r="66" ht="15.75" customHeight="1">
      <c r="A66" s="60" t="s">
        <v>35</v>
      </c>
      <c r="B66" s="68">
        <v>43009.0</v>
      </c>
      <c r="C66" s="50">
        <v>2609.0</v>
      </c>
      <c r="D66" s="50">
        <v>432.0</v>
      </c>
      <c r="E66" s="50">
        <v>785.0</v>
      </c>
      <c r="F66" s="50">
        <v>34.0</v>
      </c>
      <c r="G66" s="50">
        <v>3953.0</v>
      </c>
      <c r="H66" s="50">
        <v>429.0</v>
      </c>
      <c r="I66" s="50">
        <v>2330.0</v>
      </c>
      <c r="J66" s="70">
        <v>0.2625</v>
      </c>
      <c r="K66" s="70">
        <v>0.6243055555555556</v>
      </c>
      <c r="L66" s="53">
        <v>9.95</v>
      </c>
      <c r="M66" s="53">
        <v>6.83</v>
      </c>
      <c r="N66" s="54">
        <v>0.9996</v>
      </c>
      <c r="O66" s="50">
        <v>34.0</v>
      </c>
      <c r="P66" s="50">
        <v>3469.0</v>
      </c>
      <c r="Q66" s="66">
        <v>378.0</v>
      </c>
      <c r="R66" s="66">
        <v>899.0</v>
      </c>
      <c r="S66" s="67">
        <v>6.1768031199999996E7</v>
      </c>
      <c r="T66" s="66"/>
      <c r="U66" s="66">
        <v>510.0</v>
      </c>
      <c r="V66" s="39"/>
      <c r="W66" s="39"/>
      <c r="X66" s="39"/>
      <c r="Y66" s="39"/>
      <c r="Z66" s="39"/>
    </row>
    <row r="67" ht="15.75" customHeight="1">
      <c r="A67" s="60" t="s">
        <v>35</v>
      </c>
      <c r="B67" s="68">
        <v>43040.0</v>
      </c>
      <c r="C67" s="50">
        <v>2593.0</v>
      </c>
      <c r="D67" s="50">
        <v>429.0</v>
      </c>
      <c r="E67" s="50">
        <v>731.0</v>
      </c>
      <c r="F67" s="50">
        <v>27.0</v>
      </c>
      <c r="G67" s="50">
        <v>4023.0</v>
      </c>
      <c r="H67" s="50">
        <v>426.0</v>
      </c>
      <c r="I67" s="50">
        <v>2055.0</v>
      </c>
      <c r="J67" s="70">
        <v>0.29305555555555557</v>
      </c>
      <c r="K67" s="70">
        <v>0.6326388888888889</v>
      </c>
      <c r="L67" s="53">
        <v>10.55</v>
      </c>
      <c r="M67" s="53">
        <v>9.15</v>
      </c>
      <c r="N67" s="54">
        <v>0.9988</v>
      </c>
      <c r="O67" s="50">
        <v>28.0</v>
      </c>
      <c r="P67" s="50">
        <v>3461.0</v>
      </c>
      <c r="Q67" s="66">
        <v>422.0</v>
      </c>
      <c r="R67" s="66">
        <v>911.0</v>
      </c>
      <c r="S67" s="67">
        <v>6.2081693760000005E7</v>
      </c>
      <c r="T67" s="66"/>
      <c r="U67" s="66">
        <v>0.0</v>
      </c>
      <c r="V67" s="39"/>
      <c r="W67" s="39"/>
      <c r="X67" s="39"/>
      <c r="Y67" s="39"/>
      <c r="Z67" s="39"/>
    </row>
    <row r="68" ht="15.75" customHeight="1">
      <c r="A68" s="60" t="s">
        <v>35</v>
      </c>
      <c r="B68" s="68">
        <v>43070.0</v>
      </c>
      <c r="C68" s="50">
        <v>2576.0</v>
      </c>
      <c r="D68" s="50">
        <v>383.0</v>
      </c>
      <c r="E68" s="50">
        <v>361.0</v>
      </c>
      <c r="F68" s="50">
        <v>22.0</v>
      </c>
      <c r="G68" s="50">
        <v>3506.0</v>
      </c>
      <c r="H68" s="50">
        <v>376.0</v>
      </c>
      <c r="I68" s="50">
        <v>2161.0</v>
      </c>
      <c r="J68" s="70">
        <v>0.27847222222222223</v>
      </c>
      <c r="K68" s="70">
        <v>0.6326388888888889</v>
      </c>
      <c r="L68" s="53">
        <v>12.03</v>
      </c>
      <c r="M68" s="53">
        <v>10.33</v>
      </c>
      <c r="N68" s="54">
        <v>0.9994</v>
      </c>
      <c r="O68" s="50">
        <v>0.0</v>
      </c>
      <c r="P68" s="50">
        <v>3322.0</v>
      </c>
      <c r="Q68" s="66">
        <v>401.0</v>
      </c>
      <c r="R68" s="66">
        <v>911.0</v>
      </c>
      <c r="S68" s="67">
        <v>6.126088122E7</v>
      </c>
      <c r="T68" s="66"/>
      <c r="U68" s="66">
        <v>510.0</v>
      </c>
      <c r="V68" s="39"/>
      <c r="W68" s="39"/>
      <c r="X68" s="39"/>
      <c r="Y68" s="39"/>
      <c r="Z68" s="39"/>
    </row>
    <row r="69" ht="15.75" customHeight="1">
      <c r="A69" s="60" t="s">
        <v>35</v>
      </c>
      <c r="B69" s="68">
        <v>43101.0</v>
      </c>
      <c r="C69" s="50">
        <v>3409.0</v>
      </c>
      <c r="D69" s="50">
        <v>445.0</v>
      </c>
      <c r="E69" s="50">
        <v>911.0</v>
      </c>
      <c r="F69" s="50">
        <v>24.0</v>
      </c>
      <c r="G69" s="50">
        <v>5403.0</v>
      </c>
      <c r="H69" s="50">
        <v>425.0</v>
      </c>
      <c r="I69" s="50">
        <v>2598.0</v>
      </c>
      <c r="J69" s="70">
        <v>0.30972222222222223</v>
      </c>
      <c r="K69" s="70">
        <v>0.6597222222222222</v>
      </c>
      <c r="L69" s="53">
        <v>14.52</v>
      </c>
      <c r="M69" s="53">
        <v>8.41</v>
      </c>
      <c r="N69" s="54">
        <v>0.9953</v>
      </c>
      <c r="O69" s="50">
        <v>13.0</v>
      </c>
      <c r="P69" s="50">
        <v>4138.0</v>
      </c>
      <c r="Q69" s="66">
        <v>446.0</v>
      </c>
      <c r="R69" s="66">
        <v>950.0</v>
      </c>
      <c r="S69" s="67">
        <v>6.294137945999999E7</v>
      </c>
      <c r="T69" s="66"/>
      <c r="U69" s="66">
        <v>0.0</v>
      </c>
      <c r="V69" s="39"/>
      <c r="W69" s="39"/>
      <c r="X69" s="39"/>
      <c r="Y69" s="39"/>
      <c r="Z69" s="39"/>
    </row>
    <row r="70" ht="15.75" customHeight="1">
      <c r="A70" s="60" t="s">
        <v>35</v>
      </c>
      <c r="B70" s="68">
        <v>43132.0</v>
      </c>
      <c r="C70" s="50">
        <v>2877.0</v>
      </c>
      <c r="D70" s="50">
        <v>312.0</v>
      </c>
      <c r="E70" s="50">
        <v>670.0</v>
      </c>
      <c r="F70" s="50">
        <v>22.0</v>
      </c>
      <c r="G70" s="50">
        <v>4186.0</v>
      </c>
      <c r="H70" s="50">
        <v>308.0</v>
      </c>
      <c r="I70" s="50">
        <v>2319.0</v>
      </c>
      <c r="J70" s="70">
        <v>0.32083333333333336</v>
      </c>
      <c r="K70" s="70">
        <v>0.6090277777777778</v>
      </c>
      <c r="L70" s="53">
        <v>10.51</v>
      </c>
      <c r="M70" s="53">
        <v>69.89</v>
      </c>
      <c r="N70" s="54">
        <v>0.9992</v>
      </c>
      <c r="O70" s="50">
        <v>11.0</v>
      </c>
      <c r="P70" s="50">
        <v>3326.0</v>
      </c>
      <c r="Q70" s="66">
        <v>462.0</v>
      </c>
      <c r="R70" s="66">
        <v>877.0</v>
      </c>
      <c r="S70" s="67">
        <v>6.173832156E7</v>
      </c>
      <c r="T70" s="66"/>
      <c r="U70" s="66">
        <v>510.0</v>
      </c>
      <c r="V70" s="39"/>
      <c r="W70" s="39"/>
      <c r="X70" s="39"/>
      <c r="Y70" s="39"/>
      <c r="Z70" s="39"/>
    </row>
    <row r="71" ht="15.75" customHeight="1">
      <c r="A71" s="60" t="s">
        <v>35</v>
      </c>
      <c r="B71" s="68">
        <v>43160.0</v>
      </c>
      <c r="C71" s="50">
        <v>3158.0</v>
      </c>
      <c r="D71" s="50">
        <v>325.0</v>
      </c>
      <c r="E71" s="50">
        <v>745.0</v>
      </c>
      <c r="F71" s="50">
        <v>17.0</v>
      </c>
      <c r="G71" s="50">
        <v>4528.0</v>
      </c>
      <c r="H71" s="50">
        <v>317.0</v>
      </c>
      <c r="I71" s="50">
        <v>2652.0</v>
      </c>
      <c r="J71" s="70">
        <v>0.31666666666666665</v>
      </c>
      <c r="K71" s="70">
        <v>0.6451388888888888</v>
      </c>
      <c r="L71" s="53">
        <v>8.88</v>
      </c>
      <c r="M71" s="53">
        <v>8.31</v>
      </c>
      <c r="N71" s="75">
        <v>1.0</v>
      </c>
      <c r="O71" s="50">
        <v>5.0</v>
      </c>
      <c r="P71" s="50">
        <v>3760.0</v>
      </c>
      <c r="Q71" s="66">
        <v>456.0</v>
      </c>
      <c r="R71" s="66">
        <v>929.0</v>
      </c>
      <c r="S71" s="67">
        <v>5.623125222E7</v>
      </c>
      <c r="T71" s="66"/>
      <c r="U71" s="66">
        <v>0.0</v>
      </c>
      <c r="V71" s="39"/>
      <c r="W71" s="39"/>
      <c r="X71" s="39"/>
      <c r="Y71" s="39"/>
      <c r="Z71" s="39"/>
    </row>
    <row r="72" ht="15.75" customHeight="1">
      <c r="A72" s="60" t="s">
        <v>35</v>
      </c>
      <c r="B72" s="68">
        <v>43191.0</v>
      </c>
      <c r="C72" s="50">
        <v>3737.0</v>
      </c>
      <c r="D72" s="50">
        <v>444.0</v>
      </c>
      <c r="E72" s="50">
        <v>746.0</v>
      </c>
      <c r="F72" s="50">
        <v>13.0</v>
      </c>
      <c r="G72" s="50">
        <v>5460.0</v>
      </c>
      <c r="H72" s="50">
        <v>437.0</v>
      </c>
      <c r="I72" s="50">
        <v>2987.0</v>
      </c>
      <c r="J72" s="70">
        <v>0.32569444444444445</v>
      </c>
      <c r="K72" s="70">
        <v>0.55625</v>
      </c>
      <c r="L72" s="53">
        <v>9.85</v>
      </c>
      <c r="M72" s="53">
        <v>8.5</v>
      </c>
      <c r="N72" s="75">
        <v>1.0</v>
      </c>
      <c r="O72" s="50">
        <f>37</f>
        <v>37</v>
      </c>
      <c r="P72" s="50">
        <v>4428.0</v>
      </c>
      <c r="Q72" s="66">
        <v>469.0</v>
      </c>
      <c r="R72" s="66">
        <v>801.0</v>
      </c>
      <c r="S72" s="67">
        <v>6.484930851E7</v>
      </c>
      <c r="T72" s="66"/>
      <c r="U72" s="66">
        <v>0.0</v>
      </c>
      <c r="V72" s="39"/>
      <c r="W72" s="39"/>
      <c r="X72" s="39"/>
      <c r="Y72" s="39"/>
      <c r="Z72" s="39"/>
    </row>
    <row r="73" ht="15.75" customHeight="1">
      <c r="A73" s="60" t="s">
        <v>35</v>
      </c>
      <c r="B73" s="68">
        <v>43221.0</v>
      </c>
      <c r="C73" s="50">
        <v>4167.0</v>
      </c>
      <c r="D73" s="50">
        <v>449.0</v>
      </c>
      <c r="E73" s="50">
        <v>726.0</v>
      </c>
      <c r="F73" s="50">
        <v>27.0</v>
      </c>
      <c r="G73" s="50">
        <v>6277.0</v>
      </c>
      <c r="H73" s="50">
        <v>428.0</v>
      </c>
      <c r="I73" s="50">
        <v>3024.0</v>
      </c>
      <c r="J73" s="70">
        <v>0.34652777777777777</v>
      </c>
      <c r="K73" s="70">
        <v>0.6180555555555556</v>
      </c>
      <c r="L73" s="53">
        <v>10.18</v>
      </c>
      <c r="M73" s="53">
        <v>7.5</v>
      </c>
      <c r="N73" s="54">
        <v>0.9943</v>
      </c>
      <c r="O73" s="50">
        <v>67.0</v>
      </c>
      <c r="P73" s="50">
        <v>4976.0</v>
      </c>
      <c r="Q73" s="66">
        <v>499.0</v>
      </c>
      <c r="R73" s="66">
        <v>890.0</v>
      </c>
      <c r="S73" s="67">
        <v>7.059631068E7</v>
      </c>
      <c r="T73" s="66"/>
      <c r="U73" s="66">
        <v>510.0</v>
      </c>
      <c r="V73" s="39"/>
      <c r="W73" s="39"/>
      <c r="X73" s="39"/>
      <c r="Y73" s="39"/>
      <c r="Z73" s="39"/>
    </row>
    <row r="74" ht="15.75" customHeight="1">
      <c r="A74" s="60" t="s">
        <v>35</v>
      </c>
      <c r="B74" s="68">
        <v>43252.0</v>
      </c>
      <c r="C74" s="50">
        <v>4041.0</v>
      </c>
      <c r="D74" s="50">
        <v>443.0</v>
      </c>
      <c r="E74" s="50">
        <v>584.0</v>
      </c>
      <c r="F74" s="50">
        <v>51.0</v>
      </c>
      <c r="G74" s="50">
        <v>5551.0</v>
      </c>
      <c r="H74" s="50">
        <v>423.0</v>
      </c>
      <c r="I74" s="50">
        <v>3290.0</v>
      </c>
      <c r="J74" s="70">
        <v>0.3729166666666666</v>
      </c>
      <c r="K74" s="70">
        <v>0.6020833333333333</v>
      </c>
      <c r="L74" s="53">
        <v>10.33</v>
      </c>
      <c r="M74" s="53">
        <v>6.6</v>
      </c>
      <c r="N74" s="54">
        <v>1.0</v>
      </c>
      <c r="O74" s="50">
        <v>20.0</v>
      </c>
      <c r="P74" s="50">
        <v>4807.0</v>
      </c>
      <c r="Q74" s="66">
        <v>537.0</v>
      </c>
      <c r="R74" s="66">
        <v>867.0</v>
      </c>
      <c r="S74" s="67">
        <v>7.204891752E7</v>
      </c>
      <c r="T74" s="66"/>
      <c r="U74" s="66">
        <v>510.0</v>
      </c>
      <c r="V74" s="39"/>
      <c r="W74" s="39"/>
      <c r="X74" s="39"/>
      <c r="Y74" s="39"/>
      <c r="Z74" s="39"/>
    </row>
    <row r="75" ht="15.75" customHeight="1">
      <c r="A75" s="60" t="s">
        <v>35</v>
      </c>
      <c r="B75" s="68">
        <v>43282.0</v>
      </c>
      <c r="C75" s="50">
        <v>3800.0</v>
      </c>
      <c r="D75" s="50">
        <v>659.0</v>
      </c>
      <c r="E75" s="50">
        <v>713.0</v>
      </c>
      <c r="F75" s="50">
        <v>31.0</v>
      </c>
      <c r="G75" s="50">
        <v>6191.0</v>
      </c>
      <c r="H75" s="50">
        <v>595.0</v>
      </c>
      <c r="I75" s="50">
        <v>2708.0</v>
      </c>
      <c r="J75" s="70">
        <v>0.3902777777777778</v>
      </c>
      <c r="K75" s="70">
        <v>0.7222222222222222</v>
      </c>
      <c r="L75" s="53">
        <v>13.03</v>
      </c>
      <c r="M75" s="53">
        <v>7.74</v>
      </c>
      <c r="N75" s="54">
        <v>0.9973</v>
      </c>
      <c r="O75" s="50">
        <v>63.0</v>
      </c>
      <c r="P75" s="50">
        <v>4801.0</v>
      </c>
      <c r="Q75" s="66">
        <v>562.0</v>
      </c>
      <c r="R75" s="66">
        <v>1040.0</v>
      </c>
      <c r="S75" s="67">
        <v>7.146903988E7</v>
      </c>
      <c r="T75" s="66"/>
      <c r="U75" s="66">
        <v>0.0</v>
      </c>
      <c r="V75" s="39"/>
      <c r="W75" s="39"/>
      <c r="X75" s="39"/>
      <c r="Y75" s="39"/>
      <c r="Z75" s="39"/>
    </row>
    <row r="76" ht="15.75" customHeight="1">
      <c r="A76" s="60" t="s">
        <v>35</v>
      </c>
      <c r="B76" s="68">
        <v>43313.0</v>
      </c>
      <c r="C76" s="50">
        <v>3944.0</v>
      </c>
      <c r="D76" s="50">
        <v>517.0</v>
      </c>
      <c r="E76" s="50">
        <v>519.0</v>
      </c>
      <c r="F76" s="50">
        <v>39.0</v>
      </c>
      <c r="G76" s="50">
        <v>5566.0</v>
      </c>
      <c r="H76" s="50">
        <v>460.0</v>
      </c>
      <c r="I76" s="50">
        <v>3136.0</v>
      </c>
      <c r="J76" s="70">
        <v>0.3548611111111111</v>
      </c>
      <c r="K76" s="70">
        <v>0.6513888888888889</v>
      </c>
      <c r="L76" s="53">
        <v>8.19</v>
      </c>
      <c r="M76" s="53">
        <v>7.03</v>
      </c>
      <c r="N76" s="54">
        <v>1.0</v>
      </c>
      <c r="O76" s="50">
        <v>38.0</v>
      </c>
      <c r="P76" s="50">
        <v>4651.0</v>
      </c>
      <c r="Q76" s="66">
        <v>511.0</v>
      </c>
      <c r="R76" s="66">
        <v>938.0</v>
      </c>
      <c r="S76" s="67">
        <v>6.852582504E7</v>
      </c>
      <c r="T76" s="66"/>
      <c r="U76" s="66">
        <v>0.0</v>
      </c>
      <c r="V76" s="39"/>
      <c r="W76" s="39"/>
      <c r="X76" s="39"/>
      <c r="Y76" s="39"/>
      <c r="Z76" s="39"/>
    </row>
    <row r="77" ht="15.75" customHeight="1">
      <c r="A77" s="60" t="s">
        <v>35</v>
      </c>
      <c r="B77" s="68">
        <v>43344.0</v>
      </c>
      <c r="C77" s="72">
        <v>2916.0</v>
      </c>
      <c r="D77" s="72">
        <v>401.0</v>
      </c>
      <c r="E77" s="72">
        <v>447.0</v>
      </c>
      <c r="F77" s="72">
        <v>35.0</v>
      </c>
      <c r="G77" s="72">
        <v>3925.0</v>
      </c>
      <c r="H77" s="72">
        <v>387.0</v>
      </c>
      <c r="I77" s="72">
        <v>2641.0</v>
      </c>
      <c r="J77" s="70">
        <v>0.32083333333333336</v>
      </c>
      <c r="K77" s="70">
        <v>0.5555555555555556</v>
      </c>
      <c r="L77" s="53">
        <v>9.15</v>
      </c>
      <c r="M77" s="53">
        <v>5.94</v>
      </c>
      <c r="N77" s="54">
        <v>0.9892</v>
      </c>
      <c r="O77" s="50">
        <v>28.0</v>
      </c>
      <c r="P77" s="50">
        <v>3523.0</v>
      </c>
      <c r="Q77" s="66">
        <v>462.0</v>
      </c>
      <c r="R77" s="66">
        <v>800.0</v>
      </c>
      <c r="S77" s="67">
        <v>6.500083404000001E7</v>
      </c>
      <c r="T77" s="66"/>
      <c r="U77" s="66">
        <v>0.0</v>
      </c>
      <c r="V77" s="39"/>
      <c r="W77" s="39"/>
      <c r="X77" s="39"/>
      <c r="Y77" s="39"/>
      <c r="Z77" s="39"/>
    </row>
    <row r="78" ht="15.75" customHeight="1">
      <c r="A78" s="60" t="s">
        <v>35</v>
      </c>
      <c r="B78" s="68">
        <v>43374.0</v>
      </c>
      <c r="C78" s="72">
        <v>3616.0</v>
      </c>
      <c r="D78" s="72">
        <v>478.0</v>
      </c>
      <c r="E78" s="72">
        <v>510.0</v>
      </c>
      <c r="F78" s="72">
        <v>34.0</v>
      </c>
      <c r="G78" s="72">
        <v>4838.0</v>
      </c>
      <c r="H78" s="72">
        <v>461.0</v>
      </c>
      <c r="I78" s="72">
        <v>3186.0</v>
      </c>
      <c r="J78" s="70">
        <v>0.3111111111111111</v>
      </c>
      <c r="K78" s="70">
        <v>0.5131944444444444</v>
      </c>
      <c r="L78" s="53">
        <v>11.49</v>
      </c>
      <c r="M78" s="53">
        <v>5.94</v>
      </c>
      <c r="N78" s="54">
        <v>0.9984</v>
      </c>
      <c r="O78" s="50">
        <v>95.0</v>
      </c>
      <c r="P78" s="50">
        <v>4169.0</v>
      </c>
      <c r="Q78" s="66">
        <v>448.0</v>
      </c>
      <c r="R78" s="66">
        <v>739.0</v>
      </c>
      <c r="S78" s="67">
        <v>6.440158557000001E7</v>
      </c>
      <c r="T78" s="66"/>
      <c r="U78" s="66">
        <v>0.0</v>
      </c>
      <c r="V78" s="39"/>
      <c r="W78" s="39"/>
      <c r="X78" s="39"/>
      <c r="Y78" s="39"/>
      <c r="Z78" s="39"/>
    </row>
    <row r="79" ht="15.75" customHeight="1">
      <c r="A79" s="60" t="s">
        <v>35</v>
      </c>
      <c r="B79" s="68">
        <v>43405.0</v>
      </c>
      <c r="C79" s="72">
        <v>3301.0</v>
      </c>
      <c r="D79" s="72">
        <v>377.0</v>
      </c>
      <c r="E79" s="72">
        <v>429.0</v>
      </c>
      <c r="F79" s="72">
        <v>43.0</v>
      </c>
      <c r="G79" s="72">
        <v>4307.0</v>
      </c>
      <c r="H79" s="72">
        <v>371.0</v>
      </c>
      <c r="I79" s="72">
        <v>2911.0</v>
      </c>
      <c r="J79" s="70">
        <v>0.34027777777777773</v>
      </c>
      <c r="K79" s="70">
        <v>0.5993055555555555</v>
      </c>
      <c r="L79" s="53">
        <v>13.55</v>
      </c>
      <c r="M79" s="53">
        <v>6.61</v>
      </c>
      <c r="N79" s="54">
        <v>1.0</v>
      </c>
      <c r="O79" s="50">
        <v>58.0</v>
      </c>
      <c r="P79" s="50">
        <v>3753.0</v>
      </c>
      <c r="Q79" s="66">
        <v>490.0</v>
      </c>
      <c r="R79" s="66">
        <v>863.0</v>
      </c>
      <c r="S79" s="67">
        <v>6.952959064E7</v>
      </c>
      <c r="T79" s="66"/>
      <c r="U79" s="66">
        <v>510.0</v>
      </c>
      <c r="V79" s="39"/>
      <c r="W79" s="39"/>
      <c r="X79" s="39"/>
      <c r="Y79" s="39"/>
      <c r="Z79" s="39"/>
    </row>
    <row r="80" ht="15.75" customHeight="1">
      <c r="A80" s="60" t="s">
        <v>35</v>
      </c>
      <c r="B80" s="68">
        <v>43435.0</v>
      </c>
      <c r="C80" s="72">
        <v>2816.0</v>
      </c>
      <c r="D80" s="72">
        <v>303.0</v>
      </c>
      <c r="E80" s="72">
        <v>405.0</v>
      </c>
      <c r="F80" s="72">
        <v>36.0</v>
      </c>
      <c r="G80" s="72">
        <v>3652.0</v>
      </c>
      <c r="H80" s="72">
        <v>303.0</v>
      </c>
      <c r="I80" s="72">
        <v>2632.0</v>
      </c>
      <c r="J80" s="70">
        <v>0.3069444444444444</v>
      </c>
      <c r="K80" s="70">
        <v>0.6555555555555556</v>
      </c>
      <c r="L80" s="53">
        <v>8.68</v>
      </c>
      <c r="M80" s="53">
        <v>6.61</v>
      </c>
      <c r="N80" s="54">
        <v>1.0</v>
      </c>
      <c r="O80" s="50">
        <v>38.0</v>
      </c>
      <c r="P80" s="50">
        <v>3411.0</v>
      </c>
      <c r="Q80" s="66">
        <v>442.0</v>
      </c>
      <c r="R80" s="66">
        <v>944.0</v>
      </c>
      <c r="S80" s="67">
        <v>6.296392857E7</v>
      </c>
      <c r="T80" s="66"/>
      <c r="U80" s="66">
        <v>0.0</v>
      </c>
      <c r="V80" s="39"/>
      <c r="W80" s="39"/>
      <c r="X80" s="39"/>
      <c r="Y80" s="39"/>
      <c r="Z80" s="39"/>
    </row>
    <row r="81" ht="15.75" customHeight="1">
      <c r="A81" s="60" t="s">
        <v>35</v>
      </c>
      <c r="B81" s="68">
        <v>43466.0</v>
      </c>
      <c r="C81" s="72">
        <v>3151.0</v>
      </c>
      <c r="D81" s="72">
        <v>524.0</v>
      </c>
      <c r="E81" s="72">
        <v>474.0</v>
      </c>
      <c r="F81" s="72">
        <v>54.0</v>
      </c>
      <c r="G81" s="72">
        <v>4425.0</v>
      </c>
      <c r="H81" s="72">
        <v>507.0</v>
      </c>
      <c r="I81" s="72">
        <v>2818.0</v>
      </c>
      <c r="J81" s="70">
        <v>0.3013888888888889</v>
      </c>
      <c r="K81" s="70">
        <v>0.5861111111111111</v>
      </c>
      <c r="L81" s="53">
        <v>8.31</v>
      </c>
      <c r="M81" s="53">
        <v>6.61</v>
      </c>
      <c r="N81" s="54">
        <v>1.0</v>
      </c>
      <c r="O81" s="50">
        <v>27.0</v>
      </c>
      <c r="P81" s="50">
        <v>4031.0</v>
      </c>
      <c r="Q81" s="66">
        <v>434.0</v>
      </c>
      <c r="R81" s="66">
        <v>844.0</v>
      </c>
      <c r="S81" s="67">
        <v>6.741901124E7</v>
      </c>
      <c r="T81" s="66"/>
      <c r="U81" s="66">
        <v>540.0</v>
      </c>
      <c r="V81" s="39"/>
      <c r="W81" s="39"/>
      <c r="X81" s="39"/>
      <c r="Y81" s="39"/>
      <c r="Z81" s="39"/>
    </row>
    <row r="82" ht="15.75" customHeight="1">
      <c r="A82" s="60" t="s">
        <v>35</v>
      </c>
      <c r="B82" s="68">
        <v>43497.0</v>
      </c>
      <c r="C82" s="72">
        <v>3152.0</v>
      </c>
      <c r="D82" s="72">
        <v>408.0</v>
      </c>
      <c r="E82" s="72">
        <v>406.0</v>
      </c>
      <c r="F82" s="72">
        <v>56.0</v>
      </c>
      <c r="G82" s="72">
        <v>4070.0</v>
      </c>
      <c r="H82" s="72">
        <v>405.0</v>
      </c>
      <c r="I82" s="72">
        <v>3015.0</v>
      </c>
      <c r="J82" s="70">
        <v>0.27569444444444446</v>
      </c>
      <c r="K82" s="70">
        <v>0.6</v>
      </c>
      <c r="L82" s="53">
        <v>12.2</v>
      </c>
      <c r="M82" s="53">
        <v>8.06</v>
      </c>
      <c r="N82" s="54">
        <v>1.0</v>
      </c>
      <c r="O82" s="50">
        <v>126.0</v>
      </c>
      <c r="P82" s="50">
        <v>3765.0</v>
      </c>
      <c r="Q82" s="66">
        <v>397.0</v>
      </c>
      <c r="R82" s="66">
        <v>864.0</v>
      </c>
      <c r="S82" s="67">
        <v>6.080609475000001E7</v>
      </c>
      <c r="T82" s="66"/>
      <c r="U82" s="66">
        <v>722.0</v>
      </c>
      <c r="V82" s="39"/>
      <c r="W82" s="39"/>
      <c r="X82" s="39"/>
      <c r="Y82" s="39"/>
      <c r="Z82" s="39"/>
    </row>
    <row r="83" ht="15.75" customHeight="1">
      <c r="A83" s="60" t="s">
        <v>35</v>
      </c>
      <c r="B83" s="68">
        <v>43525.0</v>
      </c>
      <c r="C83" s="72">
        <v>3081.0</v>
      </c>
      <c r="D83" s="72">
        <v>558.0</v>
      </c>
      <c r="E83" s="72">
        <v>203.0</v>
      </c>
      <c r="F83" s="72">
        <v>46.0</v>
      </c>
      <c r="G83" s="72">
        <v>4024.0</v>
      </c>
      <c r="H83" s="72">
        <v>558.0</v>
      </c>
      <c r="I83" s="72">
        <v>2874.0</v>
      </c>
      <c r="J83" s="70">
        <v>0.28055555555555556</v>
      </c>
      <c r="K83" s="70">
        <v>0.5986111111111111</v>
      </c>
      <c r="L83" s="53">
        <v>9.39</v>
      </c>
      <c r="M83" s="53">
        <v>6.71</v>
      </c>
      <c r="N83" s="54">
        <v>1.0</v>
      </c>
      <c r="O83" s="50">
        <v>33.0</v>
      </c>
      <c r="P83" s="50">
        <v>3765.0</v>
      </c>
      <c r="Q83" s="66">
        <v>404.0</v>
      </c>
      <c r="R83" s="66">
        <v>862.0</v>
      </c>
      <c r="S83" s="67">
        <v>6.952959064E7</v>
      </c>
      <c r="T83" s="66"/>
      <c r="U83" s="66">
        <v>240.0</v>
      </c>
      <c r="V83" s="39"/>
      <c r="W83" s="39"/>
      <c r="X83" s="39"/>
      <c r="Y83" s="39"/>
      <c r="Z83" s="39"/>
    </row>
    <row r="84" ht="15.75" customHeight="1">
      <c r="A84" s="60" t="s">
        <v>35</v>
      </c>
      <c r="B84" s="68">
        <v>43556.0</v>
      </c>
      <c r="C84" s="72">
        <v>3342.0</v>
      </c>
      <c r="D84" s="72">
        <v>616.0</v>
      </c>
      <c r="E84" s="72">
        <v>141.0</v>
      </c>
      <c r="F84" s="72">
        <v>43.0</v>
      </c>
      <c r="G84" s="72">
        <v>4268.0</v>
      </c>
      <c r="H84" s="72">
        <v>616.0</v>
      </c>
      <c r="I84" s="72">
        <v>3084.0</v>
      </c>
      <c r="J84" s="70">
        <v>0.27569444444444446</v>
      </c>
      <c r="K84" s="70">
        <v>0.5541666666666667</v>
      </c>
      <c r="L84" s="53">
        <v>11.86</v>
      </c>
      <c r="M84" s="53">
        <v>7.61</v>
      </c>
      <c r="N84" s="54">
        <v>1.0</v>
      </c>
      <c r="O84" s="50">
        <v>88.0</v>
      </c>
      <c r="P84" s="50">
        <v>3903.0</v>
      </c>
      <c r="Q84" s="66">
        <v>397.0</v>
      </c>
      <c r="R84" s="66">
        <v>798.0</v>
      </c>
      <c r="S84" s="67">
        <v>6.3773732E7</v>
      </c>
      <c r="T84" s="66"/>
      <c r="U84" s="66">
        <v>0.0</v>
      </c>
      <c r="V84" s="39"/>
      <c r="W84" s="39"/>
      <c r="X84" s="39"/>
      <c r="Y84" s="39"/>
      <c r="Z84" s="39"/>
    </row>
    <row r="85" ht="15.75" customHeight="1">
      <c r="A85" s="60" t="s">
        <v>35</v>
      </c>
      <c r="B85" s="68">
        <v>43586.0</v>
      </c>
      <c r="C85" s="72">
        <v>3859.0</v>
      </c>
      <c r="D85" s="72">
        <v>640.0</v>
      </c>
      <c r="E85" s="72">
        <v>125.0</v>
      </c>
      <c r="F85" s="72">
        <v>30.0</v>
      </c>
      <c r="G85" s="72">
        <v>4833.0</v>
      </c>
      <c r="H85" s="72">
        <v>625.0</v>
      </c>
      <c r="I85" s="72">
        <v>3467.0</v>
      </c>
      <c r="J85" s="70">
        <v>0.28125</v>
      </c>
      <c r="K85" s="70">
        <v>0.6166666666666667</v>
      </c>
      <c r="L85" s="53">
        <v>8.55</v>
      </c>
      <c r="M85" s="53">
        <v>7.36</v>
      </c>
      <c r="N85" s="54">
        <v>0.9981</v>
      </c>
      <c r="O85" s="50">
        <v>62.0</v>
      </c>
      <c r="P85" s="50">
        <v>4296.0</v>
      </c>
      <c r="Q85" s="66">
        <v>405.0</v>
      </c>
      <c r="R85" s="66">
        <v>888.0</v>
      </c>
      <c r="S85" s="67">
        <v>6.757407747000001E7</v>
      </c>
      <c r="T85" s="66"/>
      <c r="U85" s="66">
        <v>480.0</v>
      </c>
      <c r="V85" s="39"/>
      <c r="W85" s="39"/>
      <c r="X85" s="39"/>
      <c r="Y85" s="39"/>
      <c r="Z85" s="39"/>
    </row>
    <row r="86" ht="15.75" customHeight="1">
      <c r="A86" s="60" t="s">
        <v>35</v>
      </c>
      <c r="B86" s="68">
        <v>43617.0</v>
      </c>
      <c r="C86" s="72">
        <v>3176.0</v>
      </c>
      <c r="D86" s="72">
        <v>522.0</v>
      </c>
      <c r="E86" s="72">
        <v>93.0</v>
      </c>
      <c r="F86" s="72">
        <v>45.0</v>
      </c>
      <c r="G86" s="72">
        <v>3959.0</v>
      </c>
      <c r="H86" s="72">
        <v>508.0</v>
      </c>
      <c r="I86" s="72">
        <v>2972.0</v>
      </c>
      <c r="J86" s="70">
        <v>0.27708333333333335</v>
      </c>
      <c r="K86" s="70">
        <v>0.6395833333333333</v>
      </c>
      <c r="L86" s="53">
        <v>13.33</v>
      </c>
      <c r="M86" s="53">
        <v>5.15</v>
      </c>
      <c r="N86" s="54">
        <v>0.9999</v>
      </c>
      <c r="O86" s="50">
        <v>75.0</v>
      </c>
      <c r="P86" s="50">
        <v>3237.0</v>
      </c>
      <c r="Q86" s="66">
        <v>399.0</v>
      </c>
      <c r="R86" s="66">
        <v>921.0</v>
      </c>
      <c r="S86" s="67">
        <v>6.3270193419999994E7</v>
      </c>
      <c r="T86" s="66"/>
      <c r="U86" s="66">
        <v>0.0</v>
      </c>
      <c r="V86" s="39"/>
      <c r="W86" s="39"/>
      <c r="X86" s="39"/>
      <c r="Y86" s="39"/>
      <c r="Z86" s="39"/>
    </row>
    <row r="87" ht="15.75" customHeight="1">
      <c r="A87" s="60" t="s">
        <v>35</v>
      </c>
      <c r="B87" s="68">
        <v>43647.0</v>
      </c>
      <c r="C87" s="72">
        <v>3754.0</v>
      </c>
      <c r="D87" s="72">
        <v>604.0</v>
      </c>
      <c r="E87" s="72">
        <v>258.0</v>
      </c>
      <c r="F87" s="72">
        <v>56.0</v>
      </c>
      <c r="G87" s="72">
        <v>4892.0</v>
      </c>
      <c r="H87" s="72">
        <v>589.0</v>
      </c>
      <c r="I87" s="72">
        <v>3298.0</v>
      </c>
      <c r="J87" s="70">
        <v>0.28055555555555556</v>
      </c>
      <c r="K87" s="70">
        <v>0.6631944444444444</v>
      </c>
      <c r="L87" s="73">
        <v>0.95</v>
      </c>
      <c r="M87" s="53">
        <v>5.71</v>
      </c>
      <c r="N87" s="54">
        <v>1.0</v>
      </c>
      <c r="O87" s="50">
        <v>213.0</v>
      </c>
      <c r="P87" s="50">
        <v>3641.0</v>
      </c>
      <c r="Q87" s="66">
        <v>404.0</v>
      </c>
      <c r="R87" s="66">
        <v>955.0</v>
      </c>
      <c r="S87" s="67">
        <v>6.749492047999999E7</v>
      </c>
      <c r="T87" s="66"/>
      <c r="U87" s="66">
        <v>722.0</v>
      </c>
      <c r="V87" s="39"/>
      <c r="W87" s="39"/>
      <c r="X87" s="39"/>
      <c r="Y87" s="39"/>
      <c r="Z87" s="39"/>
    </row>
    <row r="88" ht="15.75" customHeight="1">
      <c r="A88" s="60" t="s">
        <v>35</v>
      </c>
      <c r="B88" s="68">
        <v>43678.0</v>
      </c>
      <c r="C88" s="72">
        <v>3554.0</v>
      </c>
      <c r="D88" s="72">
        <v>576.0</v>
      </c>
      <c r="E88" s="72">
        <v>178.0</v>
      </c>
      <c r="F88" s="72">
        <v>53.0</v>
      </c>
      <c r="G88" s="72">
        <v>4526.0</v>
      </c>
      <c r="H88" s="72">
        <v>572.0</v>
      </c>
      <c r="I88" s="72">
        <v>3265.0</v>
      </c>
      <c r="J88" s="70">
        <v>0.28750000000000003</v>
      </c>
      <c r="K88" s="70">
        <v>0.6124999999999999</v>
      </c>
      <c r="L88" s="53">
        <v>16.45</v>
      </c>
      <c r="M88" s="53">
        <v>6.07</v>
      </c>
      <c r="N88" s="54">
        <v>0.9902</v>
      </c>
      <c r="O88" s="50">
        <v>93.0</v>
      </c>
      <c r="P88" s="50">
        <v>3457.0</v>
      </c>
      <c r="Q88" s="66">
        <v>414.0</v>
      </c>
      <c r="R88" s="66">
        <v>882.0</v>
      </c>
      <c r="S88" s="67">
        <v>5.875362041413619E7</v>
      </c>
      <c r="T88" s="66"/>
      <c r="U88" s="66">
        <v>0.0</v>
      </c>
      <c r="V88" s="39"/>
      <c r="W88" s="39"/>
      <c r="X88" s="39"/>
      <c r="Y88" s="39"/>
      <c r="Z88" s="39"/>
    </row>
    <row r="89" ht="15.75" customHeight="1">
      <c r="A89" s="60" t="s">
        <v>35</v>
      </c>
      <c r="B89" s="68">
        <v>43709.0</v>
      </c>
      <c r="C89" s="72">
        <v>3179.0</v>
      </c>
      <c r="D89" s="72">
        <v>686.0</v>
      </c>
      <c r="E89" s="72">
        <v>187.0</v>
      </c>
      <c r="F89" s="72">
        <v>25.0</v>
      </c>
      <c r="G89" s="72">
        <v>4671.0</v>
      </c>
      <c r="H89" s="72">
        <v>669.0</v>
      </c>
      <c r="I89" s="72">
        <v>2896.0</v>
      </c>
      <c r="J89" s="70">
        <v>0.3125</v>
      </c>
      <c r="K89" s="70">
        <v>0.6826388888888889</v>
      </c>
      <c r="L89" s="53">
        <v>8.01</v>
      </c>
      <c r="M89" s="53">
        <v>6.13</v>
      </c>
      <c r="N89" s="54">
        <v>0.9962</v>
      </c>
      <c r="O89" s="50">
        <v>61.0</v>
      </c>
      <c r="P89" s="50">
        <v>2924.0</v>
      </c>
      <c r="Q89" s="66">
        <v>450.0</v>
      </c>
      <c r="R89" s="66">
        <v>983.0</v>
      </c>
      <c r="S89" s="67">
        <v>5.75307781375543E7</v>
      </c>
      <c r="T89" s="66"/>
      <c r="U89" s="66">
        <v>0.0</v>
      </c>
      <c r="V89" s="39"/>
      <c r="W89" s="39"/>
      <c r="X89" s="39"/>
      <c r="Y89" s="39"/>
      <c r="Z89" s="39"/>
    </row>
    <row r="90" ht="15.75" customHeight="1">
      <c r="A90" s="60" t="s">
        <v>35</v>
      </c>
      <c r="B90" s="68">
        <v>43739.0</v>
      </c>
      <c r="C90" s="72">
        <v>3472.0</v>
      </c>
      <c r="D90" s="72">
        <v>742.0</v>
      </c>
      <c r="E90" s="72">
        <v>164.0</v>
      </c>
      <c r="F90" s="72">
        <v>19.0</v>
      </c>
      <c r="G90" s="72">
        <v>4647.0</v>
      </c>
      <c r="H90" s="72">
        <v>729.0</v>
      </c>
      <c r="I90" s="72">
        <v>2945.0</v>
      </c>
      <c r="J90" s="70">
        <v>0.31319444444444444</v>
      </c>
      <c r="K90" s="70">
        <v>0.5888888888888889</v>
      </c>
      <c r="L90" s="53">
        <v>7.19</v>
      </c>
      <c r="M90" s="53">
        <v>1.63</v>
      </c>
      <c r="N90" s="54">
        <v>1.0</v>
      </c>
      <c r="O90" s="50">
        <v>78.0</v>
      </c>
      <c r="P90" s="50">
        <v>2943.0</v>
      </c>
      <c r="Q90" s="66">
        <v>451.0</v>
      </c>
      <c r="R90" s="66">
        <v>848.0</v>
      </c>
      <c r="S90" s="67">
        <v>6.171021633E7</v>
      </c>
      <c r="T90" s="66"/>
      <c r="U90" s="66">
        <v>722.0</v>
      </c>
      <c r="V90" s="39"/>
      <c r="W90" s="39"/>
      <c r="X90" s="39"/>
      <c r="Y90" s="39"/>
      <c r="Z90" s="39"/>
    </row>
    <row r="91" ht="15.75" customHeight="1">
      <c r="A91" s="60" t="s">
        <v>35</v>
      </c>
      <c r="B91" s="68">
        <v>43770.0</v>
      </c>
      <c r="C91" s="72">
        <v>2900.0</v>
      </c>
      <c r="D91" s="72">
        <v>486.0</v>
      </c>
      <c r="E91" s="72">
        <v>115.0</v>
      </c>
      <c r="F91" s="72">
        <v>6.0</v>
      </c>
      <c r="G91" s="72">
        <v>3751.0</v>
      </c>
      <c r="H91" s="72">
        <v>470.0</v>
      </c>
      <c r="I91" s="72">
        <v>2359.0</v>
      </c>
      <c r="J91" s="70">
        <v>0.31875000000000003</v>
      </c>
      <c r="K91" s="70">
        <v>0.6340277777777777</v>
      </c>
      <c r="L91" s="53">
        <v>7.93</v>
      </c>
      <c r="M91" s="53">
        <v>11.31</v>
      </c>
      <c r="N91" s="54">
        <v>0.9966</v>
      </c>
      <c r="O91" s="50">
        <v>77.0</v>
      </c>
      <c r="P91" s="50">
        <v>3112.0</v>
      </c>
      <c r="Q91" s="66">
        <v>459.0</v>
      </c>
      <c r="R91" s="66">
        <v>913.0</v>
      </c>
      <c r="S91" s="67">
        <v>5.8024182585599996E7</v>
      </c>
      <c r="T91" s="66"/>
      <c r="U91" s="66">
        <v>0.0</v>
      </c>
      <c r="V91" s="39"/>
      <c r="W91" s="39"/>
      <c r="X91" s="39"/>
      <c r="Y91" s="39"/>
      <c r="Z91" s="39"/>
    </row>
    <row r="92" ht="15.75" customHeight="1">
      <c r="A92" s="60" t="s">
        <v>35</v>
      </c>
      <c r="B92" s="68">
        <v>43800.0</v>
      </c>
      <c r="C92" s="72">
        <v>2779.0</v>
      </c>
      <c r="D92" s="72">
        <v>509.0</v>
      </c>
      <c r="E92" s="72">
        <v>146.0</v>
      </c>
      <c r="F92" s="72">
        <v>7.0</v>
      </c>
      <c r="G92" s="72">
        <v>3694.0</v>
      </c>
      <c r="H92" s="72">
        <v>499.0</v>
      </c>
      <c r="I92" s="72">
        <v>2067.0</v>
      </c>
      <c r="J92" s="70">
        <v>0.33888888888888885</v>
      </c>
      <c r="K92" s="70">
        <v>0.6708333333333334</v>
      </c>
      <c r="L92" s="53">
        <v>7.08</v>
      </c>
      <c r="M92" s="53">
        <v>8.98</v>
      </c>
      <c r="N92" s="71">
        <v>1.0</v>
      </c>
      <c r="O92" s="50">
        <v>18.0</v>
      </c>
      <c r="P92" s="50">
        <v>3039.0</v>
      </c>
      <c r="Q92" s="66">
        <v>488.0</v>
      </c>
      <c r="R92" s="66">
        <v>966.0</v>
      </c>
      <c r="S92" s="67">
        <v>5.8024182585599996E7</v>
      </c>
      <c r="T92" s="66"/>
      <c r="U92" s="66">
        <v>0.0</v>
      </c>
      <c r="V92" s="39"/>
      <c r="W92" s="39"/>
      <c r="X92" s="39"/>
      <c r="Y92" s="39"/>
      <c r="Z92" s="39"/>
    </row>
    <row r="93" ht="15.75" customHeight="1">
      <c r="A93" s="60" t="s">
        <v>35</v>
      </c>
      <c r="B93" s="68">
        <v>43831.0</v>
      </c>
      <c r="C93" s="72">
        <v>3120.0</v>
      </c>
      <c r="D93" s="72">
        <v>629.0</v>
      </c>
      <c r="E93" s="72">
        <v>159.0</v>
      </c>
      <c r="F93" s="72">
        <v>150.0</v>
      </c>
      <c r="G93" s="72">
        <v>3850.0</v>
      </c>
      <c r="H93" s="72">
        <v>580.0</v>
      </c>
      <c r="I93" s="72">
        <v>1544.0</v>
      </c>
      <c r="J93" s="70">
        <v>0.3729166666666666</v>
      </c>
      <c r="K93" s="70">
        <v>0.6611111111111111</v>
      </c>
      <c r="L93" s="76"/>
      <c r="M93" s="53">
        <v>13.76</v>
      </c>
      <c r="N93" s="54">
        <v>1.0</v>
      </c>
      <c r="O93" s="50">
        <v>37.0</v>
      </c>
      <c r="P93" s="50">
        <v>3708.0</v>
      </c>
      <c r="Q93" s="66">
        <v>537.0</v>
      </c>
      <c r="R93" s="66">
        <v>952.0</v>
      </c>
      <c r="S93" s="67">
        <v>5.4319341583500005E7</v>
      </c>
      <c r="T93" s="66"/>
      <c r="U93" s="66">
        <v>0.0</v>
      </c>
      <c r="V93" s="39"/>
      <c r="W93" s="39"/>
      <c r="X93" s="39"/>
      <c r="Y93" s="39"/>
      <c r="Z93" s="39"/>
    </row>
    <row r="94" ht="15.75" customHeight="1">
      <c r="A94" s="60" t="s">
        <v>35</v>
      </c>
      <c r="B94" s="68">
        <v>43862.0</v>
      </c>
      <c r="C94" s="72">
        <v>2881.0</v>
      </c>
      <c r="D94" s="72">
        <v>579.0</v>
      </c>
      <c r="E94" s="72">
        <v>116.0</v>
      </c>
      <c r="F94" s="72">
        <v>95.0</v>
      </c>
      <c r="G94" s="72">
        <v>4331.0</v>
      </c>
      <c r="H94" s="72">
        <v>459.0</v>
      </c>
      <c r="I94" s="72">
        <v>1193.0</v>
      </c>
      <c r="J94" s="70">
        <v>0.3666666666666667</v>
      </c>
      <c r="K94" s="70">
        <v>0.7152777777777778</v>
      </c>
      <c r="L94" s="53">
        <v>0.1</v>
      </c>
      <c r="M94" s="53">
        <v>8.59</v>
      </c>
      <c r="N94" s="54">
        <v>1.0</v>
      </c>
      <c r="O94" s="50">
        <f>81+3</f>
        <v>84</v>
      </c>
      <c r="P94" s="50">
        <v>3038.0</v>
      </c>
      <c r="Q94" s="66">
        <v>528.0</v>
      </c>
      <c r="R94" s="66">
        <v>1030.0</v>
      </c>
      <c r="S94" s="67">
        <v>5.78840275552E7</v>
      </c>
      <c r="T94" s="66"/>
      <c r="U94" s="66">
        <v>0.0</v>
      </c>
      <c r="V94" s="39"/>
      <c r="W94" s="39"/>
      <c r="X94" s="39"/>
      <c r="Y94" s="39"/>
      <c r="Z94" s="39"/>
    </row>
    <row r="95" ht="15.75" customHeight="1">
      <c r="A95" s="60" t="s">
        <v>35</v>
      </c>
      <c r="B95" s="68">
        <v>43891.0</v>
      </c>
      <c r="C95" s="72">
        <v>3329.0</v>
      </c>
      <c r="D95" s="72">
        <v>937.0</v>
      </c>
      <c r="E95" s="72">
        <v>199.0</v>
      </c>
      <c r="F95" s="72">
        <v>150.0</v>
      </c>
      <c r="G95" s="72">
        <v>5821.0</v>
      </c>
      <c r="H95" s="72">
        <v>594.0</v>
      </c>
      <c r="I95" s="72">
        <v>1046.0</v>
      </c>
      <c r="J95" s="70">
        <v>0.44097222222222227</v>
      </c>
      <c r="K95" s="70">
        <v>0.8875000000000001</v>
      </c>
      <c r="L95" s="53">
        <v>0.3</v>
      </c>
      <c r="M95" s="53">
        <v>6.62</v>
      </c>
      <c r="N95" s="54">
        <v>1.0</v>
      </c>
      <c r="O95" s="50">
        <v>6.0</v>
      </c>
      <c r="P95" s="50">
        <v>3038.0</v>
      </c>
      <c r="Q95" s="66">
        <v>635.0</v>
      </c>
      <c r="R95" s="66">
        <v>1278.0</v>
      </c>
      <c r="S95" s="67">
        <v>5.9986353011199996E7</v>
      </c>
      <c r="T95" s="66"/>
      <c r="U95" s="66">
        <v>0.0</v>
      </c>
      <c r="V95" s="39"/>
      <c r="W95" s="39"/>
      <c r="X95" s="39"/>
      <c r="Y95" s="39"/>
      <c r="Z95" s="39"/>
    </row>
    <row r="96" ht="15.75" customHeight="1">
      <c r="A96" s="60" t="s">
        <v>35</v>
      </c>
      <c r="B96" s="68">
        <v>43922.0</v>
      </c>
      <c r="C96" s="72">
        <v>2515.0</v>
      </c>
      <c r="D96" s="72">
        <v>858.0</v>
      </c>
      <c r="E96" s="72">
        <v>173.0</v>
      </c>
      <c r="F96" s="72">
        <v>168.0</v>
      </c>
      <c r="G96" s="72">
        <v>4285.0</v>
      </c>
      <c r="H96" s="72">
        <v>660.0</v>
      </c>
      <c r="I96" s="72">
        <v>1477.0</v>
      </c>
      <c r="J96" s="70">
        <v>0.4576388888888889</v>
      </c>
      <c r="K96" s="70">
        <v>0.8180555555555555</v>
      </c>
      <c r="L96" s="53">
        <v>0.2</v>
      </c>
      <c r="M96" s="53">
        <v>13.12</v>
      </c>
      <c r="N96" s="54">
        <v>1.0</v>
      </c>
      <c r="O96" s="50">
        <v>24.0</v>
      </c>
      <c r="P96" s="50">
        <v>3117.0</v>
      </c>
      <c r="Q96" s="66">
        <v>659.0</v>
      </c>
      <c r="R96" s="66">
        <v>1178.0</v>
      </c>
      <c r="S96" s="67">
        <v>6.306976368E7</v>
      </c>
      <c r="T96" s="66"/>
      <c r="U96" s="66">
        <v>0.0</v>
      </c>
      <c r="V96" s="39"/>
      <c r="W96" s="39"/>
      <c r="X96" s="39"/>
      <c r="Y96" s="39"/>
      <c r="Z96" s="39"/>
    </row>
    <row r="97" ht="15.75" customHeight="1">
      <c r="A97" s="60" t="s">
        <v>35</v>
      </c>
      <c r="B97" s="68">
        <v>43952.0</v>
      </c>
      <c r="C97" s="72">
        <v>2902.0</v>
      </c>
      <c r="D97" s="72">
        <v>992.0</v>
      </c>
      <c r="E97" s="72">
        <v>221.0</v>
      </c>
      <c r="F97" s="72">
        <v>273.0</v>
      </c>
      <c r="G97" s="72">
        <v>5237.0</v>
      </c>
      <c r="H97" s="72">
        <v>640.0</v>
      </c>
      <c r="I97" s="72">
        <v>1501.0</v>
      </c>
      <c r="J97" s="70">
        <v>0.45625</v>
      </c>
      <c r="K97" s="70">
        <v>0.967361111111111</v>
      </c>
      <c r="L97" s="53">
        <v>11.0</v>
      </c>
      <c r="M97" s="53">
        <v>15.83</v>
      </c>
      <c r="N97" s="54">
        <v>1.0</v>
      </c>
      <c r="O97" s="50">
        <v>14.0</v>
      </c>
      <c r="P97" s="50">
        <v>3887.0</v>
      </c>
      <c r="Q97" s="66">
        <v>657.0</v>
      </c>
      <c r="R97" s="66">
        <v>1393.0</v>
      </c>
      <c r="S97" s="67">
        <v>3.83324008144E7</v>
      </c>
      <c r="T97" s="66"/>
      <c r="U97" s="66">
        <v>0.0</v>
      </c>
      <c r="V97" s="39"/>
      <c r="W97" s="39"/>
      <c r="X97" s="39"/>
      <c r="Y97" s="39"/>
      <c r="Z97" s="39"/>
    </row>
    <row r="98" ht="15.75" customHeight="1">
      <c r="A98" s="60" t="s">
        <v>35</v>
      </c>
      <c r="B98" s="68">
        <v>43983.0</v>
      </c>
      <c r="C98" s="72">
        <v>3087.0</v>
      </c>
      <c r="D98" s="72">
        <v>1120.0</v>
      </c>
      <c r="E98" s="72">
        <v>271.0</v>
      </c>
      <c r="F98" s="72">
        <v>131.0</v>
      </c>
      <c r="G98" s="72">
        <v>5520.0</v>
      </c>
      <c r="H98" s="72">
        <v>779.0</v>
      </c>
      <c r="I98" s="72">
        <v>1431.0</v>
      </c>
      <c r="J98" s="70">
        <v>0.4305555555555556</v>
      </c>
      <c r="K98" s="70">
        <v>0.8770833333333333</v>
      </c>
      <c r="L98" s="53">
        <v>10.0</v>
      </c>
      <c r="M98" s="53">
        <v>9.6</v>
      </c>
      <c r="N98" s="54">
        <v>0.9968</v>
      </c>
      <c r="O98" s="50">
        <v>81.0</v>
      </c>
      <c r="P98" s="50">
        <v>3618.0</v>
      </c>
      <c r="Q98" s="66">
        <v>620.0</v>
      </c>
      <c r="R98" s="66">
        <v>1263.0</v>
      </c>
      <c r="S98" s="67">
        <v>3.73513156016E7</v>
      </c>
      <c r="T98" s="66"/>
      <c r="U98" s="66">
        <v>0.0</v>
      </c>
      <c r="V98" s="39"/>
      <c r="W98" s="39"/>
      <c r="X98" s="39"/>
      <c r="Y98" s="39"/>
      <c r="Z98" s="39"/>
    </row>
    <row r="99" ht="15.75" customHeight="1">
      <c r="A99" s="60" t="s">
        <v>35</v>
      </c>
      <c r="B99" s="68">
        <v>44013.0</v>
      </c>
      <c r="C99" s="72">
        <v>3065.0</v>
      </c>
      <c r="D99" s="72">
        <v>1168.0</v>
      </c>
      <c r="E99" s="72">
        <v>158.0</v>
      </c>
      <c r="F99" s="72">
        <v>178.0</v>
      </c>
      <c r="G99" s="72">
        <v>5807.0</v>
      </c>
      <c r="H99" s="72">
        <v>837.0</v>
      </c>
      <c r="I99" s="72">
        <v>1522.0</v>
      </c>
      <c r="J99" s="70">
        <v>0.48541666666666666</v>
      </c>
      <c r="K99" s="70">
        <v>0.8236111111111111</v>
      </c>
      <c r="L99" s="53">
        <v>16.22</v>
      </c>
      <c r="M99" s="53">
        <v>10.77</v>
      </c>
      <c r="N99" s="54">
        <v>1.0</v>
      </c>
      <c r="O99" s="50">
        <v>6.0</v>
      </c>
      <c r="P99" s="50">
        <v>4494.0</v>
      </c>
      <c r="Q99" s="66">
        <v>699.0</v>
      </c>
      <c r="R99" s="66">
        <v>1186.0</v>
      </c>
      <c r="S99" s="67">
        <v>5.38195316716E7</v>
      </c>
      <c r="T99" s="66"/>
      <c r="U99" s="66">
        <v>722.0</v>
      </c>
      <c r="V99" s="39"/>
      <c r="W99" s="39"/>
      <c r="X99" s="39"/>
      <c r="Y99" s="39"/>
      <c r="Z99" s="39"/>
    </row>
    <row r="100" ht="15.75" customHeight="1">
      <c r="A100" s="60" t="s">
        <v>35</v>
      </c>
      <c r="B100" s="68">
        <v>44044.0</v>
      </c>
      <c r="C100" s="72">
        <v>2765.0</v>
      </c>
      <c r="D100" s="72">
        <v>1079.0</v>
      </c>
      <c r="E100" s="72">
        <v>99.0</v>
      </c>
      <c r="F100" s="72">
        <v>173.0</v>
      </c>
      <c r="G100" s="72">
        <v>6295.0</v>
      </c>
      <c r="H100" s="72">
        <v>660.0</v>
      </c>
      <c r="I100" s="72">
        <v>1348.0</v>
      </c>
      <c r="J100" s="70">
        <v>0.46319444444444446</v>
      </c>
      <c r="K100" s="70">
        <v>0.8597222222222222</v>
      </c>
      <c r="L100" s="77"/>
      <c r="M100" s="53">
        <v>18.48</v>
      </c>
      <c r="N100" s="54">
        <v>1.0</v>
      </c>
      <c r="O100" s="50">
        <v>66.0</v>
      </c>
      <c r="P100" s="50">
        <v>3943.0</v>
      </c>
      <c r="Q100" s="66">
        <v>667.0</v>
      </c>
      <c r="R100" s="66">
        <v>1238.0</v>
      </c>
      <c r="S100" s="67">
        <v>5.845267856004192E7</v>
      </c>
      <c r="T100" s="66"/>
      <c r="U100" s="66">
        <v>0.0</v>
      </c>
      <c r="V100" s="39"/>
      <c r="W100" s="39"/>
      <c r="X100" s="39"/>
      <c r="Y100" s="39"/>
      <c r="Z100" s="39"/>
    </row>
    <row r="101" ht="15.75" customHeight="1">
      <c r="A101" s="60" t="s">
        <v>35</v>
      </c>
      <c r="B101" s="68">
        <v>44075.0</v>
      </c>
      <c r="C101" s="72">
        <v>3132.0</v>
      </c>
      <c r="D101" s="72">
        <v>1333.0</v>
      </c>
      <c r="E101" s="72">
        <v>146.0</v>
      </c>
      <c r="F101" s="72">
        <v>146.0</v>
      </c>
      <c r="G101" s="72">
        <v>5997.0</v>
      </c>
      <c r="H101" s="72">
        <v>884.0</v>
      </c>
      <c r="I101" s="72">
        <v>1891.0</v>
      </c>
      <c r="J101" s="70">
        <v>0.4451388888888889</v>
      </c>
      <c r="K101" s="70">
        <v>0.638888888888889</v>
      </c>
      <c r="L101" s="53">
        <v>4.0</v>
      </c>
      <c r="M101" s="53">
        <v>9.13</v>
      </c>
      <c r="N101" s="54">
        <v>0.997</v>
      </c>
      <c r="O101" s="50">
        <f>16+63</f>
        <v>79</v>
      </c>
      <c r="P101" s="50">
        <v>4599.0</v>
      </c>
      <c r="Q101" s="66">
        <v>641.0</v>
      </c>
      <c r="R101" s="66">
        <v>920.0</v>
      </c>
      <c r="S101" s="67">
        <v>5.666622750380592E7</v>
      </c>
      <c r="T101" s="66"/>
      <c r="U101" s="66">
        <v>600.0</v>
      </c>
      <c r="V101" s="39"/>
      <c r="W101" s="39"/>
      <c r="X101" s="39"/>
      <c r="Y101" s="39"/>
      <c r="Z101" s="39"/>
    </row>
    <row r="102" ht="15.75" customHeight="1">
      <c r="N102" s="78"/>
      <c r="Q102" s="39"/>
      <c r="R102" s="39"/>
      <c r="S102" s="79"/>
    </row>
    <row r="103" ht="15.75" customHeight="1">
      <c r="N103" s="78"/>
      <c r="Q103" s="39"/>
      <c r="R103" s="39"/>
      <c r="S103" s="79"/>
    </row>
    <row r="104" ht="15.75" customHeight="1">
      <c r="N104" s="78"/>
      <c r="Q104" s="39"/>
      <c r="R104" s="39"/>
      <c r="S104" s="79"/>
    </row>
    <row r="105" ht="15.75" customHeight="1">
      <c r="N105" s="78"/>
      <c r="Q105" s="39"/>
      <c r="R105" s="39"/>
      <c r="S105" s="79"/>
    </row>
    <row r="106" ht="15.75" customHeight="1">
      <c r="N106" s="78"/>
      <c r="Q106" s="39"/>
      <c r="R106" s="39"/>
      <c r="S106" s="79"/>
    </row>
    <row r="107" ht="15.75" customHeight="1">
      <c r="N107" s="78"/>
      <c r="Q107" s="39"/>
      <c r="R107" s="39"/>
      <c r="S107" s="79"/>
    </row>
    <row r="108" ht="15.75" customHeight="1">
      <c r="N108" s="78"/>
      <c r="Q108" s="39"/>
      <c r="R108" s="39"/>
      <c r="S108" s="79"/>
    </row>
    <row r="109" ht="15.75" customHeight="1">
      <c r="N109" s="78"/>
      <c r="Q109" s="39"/>
      <c r="R109" s="39"/>
      <c r="S109" s="79"/>
    </row>
    <row r="110" ht="15.75" customHeight="1">
      <c r="N110" s="78"/>
      <c r="Q110" s="39"/>
      <c r="R110" s="39"/>
      <c r="S110" s="79"/>
    </row>
    <row r="111" ht="15.75" customHeight="1">
      <c r="N111" s="78"/>
      <c r="Q111" s="39"/>
      <c r="R111" s="39"/>
      <c r="S111" s="79"/>
    </row>
    <row r="112" ht="15.75" customHeight="1">
      <c r="N112" s="78"/>
      <c r="Q112" s="39"/>
      <c r="R112" s="39"/>
      <c r="S112" s="79"/>
    </row>
    <row r="113" ht="15.75" customHeight="1">
      <c r="N113" s="78"/>
      <c r="Q113" s="39"/>
      <c r="R113" s="39"/>
      <c r="S113" s="79"/>
    </row>
    <row r="114" ht="15.75" customHeight="1">
      <c r="N114" s="78"/>
      <c r="Q114" s="39"/>
      <c r="R114" s="39"/>
      <c r="S114" s="79"/>
    </row>
    <row r="115" ht="15.75" customHeight="1">
      <c r="N115" s="78"/>
      <c r="Q115" s="39"/>
      <c r="R115" s="39"/>
      <c r="S115" s="79"/>
    </row>
    <row r="116" ht="15.75" customHeight="1">
      <c r="N116" s="78"/>
      <c r="Q116" s="39"/>
      <c r="R116" s="39"/>
      <c r="S116" s="79"/>
    </row>
    <row r="117" ht="15.75" customHeight="1">
      <c r="N117" s="78"/>
      <c r="Q117" s="39"/>
      <c r="R117" s="39"/>
      <c r="S117" s="79"/>
    </row>
    <row r="118" ht="15.75" customHeight="1">
      <c r="N118" s="78"/>
      <c r="Q118" s="39"/>
      <c r="R118" s="39"/>
      <c r="S118" s="79"/>
    </row>
    <row r="119" ht="15.75" customHeight="1">
      <c r="N119" s="78"/>
      <c r="Q119" s="39"/>
      <c r="R119" s="39"/>
      <c r="S119" s="79"/>
    </row>
    <row r="120" ht="15.75" customHeight="1">
      <c r="N120" s="78"/>
      <c r="Q120" s="39"/>
      <c r="R120" s="39"/>
      <c r="S120" s="79"/>
    </row>
    <row r="121" ht="15.75" customHeight="1">
      <c r="N121" s="78"/>
      <c r="Q121" s="39"/>
      <c r="R121" s="39"/>
      <c r="S121" s="79"/>
    </row>
    <row r="122" ht="15.75" customHeight="1">
      <c r="N122" s="78"/>
      <c r="Q122" s="39"/>
      <c r="R122" s="39"/>
      <c r="S122" s="79"/>
    </row>
    <row r="123" ht="15.75" customHeight="1">
      <c r="N123" s="78"/>
      <c r="Q123" s="39"/>
      <c r="R123" s="39"/>
      <c r="S123" s="79"/>
    </row>
    <row r="124" ht="15.75" customHeight="1">
      <c r="N124" s="78"/>
      <c r="Q124" s="39"/>
      <c r="R124" s="39"/>
      <c r="S124" s="79"/>
    </row>
    <row r="125" ht="15.75" customHeight="1">
      <c r="N125" s="78"/>
      <c r="Q125" s="39"/>
      <c r="R125" s="39"/>
      <c r="S125" s="79"/>
    </row>
    <row r="126" ht="15.75" customHeight="1">
      <c r="N126" s="78"/>
      <c r="Q126" s="39"/>
      <c r="R126" s="39"/>
      <c r="S126" s="79"/>
    </row>
    <row r="127" ht="15.75" customHeight="1">
      <c r="N127" s="78"/>
      <c r="Q127" s="39"/>
      <c r="R127" s="39"/>
      <c r="S127" s="79"/>
    </row>
    <row r="128" ht="15.75" customHeight="1">
      <c r="N128" s="78"/>
      <c r="Q128" s="39"/>
      <c r="R128" s="39"/>
      <c r="S128" s="79"/>
    </row>
    <row r="129" ht="15.75" customHeight="1">
      <c r="N129" s="78"/>
      <c r="Q129" s="39"/>
      <c r="R129" s="39"/>
      <c r="S129" s="79"/>
    </row>
    <row r="130" ht="15.75" customHeight="1">
      <c r="N130" s="78"/>
      <c r="Q130" s="39"/>
      <c r="R130" s="39"/>
      <c r="S130" s="79"/>
    </row>
    <row r="131" ht="15.75" customHeight="1">
      <c r="N131" s="78"/>
      <c r="Q131" s="39"/>
      <c r="R131" s="39"/>
      <c r="S131" s="79"/>
    </row>
    <row r="132" ht="15.75" customHeight="1">
      <c r="N132" s="78"/>
      <c r="Q132" s="39"/>
      <c r="R132" s="39"/>
      <c r="S132" s="79"/>
    </row>
    <row r="133" ht="15.75" customHeight="1">
      <c r="N133" s="78"/>
      <c r="Q133" s="39"/>
      <c r="R133" s="39"/>
      <c r="S133" s="79"/>
    </row>
    <row r="134" ht="15.75" customHeight="1">
      <c r="N134" s="78"/>
      <c r="Q134" s="39"/>
      <c r="R134" s="39"/>
      <c r="S134" s="79"/>
    </row>
    <row r="135" ht="15.75" customHeight="1">
      <c r="N135" s="78"/>
      <c r="Q135" s="39"/>
      <c r="R135" s="39"/>
      <c r="S135" s="79"/>
    </row>
    <row r="136" ht="15.75" customHeight="1">
      <c r="N136" s="78"/>
      <c r="Q136" s="39"/>
      <c r="R136" s="39"/>
      <c r="S136" s="79"/>
    </row>
    <row r="137" ht="15.75" customHeight="1">
      <c r="N137" s="78"/>
      <c r="Q137" s="39"/>
      <c r="R137" s="39"/>
      <c r="S137" s="79"/>
    </row>
    <row r="138" ht="15.75" customHeight="1">
      <c r="N138" s="78"/>
      <c r="Q138" s="39"/>
      <c r="R138" s="39"/>
      <c r="S138" s="79"/>
    </row>
    <row r="139" ht="15.75" customHeight="1">
      <c r="N139" s="78"/>
      <c r="Q139" s="39"/>
      <c r="R139" s="39"/>
      <c r="S139" s="79"/>
    </row>
    <row r="140" ht="15.75" customHeight="1">
      <c r="N140" s="78"/>
      <c r="Q140" s="39"/>
      <c r="R140" s="39"/>
      <c r="S140" s="79"/>
    </row>
    <row r="141" ht="15.75" customHeight="1">
      <c r="N141" s="78"/>
      <c r="Q141" s="39"/>
      <c r="R141" s="39"/>
      <c r="S141" s="79"/>
    </row>
    <row r="142" ht="15.75" customHeight="1">
      <c r="N142" s="78"/>
      <c r="Q142" s="39"/>
      <c r="R142" s="39"/>
      <c r="S142" s="79"/>
    </row>
    <row r="143" ht="15.75" customHeight="1">
      <c r="N143" s="78"/>
      <c r="Q143" s="39"/>
      <c r="R143" s="39"/>
      <c r="S143" s="79"/>
    </row>
    <row r="144" ht="15.75" customHeight="1">
      <c r="N144" s="78"/>
      <c r="Q144" s="39"/>
      <c r="R144" s="39"/>
      <c r="S144" s="79"/>
    </row>
    <row r="145" ht="15.75" customHeight="1">
      <c r="N145" s="78"/>
      <c r="Q145" s="39"/>
      <c r="R145" s="39"/>
      <c r="S145" s="79"/>
    </row>
    <row r="146" ht="15.75" customHeight="1">
      <c r="N146" s="78"/>
      <c r="Q146" s="39"/>
      <c r="R146" s="39"/>
      <c r="S146" s="79"/>
    </row>
    <row r="147" ht="15.75" customHeight="1">
      <c r="N147" s="78"/>
      <c r="Q147" s="39"/>
      <c r="R147" s="39"/>
      <c r="S147" s="79"/>
    </row>
    <row r="148" ht="15.75" customHeight="1">
      <c r="N148" s="78"/>
      <c r="Q148" s="39"/>
      <c r="R148" s="39"/>
      <c r="S148" s="79"/>
    </row>
    <row r="149" ht="15.75" customHeight="1">
      <c r="N149" s="78"/>
      <c r="Q149" s="39"/>
      <c r="R149" s="39"/>
      <c r="S149" s="79"/>
    </row>
    <row r="150" ht="15.75" customHeight="1">
      <c r="N150" s="78"/>
      <c r="Q150" s="39"/>
      <c r="R150" s="39"/>
      <c r="S150" s="79"/>
    </row>
    <row r="151" ht="15.75" customHeight="1">
      <c r="N151" s="78"/>
      <c r="Q151" s="39"/>
      <c r="R151" s="39"/>
      <c r="S151" s="79"/>
    </row>
    <row r="152" ht="15.75" customHeight="1">
      <c r="N152" s="78"/>
      <c r="Q152" s="39"/>
      <c r="R152" s="39"/>
      <c r="S152" s="79"/>
    </row>
    <row r="153" ht="15.75" customHeight="1">
      <c r="N153" s="78"/>
      <c r="Q153" s="39"/>
      <c r="R153" s="39"/>
      <c r="S153" s="79"/>
    </row>
    <row r="154" ht="15.75" customHeight="1">
      <c r="N154" s="78"/>
      <c r="Q154" s="39"/>
      <c r="R154" s="39"/>
      <c r="S154" s="79"/>
    </row>
    <row r="155" ht="15.75" customHeight="1">
      <c r="N155" s="78"/>
      <c r="Q155" s="39"/>
      <c r="R155" s="39"/>
      <c r="S155" s="79"/>
    </row>
    <row r="156" ht="15.75" customHeight="1">
      <c r="N156" s="78"/>
      <c r="Q156" s="39"/>
      <c r="R156" s="39"/>
      <c r="S156" s="79"/>
    </row>
    <row r="157" ht="15.75" customHeight="1">
      <c r="N157" s="78"/>
      <c r="Q157" s="39"/>
      <c r="R157" s="39"/>
      <c r="S157" s="79"/>
    </row>
    <row r="158" ht="15.75" customHeight="1">
      <c r="N158" s="78"/>
      <c r="Q158" s="39"/>
      <c r="R158" s="39"/>
      <c r="S158" s="79"/>
    </row>
    <row r="159" ht="15.75" customHeight="1">
      <c r="N159" s="78"/>
      <c r="Q159" s="39"/>
      <c r="R159" s="39"/>
      <c r="S159" s="79"/>
    </row>
    <row r="160" ht="15.75" customHeight="1">
      <c r="N160" s="78"/>
      <c r="Q160" s="39"/>
      <c r="R160" s="39"/>
      <c r="S160" s="79"/>
    </row>
    <row r="161" ht="15.75" customHeight="1">
      <c r="N161" s="78"/>
      <c r="Q161" s="39"/>
      <c r="R161" s="39"/>
      <c r="S161" s="79"/>
    </row>
    <row r="162" ht="15.75" customHeight="1">
      <c r="N162" s="78"/>
      <c r="Q162" s="39"/>
      <c r="R162" s="39"/>
      <c r="S162" s="79"/>
    </row>
    <row r="163" ht="15.75" customHeight="1">
      <c r="N163" s="78"/>
      <c r="Q163" s="39"/>
      <c r="R163" s="39"/>
      <c r="S163" s="79"/>
    </row>
    <row r="164" ht="15.75" customHeight="1">
      <c r="N164" s="78"/>
      <c r="Q164" s="39"/>
      <c r="R164" s="39"/>
      <c r="S164" s="79"/>
    </row>
    <row r="165" ht="15.75" customHeight="1">
      <c r="N165" s="78"/>
      <c r="Q165" s="39"/>
      <c r="R165" s="39"/>
      <c r="S165" s="79"/>
    </row>
    <row r="166" ht="15.75" customHeight="1">
      <c r="N166" s="78"/>
      <c r="Q166" s="39"/>
      <c r="R166" s="39"/>
      <c r="S166" s="79"/>
    </row>
    <row r="167" ht="15.75" customHeight="1">
      <c r="N167" s="78"/>
      <c r="Q167" s="39"/>
      <c r="R167" s="39"/>
      <c r="S167" s="79"/>
    </row>
    <row r="168" ht="15.75" customHeight="1">
      <c r="N168" s="78"/>
      <c r="Q168" s="39"/>
      <c r="R168" s="39"/>
      <c r="S168" s="79"/>
    </row>
    <row r="169" ht="15.75" customHeight="1">
      <c r="N169" s="78"/>
      <c r="Q169" s="39"/>
      <c r="R169" s="39"/>
      <c r="S169" s="79"/>
    </row>
    <row r="170" ht="15.75" customHeight="1">
      <c r="N170" s="78"/>
      <c r="Q170" s="39"/>
      <c r="R170" s="39"/>
      <c r="S170" s="79"/>
    </row>
    <row r="171" ht="15.75" customHeight="1">
      <c r="N171" s="78"/>
      <c r="Q171" s="39"/>
      <c r="R171" s="39"/>
      <c r="S171" s="79"/>
    </row>
    <row r="172" ht="15.75" customHeight="1">
      <c r="N172" s="78"/>
      <c r="Q172" s="39"/>
      <c r="R172" s="39"/>
      <c r="S172" s="79"/>
    </row>
    <row r="173" ht="15.75" customHeight="1">
      <c r="N173" s="78"/>
      <c r="Q173" s="39"/>
      <c r="R173" s="39"/>
      <c r="S173" s="79"/>
    </row>
    <row r="174" ht="15.75" customHeight="1">
      <c r="N174" s="78"/>
      <c r="Q174" s="39"/>
      <c r="R174" s="39"/>
      <c r="S174" s="79"/>
    </row>
    <row r="175" ht="15.75" customHeight="1">
      <c r="N175" s="78"/>
      <c r="Q175" s="39"/>
      <c r="R175" s="39"/>
      <c r="S175" s="79"/>
    </row>
    <row r="176" ht="15.75" customHeight="1">
      <c r="N176" s="78"/>
      <c r="Q176" s="39"/>
      <c r="R176" s="39"/>
      <c r="S176" s="79"/>
    </row>
    <row r="177" ht="15.75" customHeight="1">
      <c r="N177" s="78"/>
      <c r="Q177" s="39"/>
      <c r="R177" s="39"/>
      <c r="S177" s="79"/>
    </row>
    <row r="178" ht="15.75" customHeight="1">
      <c r="N178" s="78"/>
      <c r="Q178" s="39"/>
      <c r="R178" s="39"/>
      <c r="S178" s="79"/>
    </row>
    <row r="179" ht="15.75" customHeight="1">
      <c r="N179" s="78"/>
      <c r="Q179" s="39"/>
      <c r="R179" s="39"/>
      <c r="S179" s="79"/>
    </row>
    <row r="180" ht="15.75" customHeight="1">
      <c r="N180" s="78"/>
      <c r="Q180" s="39"/>
      <c r="R180" s="39"/>
      <c r="S180" s="79"/>
    </row>
    <row r="181" ht="15.75" customHeight="1">
      <c r="N181" s="78"/>
      <c r="Q181" s="39"/>
      <c r="R181" s="39"/>
      <c r="S181" s="79"/>
    </row>
    <row r="182" ht="15.75" customHeight="1">
      <c r="N182" s="78"/>
      <c r="Q182" s="39"/>
      <c r="R182" s="39"/>
      <c r="S182" s="79"/>
    </row>
    <row r="183" ht="15.75" customHeight="1">
      <c r="N183" s="78"/>
      <c r="Q183" s="39"/>
      <c r="R183" s="39"/>
      <c r="S183" s="79"/>
    </row>
    <row r="184" ht="15.75" customHeight="1">
      <c r="N184" s="78"/>
      <c r="Q184" s="39"/>
      <c r="R184" s="39"/>
      <c r="S184" s="79"/>
    </row>
    <row r="185" ht="15.75" customHeight="1">
      <c r="N185" s="78"/>
      <c r="Q185" s="39"/>
      <c r="R185" s="39"/>
      <c r="S185" s="79"/>
    </row>
    <row r="186" ht="15.75" customHeight="1">
      <c r="N186" s="78"/>
      <c r="Q186" s="39"/>
      <c r="R186" s="39"/>
      <c r="S186" s="79"/>
    </row>
    <row r="187" ht="15.75" customHeight="1">
      <c r="N187" s="78"/>
      <c r="Q187" s="39"/>
      <c r="R187" s="39"/>
      <c r="S187" s="79"/>
    </row>
    <row r="188" ht="15.75" customHeight="1">
      <c r="N188" s="78"/>
      <c r="Q188" s="39"/>
      <c r="R188" s="39"/>
      <c r="S188" s="79"/>
    </row>
    <row r="189" ht="15.75" customHeight="1">
      <c r="N189" s="78"/>
      <c r="Q189" s="39"/>
      <c r="R189" s="39"/>
      <c r="S189" s="79"/>
    </row>
    <row r="190" ht="15.75" customHeight="1">
      <c r="N190" s="78"/>
      <c r="Q190" s="39"/>
      <c r="R190" s="39"/>
      <c r="S190" s="79"/>
    </row>
    <row r="191" ht="15.75" customHeight="1">
      <c r="N191" s="78"/>
      <c r="Q191" s="39"/>
      <c r="R191" s="39"/>
      <c r="S191" s="79"/>
    </row>
    <row r="192" ht="15.75" customHeight="1">
      <c r="N192" s="78"/>
      <c r="Q192" s="39"/>
      <c r="R192" s="39"/>
      <c r="S192" s="79"/>
    </row>
    <row r="193" ht="15.75" customHeight="1">
      <c r="N193" s="78"/>
      <c r="Q193" s="39"/>
      <c r="R193" s="39"/>
      <c r="S193" s="79"/>
    </row>
    <row r="194" ht="15.75" customHeight="1">
      <c r="N194" s="78"/>
      <c r="Q194" s="39"/>
      <c r="R194" s="39"/>
      <c r="S194" s="79"/>
    </row>
    <row r="195" ht="15.75" customHeight="1">
      <c r="N195" s="78"/>
      <c r="Q195" s="39"/>
      <c r="R195" s="39"/>
      <c r="S195" s="79"/>
    </row>
    <row r="196" ht="15.75" customHeight="1">
      <c r="N196" s="78"/>
      <c r="Q196" s="39"/>
      <c r="R196" s="39"/>
      <c r="S196" s="79"/>
    </row>
    <row r="197" ht="15.75" customHeight="1">
      <c r="N197" s="78"/>
      <c r="Q197" s="39"/>
      <c r="R197" s="39"/>
      <c r="S197" s="79"/>
    </row>
    <row r="198" ht="15.75" customHeight="1">
      <c r="N198" s="78"/>
      <c r="Q198" s="39"/>
      <c r="R198" s="39"/>
      <c r="S198" s="79"/>
    </row>
    <row r="199" ht="15.75" customHeight="1">
      <c r="N199" s="78"/>
      <c r="Q199" s="39"/>
      <c r="R199" s="39"/>
      <c r="S199" s="79"/>
    </row>
    <row r="200" ht="15.75" customHeight="1">
      <c r="N200" s="78"/>
      <c r="Q200" s="39"/>
      <c r="R200" s="39"/>
      <c r="S200" s="79"/>
    </row>
    <row r="201" ht="15.75" customHeight="1">
      <c r="N201" s="78"/>
      <c r="Q201" s="39"/>
      <c r="R201" s="39"/>
      <c r="S201" s="79"/>
    </row>
    <row r="202" ht="15.75" customHeight="1">
      <c r="N202" s="78"/>
      <c r="Q202" s="39"/>
      <c r="R202" s="39"/>
      <c r="S202" s="79"/>
    </row>
    <row r="203" ht="15.75" customHeight="1">
      <c r="N203" s="78"/>
      <c r="Q203" s="39"/>
      <c r="R203" s="39"/>
      <c r="S203" s="79"/>
    </row>
    <row r="204" ht="15.75" customHeight="1">
      <c r="N204" s="78"/>
      <c r="Q204" s="39"/>
      <c r="R204" s="39"/>
      <c r="S204" s="79"/>
    </row>
    <row r="205" ht="15.75" customHeight="1">
      <c r="N205" s="78"/>
      <c r="Q205" s="39"/>
      <c r="R205" s="39"/>
      <c r="S205" s="79"/>
    </row>
    <row r="206" ht="15.75" customHeight="1">
      <c r="N206" s="78"/>
      <c r="Q206" s="39"/>
      <c r="R206" s="39"/>
      <c r="S206" s="79"/>
    </row>
    <row r="207" ht="15.75" customHeight="1">
      <c r="N207" s="78"/>
      <c r="Q207" s="39"/>
      <c r="R207" s="39"/>
      <c r="S207" s="79"/>
    </row>
    <row r="208" ht="15.75" customHeight="1">
      <c r="N208" s="78"/>
      <c r="Q208" s="39"/>
      <c r="R208" s="39"/>
      <c r="S208" s="79"/>
    </row>
    <row r="209" ht="15.75" customHeight="1">
      <c r="N209" s="78"/>
      <c r="Q209" s="39"/>
      <c r="R209" s="39"/>
      <c r="S209" s="79"/>
    </row>
    <row r="210" ht="15.75" customHeight="1">
      <c r="N210" s="78"/>
      <c r="Q210" s="39"/>
      <c r="R210" s="39"/>
      <c r="S210" s="79"/>
    </row>
    <row r="211" ht="15.75" customHeight="1">
      <c r="N211" s="78"/>
      <c r="Q211" s="39"/>
      <c r="R211" s="39"/>
      <c r="S211" s="79"/>
    </row>
    <row r="212" ht="15.75" customHeight="1">
      <c r="N212" s="78"/>
      <c r="Q212" s="39"/>
      <c r="R212" s="39"/>
      <c r="S212" s="79"/>
    </row>
    <row r="213" ht="15.75" customHeight="1">
      <c r="N213" s="78"/>
      <c r="Q213" s="39"/>
      <c r="R213" s="39"/>
      <c r="S213" s="79"/>
    </row>
    <row r="214" ht="15.75" customHeight="1">
      <c r="N214" s="78"/>
      <c r="Q214" s="39"/>
      <c r="R214" s="39"/>
      <c r="S214" s="79"/>
    </row>
    <row r="215" ht="15.75" customHeight="1">
      <c r="N215" s="78"/>
      <c r="Q215" s="39"/>
      <c r="R215" s="39"/>
      <c r="S215" s="79"/>
    </row>
    <row r="216" ht="15.75" customHeight="1">
      <c r="N216" s="78"/>
      <c r="Q216" s="39"/>
      <c r="R216" s="39"/>
      <c r="S216" s="79"/>
    </row>
    <row r="217" ht="15.75" customHeight="1">
      <c r="N217" s="78"/>
      <c r="Q217" s="39"/>
      <c r="R217" s="39"/>
      <c r="S217" s="79"/>
    </row>
    <row r="218" ht="15.75" customHeight="1">
      <c r="N218" s="78"/>
      <c r="Q218" s="39"/>
      <c r="R218" s="39"/>
      <c r="S218" s="79"/>
    </row>
    <row r="219" ht="15.75" customHeight="1">
      <c r="N219" s="78"/>
      <c r="Q219" s="39"/>
      <c r="R219" s="39"/>
      <c r="S219" s="79"/>
    </row>
    <row r="220" ht="15.75" customHeight="1">
      <c r="N220" s="78"/>
      <c r="Q220" s="39"/>
      <c r="R220" s="39"/>
      <c r="S220" s="79"/>
    </row>
    <row r="221" ht="15.75" customHeight="1">
      <c r="N221" s="78"/>
      <c r="Q221" s="39"/>
      <c r="R221" s="39"/>
      <c r="S221" s="79"/>
    </row>
    <row r="222" ht="15.75" customHeight="1">
      <c r="N222" s="78"/>
      <c r="Q222" s="39"/>
      <c r="R222" s="39"/>
      <c r="S222" s="79"/>
    </row>
    <row r="223" ht="15.75" customHeight="1">
      <c r="N223" s="78"/>
      <c r="Q223" s="39"/>
      <c r="R223" s="39"/>
      <c r="S223" s="79"/>
    </row>
    <row r="224" ht="15.75" customHeight="1">
      <c r="N224" s="78"/>
      <c r="Q224" s="39"/>
      <c r="R224" s="39"/>
      <c r="S224" s="79"/>
    </row>
    <row r="225" ht="15.75" customHeight="1">
      <c r="N225" s="78"/>
      <c r="Q225" s="39"/>
      <c r="R225" s="39"/>
      <c r="S225" s="79"/>
    </row>
    <row r="226" ht="15.75" customHeight="1">
      <c r="N226" s="78"/>
      <c r="Q226" s="39"/>
      <c r="R226" s="39"/>
      <c r="S226" s="79"/>
    </row>
    <row r="227" ht="15.75" customHeight="1">
      <c r="N227" s="78"/>
      <c r="Q227" s="39"/>
      <c r="R227" s="39"/>
      <c r="S227" s="79"/>
    </row>
    <row r="228" ht="15.75" customHeight="1">
      <c r="N228" s="78"/>
      <c r="Q228" s="39"/>
      <c r="R228" s="39"/>
      <c r="S228" s="79"/>
    </row>
    <row r="229" ht="15.75" customHeight="1">
      <c r="N229" s="78"/>
      <c r="Q229" s="39"/>
      <c r="R229" s="39"/>
      <c r="S229" s="79"/>
    </row>
    <row r="230" ht="15.75" customHeight="1">
      <c r="N230" s="78"/>
      <c r="Q230" s="39"/>
      <c r="R230" s="39"/>
      <c r="S230" s="79"/>
    </row>
    <row r="231" ht="15.75" customHeight="1">
      <c r="N231" s="78"/>
      <c r="Q231" s="39"/>
      <c r="R231" s="39"/>
      <c r="S231" s="79"/>
    </row>
    <row r="232" ht="15.75" customHeight="1">
      <c r="N232" s="78"/>
      <c r="Q232" s="39"/>
      <c r="R232" s="39"/>
      <c r="S232" s="79"/>
    </row>
    <row r="233" ht="15.75" customHeight="1">
      <c r="N233" s="78"/>
      <c r="Q233" s="39"/>
      <c r="R233" s="39"/>
      <c r="S233" s="79"/>
    </row>
    <row r="234" ht="15.75" customHeight="1">
      <c r="N234" s="78"/>
      <c r="Q234" s="39"/>
      <c r="R234" s="39"/>
      <c r="S234" s="79"/>
    </row>
    <row r="235" ht="15.75" customHeight="1">
      <c r="N235" s="78"/>
      <c r="Q235" s="39"/>
      <c r="R235" s="39"/>
      <c r="S235" s="79"/>
    </row>
    <row r="236" ht="15.75" customHeight="1">
      <c r="N236" s="78"/>
      <c r="Q236" s="39"/>
      <c r="R236" s="39"/>
      <c r="S236" s="79"/>
    </row>
    <row r="237" ht="15.75" customHeight="1">
      <c r="N237" s="78"/>
      <c r="Q237" s="39"/>
      <c r="R237" s="39"/>
      <c r="S237" s="79"/>
    </row>
    <row r="238" ht="15.75" customHeight="1">
      <c r="N238" s="78"/>
      <c r="Q238" s="39"/>
      <c r="R238" s="39"/>
      <c r="S238" s="79"/>
    </row>
    <row r="239" ht="15.75" customHeight="1">
      <c r="N239" s="78"/>
      <c r="Q239" s="39"/>
      <c r="R239" s="39"/>
      <c r="S239" s="79"/>
    </row>
    <row r="240" ht="15.75" customHeight="1">
      <c r="N240" s="78"/>
      <c r="Q240" s="39"/>
      <c r="R240" s="39"/>
      <c r="S240" s="79"/>
    </row>
    <row r="241" ht="15.75" customHeight="1">
      <c r="N241" s="78"/>
      <c r="Q241" s="39"/>
      <c r="R241" s="39"/>
      <c r="S241" s="79"/>
    </row>
    <row r="242" ht="15.75" customHeight="1">
      <c r="N242" s="78"/>
      <c r="Q242" s="39"/>
      <c r="R242" s="39"/>
      <c r="S242" s="79"/>
    </row>
    <row r="243" ht="15.75" customHeight="1">
      <c r="N243" s="78"/>
      <c r="Q243" s="39"/>
      <c r="R243" s="39"/>
      <c r="S243" s="79"/>
    </row>
    <row r="244" ht="15.75" customHeight="1">
      <c r="N244" s="78"/>
      <c r="Q244" s="39"/>
      <c r="R244" s="39"/>
      <c r="S244" s="79"/>
    </row>
    <row r="245" ht="15.75" customHeight="1">
      <c r="N245" s="78"/>
      <c r="Q245" s="39"/>
      <c r="R245" s="39"/>
      <c r="S245" s="79"/>
    </row>
    <row r="246" ht="15.75" customHeight="1">
      <c r="N246" s="78"/>
      <c r="Q246" s="39"/>
      <c r="R246" s="39"/>
      <c r="S246" s="79"/>
    </row>
    <row r="247" ht="15.75" customHeight="1">
      <c r="N247" s="78"/>
      <c r="Q247" s="39"/>
      <c r="R247" s="39"/>
      <c r="S247" s="79"/>
    </row>
    <row r="248" ht="15.75" customHeight="1">
      <c r="N248" s="78"/>
      <c r="Q248" s="39"/>
      <c r="R248" s="39"/>
      <c r="S248" s="79"/>
    </row>
    <row r="249" ht="15.75" customHeight="1">
      <c r="N249" s="78"/>
      <c r="Q249" s="39"/>
      <c r="R249" s="39"/>
      <c r="S249" s="79"/>
    </row>
    <row r="250" ht="15.75" customHeight="1">
      <c r="N250" s="78"/>
      <c r="Q250" s="39"/>
      <c r="R250" s="39"/>
      <c r="S250" s="79"/>
    </row>
    <row r="251" ht="15.75" customHeight="1">
      <c r="N251" s="78"/>
      <c r="Q251" s="39"/>
      <c r="R251" s="39"/>
      <c r="S251" s="79"/>
    </row>
    <row r="252" ht="15.75" customHeight="1">
      <c r="N252" s="78"/>
      <c r="Q252" s="39"/>
      <c r="R252" s="39"/>
      <c r="S252" s="79"/>
    </row>
    <row r="253" ht="15.75" customHeight="1">
      <c r="N253" s="78"/>
      <c r="Q253" s="39"/>
      <c r="R253" s="39"/>
      <c r="S253" s="79"/>
    </row>
    <row r="254" ht="15.75" customHeight="1">
      <c r="N254" s="78"/>
      <c r="Q254" s="39"/>
      <c r="R254" s="39"/>
      <c r="S254" s="79"/>
    </row>
    <row r="255" ht="15.75" customHeight="1">
      <c r="N255" s="78"/>
      <c r="Q255" s="39"/>
      <c r="R255" s="39"/>
      <c r="S255" s="79"/>
    </row>
    <row r="256" ht="15.75" customHeight="1">
      <c r="N256" s="78"/>
      <c r="Q256" s="39"/>
      <c r="R256" s="39"/>
      <c r="S256" s="79"/>
    </row>
    <row r="257" ht="15.75" customHeight="1">
      <c r="N257" s="78"/>
      <c r="Q257" s="39"/>
      <c r="R257" s="39"/>
      <c r="S257" s="79"/>
    </row>
    <row r="258" ht="15.75" customHeight="1">
      <c r="N258" s="78"/>
      <c r="Q258" s="39"/>
      <c r="R258" s="39"/>
      <c r="S258" s="79"/>
    </row>
    <row r="259" ht="15.75" customHeight="1">
      <c r="N259" s="78"/>
      <c r="Q259" s="39"/>
      <c r="R259" s="39"/>
      <c r="S259" s="79"/>
    </row>
    <row r="260" ht="15.75" customHeight="1">
      <c r="N260" s="78"/>
      <c r="Q260" s="39"/>
      <c r="R260" s="39"/>
      <c r="S260" s="79"/>
    </row>
    <row r="261" ht="15.75" customHeight="1">
      <c r="N261" s="78"/>
      <c r="Q261" s="39"/>
      <c r="R261" s="39"/>
      <c r="S261" s="79"/>
    </row>
    <row r="262" ht="15.75" customHeight="1">
      <c r="N262" s="78"/>
      <c r="Q262" s="39"/>
      <c r="R262" s="39"/>
      <c r="S262" s="79"/>
    </row>
    <row r="263" ht="15.75" customHeight="1">
      <c r="N263" s="78"/>
      <c r="Q263" s="39"/>
      <c r="R263" s="39"/>
      <c r="S263" s="79"/>
    </row>
    <row r="264" ht="15.75" customHeight="1">
      <c r="N264" s="78"/>
      <c r="Q264" s="39"/>
      <c r="R264" s="39"/>
      <c r="S264" s="79"/>
    </row>
    <row r="265" ht="15.75" customHeight="1">
      <c r="N265" s="78"/>
      <c r="Q265" s="39"/>
      <c r="R265" s="39"/>
      <c r="S265" s="79"/>
    </row>
    <row r="266" ht="15.75" customHeight="1">
      <c r="N266" s="78"/>
      <c r="Q266" s="39"/>
      <c r="R266" s="39"/>
      <c r="S266" s="79"/>
    </row>
    <row r="267" ht="15.75" customHeight="1">
      <c r="N267" s="78"/>
      <c r="Q267" s="39"/>
      <c r="R267" s="39"/>
      <c r="S267" s="79"/>
    </row>
    <row r="268" ht="15.75" customHeight="1">
      <c r="N268" s="78"/>
      <c r="Q268" s="39"/>
      <c r="R268" s="39"/>
      <c r="S268" s="79"/>
    </row>
    <row r="269" ht="15.75" customHeight="1">
      <c r="N269" s="78"/>
      <c r="Q269" s="39"/>
      <c r="R269" s="39"/>
      <c r="S269" s="79"/>
    </row>
    <row r="270" ht="15.75" customHeight="1">
      <c r="N270" s="78"/>
      <c r="Q270" s="39"/>
      <c r="R270" s="39"/>
      <c r="S270" s="79"/>
    </row>
    <row r="271" ht="15.75" customHeight="1">
      <c r="N271" s="78"/>
      <c r="Q271" s="39"/>
      <c r="R271" s="39"/>
      <c r="S271" s="79"/>
    </row>
    <row r="272" ht="15.75" customHeight="1">
      <c r="N272" s="78"/>
      <c r="Q272" s="39"/>
      <c r="R272" s="39"/>
      <c r="S272" s="79"/>
    </row>
    <row r="273" ht="15.75" customHeight="1">
      <c r="N273" s="78"/>
      <c r="Q273" s="39"/>
      <c r="R273" s="39"/>
      <c r="S273" s="79"/>
    </row>
    <row r="274" ht="15.75" customHeight="1">
      <c r="N274" s="78"/>
      <c r="Q274" s="39"/>
      <c r="R274" s="39"/>
      <c r="S274" s="79"/>
    </row>
    <row r="275" ht="15.75" customHeight="1">
      <c r="N275" s="78"/>
      <c r="Q275" s="39"/>
      <c r="R275" s="39"/>
      <c r="S275" s="79"/>
    </row>
    <row r="276" ht="15.75" customHeight="1">
      <c r="N276" s="78"/>
      <c r="Q276" s="39"/>
      <c r="R276" s="39"/>
      <c r="S276" s="79"/>
    </row>
    <row r="277" ht="15.75" customHeight="1">
      <c r="N277" s="78"/>
      <c r="Q277" s="39"/>
      <c r="R277" s="39"/>
      <c r="S277" s="79"/>
    </row>
    <row r="278" ht="15.75" customHeight="1">
      <c r="N278" s="78"/>
      <c r="Q278" s="39"/>
      <c r="R278" s="39"/>
      <c r="S278" s="79"/>
    </row>
    <row r="279" ht="15.75" customHeight="1">
      <c r="N279" s="78"/>
      <c r="Q279" s="39"/>
      <c r="R279" s="39"/>
      <c r="S279" s="79"/>
    </row>
    <row r="280" ht="15.75" customHeight="1">
      <c r="N280" s="78"/>
      <c r="Q280" s="39"/>
      <c r="R280" s="39"/>
      <c r="S280" s="79"/>
    </row>
    <row r="281" ht="15.75" customHeight="1">
      <c r="N281" s="78"/>
      <c r="Q281" s="39"/>
      <c r="R281" s="39"/>
      <c r="S281" s="79"/>
    </row>
    <row r="282" ht="15.75" customHeight="1">
      <c r="N282" s="78"/>
      <c r="Q282" s="39"/>
      <c r="R282" s="39"/>
      <c r="S282" s="79"/>
    </row>
    <row r="283" ht="15.75" customHeight="1">
      <c r="N283" s="78"/>
      <c r="Q283" s="39"/>
      <c r="R283" s="39"/>
      <c r="S283" s="79"/>
    </row>
    <row r="284" ht="15.75" customHeight="1">
      <c r="N284" s="78"/>
      <c r="Q284" s="39"/>
      <c r="R284" s="39"/>
      <c r="S284" s="79"/>
    </row>
    <row r="285" ht="15.75" customHeight="1">
      <c r="N285" s="78"/>
      <c r="Q285" s="39"/>
      <c r="R285" s="39"/>
      <c r="S285" s="79"/>
    </row>
    <row r="286" ht="15.75" customHeight="1">
      <c r="N286" s="78"/>
      <c r="Q286" s="39"/>
      <c r="R286" s="39"/>
      <c r="S286" s="79"/>
    </row>
    <row r="287" ht="15.75" customHeight="1">
      <c r="N287" s="78"/>
      <c r="Q287" s="39"/>
      <c r="R287" s="39"/>
      <c r="S287" s="79"/>
    </row>
    <row r="288" ht="15.75" customHeight="1">
      <c r="N288" s="78"/>
      <c r="Q288" s="39"/>
      <c r="R288" s="39"/>
      <c r="S288" s="79"/>
    </row>
    <row r="289" ht="15.75" customHeight="1">
      <c r="N289" s="78"/>
      <c r="Q289" s="39"/>
      <c r="R289" s="39"/>
      <c r="S289" s="79"/>
    </row>
    <row r="290" ht="15.75" customHeight="1">
      <c r="N290" s="78"/>
      <c r="Q290" s="39"/>
      <c r="R290" s="39"/>
      <c r="S290" s="79"/>
    </row>
    <row r="291" ht="15.75" customHeight="1">
      <c r="N291" s="78"/>
      <c r="Q291" s="39"/>
      <c r="R291" s="39"/>
      <c r="S291" s="79"/>
    </row>
    <row r="292" ht="15.75" customHeight="1">
      <c r="N292" s="78"/>
      <c r="Q292" s="39"/>
      <c r="R292" s="39"/>
      <c r="S292" s="79"/>
    </row>
    <row r="293" ht="15.75" customHeight="1">
      <c r="N293" s="78"/>
      <c r="Q293" s="39"/>
      <c r="R293" s="39"/>
      <c r="S293" s="79"/>
    </row>
    <row r="294" ht="15.75" customHeight="1">
      <c r="N294" s="78"/>
      <c r="Q294" s="39"/>
      <c r="R294" s="39"/>
      <c r="S294" s="79"/>
    </row>
    <row r="295" ht="15.75" customHeight="1">
      <c r="N295" s="78"/>
      <c r="Q295" s="39"/>
      <c r="R295" s="39"/>
      <c r="S295" s="79"/>
    </row>
    <row r="296" ht="15.75" customHeight="1">
      <c r="N296" s="78"/>
      <c r="Q296" s="39"/>
      <c r="R296" s="39"/>
      <c r="S296" s="79"/>
    </row>
    <row r="297" ht="15.75" customHeight="1">
      <c r="N297" s="78"/>
      <c r="Q297" s="39"/>
      <c r="R297" s="39"/>
      <c r="S297" s="79"/>
    </row>
    <row r="298" ht="15.75" customHeight="1">
      <c r="N298" s="78"/>
      <c r="Q298" s="39"/>
      <c r="R298" s="39"/>
      <c r="S298" s="79"/>
    </row>
    <row r="299" ht="15.75" customHeight="1">
      <c r="N299" s="78"/>
      <c r="Q299" s="39"/>
      <c r="R299" s="39"/>
      <c r="S299" s="79"/>
    </row>
    <row r="300" ht="15.75" customHeight="1">
      <c r="N300" s="78"/>
      <c r="Q300" s="39"/>
      <c r="R300" s="39"/>
      <c r="S300" s="79"/>
    </row>
    <row r="301" ht="15.75" customHeight="1">
      <c r="N301" s="78"/>
      <c r="Q301" s="39"/>
      <c r="R301" s="39"/>
      <c r="S301" s="79"/>
    </row>
    <row r="302" ht="15.75" customHeight="1">
      <c r="N302" s="78"/>
      <c r="Q302" s="39"/>
      <c r="R302" s="39"/>
      <c r="S302" s="79"/>
    </row>
    <row r="303" ht="15.75" customHeight="1">
      <c r="N303" s="78"/>
      <c r="Q303" s="39"/>
      <c r="R303" s="39"/>
      <c r="S303" s="79"/>
    </row>
    <row r="304" ht="15.75" customHeight="1">
      <c r="N304" s="78"/>
      <c r="Q304" s="39"/>
      <c r="R304" s="39"/>
      <c r="S304" s="79"/>
    </row>
    <row r="305" ht="15.75" customHeight="1">
      <c r="N305" s="78"/>
      <c r="Q305" s="39"/>
      <c r="R305" s="39"/>
      <c r="S305" s="79"/>
    </row>
    <row r="306" ht="15.75" customHeight="1">
      <c r="N306" s="78"/>
      <c r="Q306" s="39"/>
      <c r="R306" s="39"/>
      <c r="S306" s="79"/>
    </row>
    <row r="307" ht="15.75" customHeight="1">
      <c r="N307" s="78"/>
      <c r="Q307" s="39"/>
      <c r="R307" s="39"/>
      <c r="S307" s="79"/>
    </row>
    <row r="308" ht="15.75" customHeight="1">
      <c r="N308" s="78"/>
      <c r="Q308" s="39"/>
      <c r="R308" s="39"/>
      <c r="S308" s="79"/>
    </row>
    <row r="309" ht="15.75" customHeight="1">
      <c r="N309" s="78"/>
      <c r="Q309" s="39"/>
      <c r="R309" s="39"/>
      <c r="S309" s="79"/>
    </row>
    <row r="310" ht="15.75" customHeight="1">
      <c r="N310" s="78"/>
      <c r="Q310" s="39"/>
      <c r="R310" s="39"/>
      <c r="S310" s="79"/>
    </row>
    <row r="311" ht="15.75" customHeight="1">
      <c r="N311" s="78"/>
      <c r="Q311" s="39"/>
      <c r="R311" s="39"/>
      <c r="S311" s="79"/>
    </row>
    <row r="312" ht="15.75" customHeight="1">
      <c r="N312" s="78"/>
      <c r="Q312" s="39"/>
      <c r="R312" s="39"/>
      <c r="S312" s="79"/>
    </row>
    <row r="313" ht="15.75" customHeight="1">
      <c r="N313" s="78"/>
      <c r="Q313" s="39"/>
      <c r="R313" s="39"/>
      <c r="S313" s="79"/>
    </row>
    <row r="314" ht="15.75" customHeight="1">
      <c r="N314" s="78"/>
      <c r="Q314" s="39"/>
      <c r="R314" s="39"/>
      <c r="S314" s="79"/>
    </row>
    <row r="315" ht="15.75" customHeight="1">
      <c r="N315" s="78"/>
      <c r="Q315" s="39"/>
      <c r="R315" s="39"/>
      <c r="S315" s="79"/>
    </row>
    <row r="316" ht="15.75" customHeight="1">
      <c r="N316" s="78"/>
      <c r="Q316" s="39"/>
      <c r="R316" s="39"/>
      <c r="S316" s="79"/>
    </row>
    <row r="317" ht="15.75" customHeight="1">
      <c r="N317" s="78"/>
      <c r="Q317" s="39"/>
      <c r="R317" s="39"/>
      <c r="S317" s="79"/>
    </row>
    <row r="318" ht="15.75" customHeight="1">
      <c r="N318" s="78"/>
      <c r="Q318" s="39"/>
      <c r="R318" s="39"/>
      <c r="S318" s="79"/>
    </row>
    <row r="319" ht="15.75" customHeight="1">
      <c r="N319" s="78"/>
      <c r="Q319" s="39"/>
      <c r="R319" s="39"/>
      <c r="S319" s="79"/>
    </row>
    <row r="320" ht="15.75" customHeight="1">
      <c r="N320" s="78"/>
      <c r="Q320" s="39"/>
      <c r="R320" s="39"/>
      <c r="S320" s="79"/>
    </row>
    <row r="321" ht="15.75" customHeight="1">
      <c r="N321" s="78"/>
      <c r="Q321" s="39"/>
      <c r="R321" s="39"/>
      <c r="S321" s="79"/>
    </row>
    <row r="322" ht="15.75" customHeight="1">
      <c r="N322" s="78"/>
      <c r="Q322" s="39"/>
      <c r="R322" s="39"/>
      <c r="S322" s="79"/>
    </row>
    <row r="323" ht="15.75" customHeight="1">
      <c r="N323" s="78"/>
      <c r="Q323" s="39"/>
      <c r="R323" s="39"/>
      <c r="S323" s="79"/>
    </row>
    <row r="324" ht="15.75" customHeight="1">
      <c r="N324" s="78"/>
      <c r="Q324" s="39"/>
      <c r="R324" s="39"/>
      <c r="S324" s="79"/>
    </row>
    <row r="325" ht="15.75" customHeight="1">
      <c r="N325" s="78"/>
      <c r="Q325" s="39"/>
      <c r="R325" s="39"/>
      <c r="S325" s="79"/>
    </row>
    <row r="326" ht="15.75" customHeight="1">
      <c r="N326" s="78"/>
      <c r="Q326" s="39"/>
      <c r="R326" s="39"/>
      <c r="S326" s="79"/>
    </row>
    <row r="327" ht="15.75" customHeight="1">
      <c r="N327" s="78"/>
      <c r="Q327" s="39"/>
      <c r="R327" s="39"/>
      <c r="S327" s="79"/>
    </row>
    <row r="328" ht="15.75" customHeight="1">
      <c r="N328" s="78"/>
      <c r="Q328" s="39"/>
      <c r="R328" s="39"/>
      <c r="S328" s="79"/>
    </row>
    <row r="329" ht="15.75" customHeight="1">
      <c r="N329" s="78"/>
      <c r="Q329" s="39"/>
      <c r="R329" s="39"/>
      <c r="S329" s="79"/>
    </row>
    <row r="330" ht="15.75" customHeight="1">
      <c r="N330" s="78"/>
      <c r="Q330" s="39"/>
      <c r="R330" s="39"/>
      <c r="S330" s="79"/>
    </row>
    <row r="331" ht="15.75" customHeight="1">
      <c r="N331" s="78"/>
      <c r="Q331" s="39"/>
      <c r="R331" s="39"/>
      <c r="S331" s="79"/>
    </row>
    <row r="332" ht="15.75" customHeight="1">
      <c r="N332" s="78"/>
      <c r="Q332" s="39"/>
      <c r="R332" s="39"/>
      <c r="S332" s="79"/>
    </row>
    <row r="333" ht="15.75" customHeight="1">
      <c r="N333" s="78"/>
      <c r="Q333" s="39"/>
      <c r="R333" s="39"/>
      <c r="S333" s="79"/>
    </row>
    <row r="334" ht="15.75" customHeight="1">
      <c r="N334" s="78"/>
      <c r="Q334" s="39"/>
      <c r="R334" s="39"/>
      <c r="S334" s="79"/>
    </row>
    <row r="335" ht="15.75" customHeight="1">
      <c r="N335" s="78"/>
      <c r="Q335" s="39"/>
      <c r="R335" s="39"/>
      <c r="S335" s="79"/>
    </row>
    <row r="336" ht="15.75" customHeight="1">
      <c r="N336" s="78"/>
      <c r="Q336" s="39"/>
      <c r="R336" s="39"/>
      <c r="S336" s="79"/>
    </row>
    <row r="337" ht="15.75" customHeight="1">
      <c r="N337" s="78"/>
      <c r="Q337" s="39"/>
      <c r="R337" s="39"/>
      <c r="S337" s="79"/>
    </row>
    <row r="338" ht="15.75" customHeight="1">
      <c r="N338" s="78"/>
      <c r="Q338" s="39"/>
      <c r="R338" s="39"/>
      <c r="S338" s="79"/>
    </row>
    <row r="339" ht="15.75" customHeight="1">
      <c r="N339" s="78"/>
      <c r="Q339" s="39"/>
      <c r="R339" s="39"/>
      <c r="S339" s="79"/>
    </row>
    <row r="340" ht="15.75" customHeight="1">
      <c r="N340" s="78"/>
      <c r="Q340" s="39"/>
      <c r="R340" s="39"/>
      <c r="S340" s="79"/>
    </row>
    <row r="341" ht="15.75" customHeight="1">
      <c r="N341" s="78"/>
      <c r="Q341" s="39"/>
      <c r="R341" s="39"/>
      <c r="S341" s="79"/>
    </row>
    <row r="342" ht="15.75" customHeight="1">
      <c r="N342" s="78"/>
      <c r="Q342" s="39"/>
      <c r="R342" s="39"/>
      <c r="S342" s="79"/>
    </row>
    <row r="343" ht="15.75" customHeight="1">
      <c r="N343" s="78"/>
      <c r="Q343" s="39"/>
      <c r="R343" s="39"/>
      <c r="S343" s="79"/>
    </row>
    <row r="344" ht="15.75" customHeight="1">
      <c r="N344" s="78"/>
      <c r="Q344" s="39"/>
      <c r="R344" s="39"/>
      <c r="S344" s="79"/>
    </row>
    <row r="345" ht="15.75" customHeight="1">
      <c r="N345" s="78"/>
      <c r="Q345" s="39"/>
      <c r="R345" s="39"/>
      <c r="S345" s="79"/>
    </row>
    <row r="346" ht="15.75" customHeight="1">
      <c r="N346" s="78"/>
      <c r="Q346" s="39"/>
      <c r="R346" s="39"/>
      <c r="S346" s="79"/>
    </row>
    <row r="347" ht="15.75" customHeight="1">
      <c r="N347" s="78"/>
      <c r="Q347" s="39"/>
      <c r="R347" s="39"/>
      <c r="S347" s="79"/>
    </row>
    <row r="348" ht="15.75" customHeight="1">
      <c r="N348" s="78"/>
      <c r="Q348" s="39"/>
      <c r="R348" s="39"/>
      <c r="S348" s="79"/>
    </row>
    <row r="349" ht="15.75" customHeight="1">
      <c r="N349" s="78"/>
      <c r="Q349" s="39"/>
      <c r="R349" s="39"/>
      <c r="S349" s="79"/>
    </row>
    <row r="350" ht="15.75" customHeight="1">
      <c r="N350" s="78"/>
      <c r="Q350" s="39"/>
      <c r="R350" s="39"/>
      <c r="S350" s="79"/>
    </row>
    <row r="351" ht="15.75" customHeight="1">
      <c r="N351" s="78"/>
      <c r="Q351" s="39"/>
      <c r="R351" s="39"/>
      <c r="S351" s="79"/>
    </row>
    <row r="352" ht="15.75" customHeight="1">
      <c r="N352" s="78"/>
      <c r="Q352" s="39"/>
      <c r="R352" s="39"/>
      <c r="S352" s="79"/>
    </row>
    <row r="353" ht="15.75" customHeight="1">
      <c r="N353" s="78"/>
      <c r="Q353" s="39"/>
      <c r="R353" s="39"/>
      <c r="S353" s="79"/>
    </row>
    <row r="354" ht="15.75" customHeight="1">
      <c r="N354" s="78"/>
      <c r="Q354" s="39"/>
      <c r="R354" s="39"/>
      <c r="S354" s="79"/>
    </row>
    <row r="355" ht="15.75" customHeight="1">
      <c r="N355" s="78"/>
      <c r="Q355" s="39"/>
      <c r="R355" s="39"/>
      <c r="S355" s="79"/>
    </row>
    <row r="356" ht="15.75" customHeight="1">
      <c r="N356" s="78"/>
      <c r="Q356" s="39"/>
      <c r="R356" s="39"/>
      <c r="S356" s="79"/>
    </row>
    <row r="357" ht="15.75" customHeight="1">
      <c r="N357" s="78"/>
      <c r="Q357" s="39"/>
      <c r="R357" s="39"/>
      <c r="S357" s="79"/>
    </row>
    <row r="358" ht="15.75" customHeight="1">
      <c r="N358" s="78"/>
      <c r="Q358" s="39"/>
      <c r="R358" s="39"/>
      <c r="S358" s="79"/>
    </row>
    <row r="359" ht="15.75" customHeight="1">
      <c r="N359" s="78"/>
      <c r="Q359" s="39"/>
      <c r="R359" s="39"/>
      <c r="S359" s="79"/>
    </row>
    <row r="360" ht="15.75" customHeight="1">
      <c r="N360" s="78"/>
      <c r="Q360" s="39"/>
      <c r="R360" s="39"/>
      <c r="S360" s="79"/>
    </row>
    <row r="361" ht="15.75" customHeight="1">
      <c r="N361" s="78"/>
      <c r="Q361" s="39"/>
      <c r="R361" s="39"/>
      <c r="S361" s="79"/>
    </row>
    <row r="362" ht="15.75" customHeight="1">
      <c r="N362" s="78"/>
      <c r="Q362" s="39"/>
      <c r="R362" s="39"/>
      <c r="S362" s="79"/>
    </row>
    <row r="363" ht="15.75" customHeight="1">
      <c r="N363" s="78"/>
      <c r="Q363" s="39"/>
      <c r="R363" s="39"/>
      <c r="S363" s="79"/>
    </row>
    <row r="364" ht="15.75" customHeight="1">
      <c r="N364" s="78"/>
      <c r="Q364" s="39"/>
      <c r="R364" s="39"/>
      <c r="S364" s="79"/>
    </row>
    <row r="365" ht="15.75" customHeight="1">
      <c r="N365" s="78"/>
      <c r="Q365" s="39"/>
      <c r="R365" s="39"/>
      <c r="S365" s="79"/>
    </row>
    <row r="366" ht="15.75" customHeight="1">
      <c r="N366" s="78"/>
      <c r="Q366" s="39"/>
      <c r="R366" s="39"/>
      <c r="S366" s="79"/>
    </row>
    <row r="367" ht="15.75" customHeight="1">
      <c r="N367" s="78"/>
      <c r="Q367" s="39"/>
      <c r="R367" s="39"/>
      <c r="S367" s="79"/>
    </row>
    <row r="368" ht="15.75" customHeight="1">
      <c r="N368" s="78"/>
      <c r="Q368" s="39"/>
      <c r="R368" s="39"/>
      <c r="S368" s="79"/>
    </row>
    <row r="369" ht="15.75" customHeight="1">
      <c r="N369" s="78"/>
      <c r="Q369" s="39"/>
      <c r="R369" s="39"/>
      <c r="S369" s="79"/>
    </row>
    <row r="370" ht="15.75" customHeight="1">
      <c r="N370" s="78"/>
      <c r="Q370" s="39"/>
      <c r="R370" s="39"/>
      <c r="S370" s="79"/>
    </row>
    <row r="371" ht="15.75" customHeight="1">
      <c r="N371" s="78"/>
      <c r="Q371" s="39"/>
      <c r="R371" s="39"/>
      <c r="S371" s="79"/>
    </row>
    <row r="372" ht="15.75" customHeight="1">
      <c r="N372" s="78"/>
      <c r="Q372" s="39"/>
      <c r="R372" s="39"/>
      <c r="S372" s="79"/>
    </row>
    <row r="373" ht="15.75" customHeight="1">
      <c r="N373" s="78"/>
      <c r="Q373" s="39"/>
      <c r="R373" s="39"/>
      <c r="S373" s="79"/>
    </row>
    <row r="374" ht="15.75" customHeight="1">
      <c r="N374" s="78"/>
      <c r="Q374" s="39"/>
      <c r="R374" s="39"/>
      <c r="S374" s="79"/>
    </row>
    <row r="375" ht="15.75" customHeight="1">
      <c r="N375" s="78"/>
      <c r="Q375" s="39"/>
      <c r="R375" s="39"/>
      <c r="S375" s="79"/>
    </row>
    <row r="376" ht="15.75" customHeight="1">
      <c r="N376" s="78"/>
      <c r="Q376" s="39"/>
      <c r="R376" s="39"/>
      <c r="S376" s="79"/>
    </row>
    <row r="377" ht="15.75" customHeight="1">
      <c r="N377" s="78"/>
      <c r="Q377" s="39"/>
      <c r="R377" s="39"/>
      <c r="S377" s="79"/>
    </row>
    <row r="378" ht="15.75" customHeight="1">
      <c r="N378" s="78"/>
      <c r="Q378" s="39"/>
      <c r="R378" s="39"/>
      <c r="S378" s="79"/>
    </row>
    <row r="379" ht="15.75" customHeight="1">
      <c r="N379" s="78"/>
      <c r="Q379" s="39"/>
      <c r="R379" s="39"/>
      <c r="S379" s="79"/>
    </row>
    <row r="380" ht="15.75" customHeight="1">
      <c r="N380" s="78"/>
      <c r="Q380" s="39"/>
      <c r="R380" s="39"/>
      <c r="S380" s="79"/>
    </row>
    <row r="381" ht="15.75" customHeight="1">
      <c r="N381" s="78"/>
      <c r="Q381" s="39"/>
      <c r="R381" s="39"/>
      <c r="S381" s="79"/>
    </row>
    <row r="382" ht="15.75" customHeight="1">
      <c r="N382" s="78"/>
      <c r="Q382" s="39"/>
      <c r="R382" s="39"/>
      <c r="S382" s="79"/>
    </row>
    <row r="383" ht="15.75" customHeight="1">
      <c r="N383" s="78"/>
      <c r="Q383" s="39"/>
      <c r="R383" s="39"/>
      <c r="S383" s="79"/>
    </row>
    <row r="384" ht="15.75" customHeight="1">
      <c r="N384" s="78"/>
      <c r="Q384" s="39"/>
      <c r="R384" s="39"/>
      <c r="S384" s="79"/>
    </row>
    <row r="385" ht="15.75" customHeight="1">
      <c r="N385" s="78"/>
      <c r="Q385" s="39"/>
      <c r="R385" s="39"/>
      <c r="S385" s="79"/>
    </row>
    <row r="386" ht="15.75" customHeight="1">
      <c r="N386" s="78"/>
      <c r="Q386" s="39"/>
      <c r="R386" s="39"/>
      <c r="S386" s="79"/>
    </row>
    <row r="387" ht="15.75" customHeight="1">
      <c r="N387" s="78"/>
      <c r="Q387" s="39"/>
      <c r="R387" s="39"/>
      <c r="S387" s="79"/>
    </row>
    <row r="388" ht="15.75" customHeight="1">
      <c r="N388" s="78"/>
      <c r="Q388" s="39"/>
      <c r="R388" s="39"/>
      <c r="S388" s="79"/>
    </row>
    <row r="389" ht="15.75" customHeight="1">
      <c r="N389" s="78"/>
      <c r="Q389" s="39"/>
      <c r="R389" s="39"/>
      <c r="S389" s="79"/>
    </row>
    <row r="390" ht="15.75" customHeight="1">
      <c r="N390" s="78"/>
      <c r="Q390" s="39"/>
      <c r="R390" s="39"/>
      <c r="S390" s="79"/>
    </row>
    <row r="391" ht="15.75" customHeight="1">
      <c r="N391" s="78"/>
      <c r="Q391" s="39"/>
      <c r="R391" s="39"/>
      <c r="S391" s="79"/>
    </row>
    <row r="392" ht="15.75" customHeight="1">
      <c r="N392" s="78"/>
      <c r="Q392" s="39"/>
      <c r="R392" s="39"/>
      <c r="S392" s="79"/>
    </row>
    <row r="393" ht="15.75" customHeight="1">
      <c r="N393" s="78"/>
      <c r="Q393" s="39"/>
      <c r="R393" s="39"/>
      <c r="S393" s="79"/>
    </row>
    <row r="394" ht="15.75" customHeight="1">
      <c r="N394" s="78"/>
      <c r="Q394" s="39"/>
      <c r="R394" s="39"/>
      <c r="S394" s="79"/>
    </row>
    <row r="395" ht="15.75" customHeight="1">
      <c r="N395" s="78"/>
      <c r="Q395" s="39"/>
      <c r="R395" s="39"/>
      <c r="S395" s="79"/>
    </row>
    <row r="396" ht="15.75" customHeight="1">
      <c r="N396" s="78"/>
      <c r="Q396" s="39"/>
      <c r="R396" s="39"/>
      <c r="S396" s="79"/>
    </row>
    <row r="397" ht="15.75" customHeight="1">
      <c r="N397" s="78"/>
      <c r="Q397" s="39"/>
      <c r="R397" s="39"/>
      <c r="S397" s="79"/>
    </row>
    <row r="398" ht="15.75" customHeight="1">
      <c r="N398" s="78"/>
      <c r="Q398" s="39"/>
      <c r="R398" s="39"/>
      <c r="S398" s="79"/>
    </row>
    <row r="399" ht="15.75" customHeight="1">
      <c r="N399" s="78"/>
      <c r="Q399" s="39"/>
      <c r="R399" s="39"/>
      <c r="S399" s="79"/>
    </row>
    <row r="400" ht="15.75" customHeight="1">
      <c r="N400" s="78"/>
      <c r="Q400" s="39"/>
      <c r="R400" s="39"/>
      <c r="S400" s="79"/>
    </row>
    <row r="401" ht="15.75" customHeight="1">
      <c r="N401" s="78"/>
      <c r="Q401" s="39"/>
      <c r="R401" s="39"/>
      <c r="S401" s="79"/>
    </row>
    <row r="402" ht="15.75" customHeight="1">
      <c r="N402" s="78"/>
      <c r="Q402" s="39"/>
      <c r="R402" s="39"/>
      <c r="S402" s="79"/>
    </row>
    <row r="403" ht="15.75" customHeight="1">
      <c r="N403" s="78"/>
      <c r="Q403" s="39"/>
      <c r="R403" s="39"/>
      <c r="S403" s="79"/>
    </row>
    <row r="404" ht="15.75" customHeight="1">
      <c r="N404" s="78"/>
      <c r="Q404" s="39"/>
      <c r="R404" s="39"/>
      <c r="S404" s="79"/>
    </row>
    <row r="405" ht="15.75" customHeight="1">
      <c r="N405" s="78"/>
      <c r="Q405" s="39"/>
      <c r="R405" s="39"/>
      <c r="S405" s="79"/>
    </row>
    <row r="406" ht="15.75" customHeight="1">
      <c r="N406" s="78"/>
      <c r="Q406" s="39"/>
      <c r="R406" s="39"/>
      <c r="S406" s="79"/>
    </row>
    <row r="407" ht="15.75" customHeight="1">
      <c r="N407" s="78"/>
      <c r="Q407" s="39"/>
      <c r="R407" s="39"/>
      <c r="S407" s="79"/>
    </row>
    <row r="408" ht="15.75" customHeight="1">
      <c r="N408" s="78"/>
      <c r="Q408" s="39"/>
      <c r="R408" s="39"/>
      <c r="S408" s="79"/>
    </row>
    <row r="409" ht="15.75" customHeight="1">
      <c r="N409" s="78"/>
      <c r="Q409" s="39"/>
      <c r="R409" s="39"/>
      <c r="S409" s="79"/>
    </row>
    <row r="410" ht="15.75" customHeight="1">
      <c r="N410" s="78"/>
      <c r="Q410" s="39"/>
      <c r="R410" s="39"/>
      <c r="S410" s="79"/>
    </row>
    <row r="411" ht="15.75" customHeight="1">
      <c r="N411" s="78"/>
      <c r="Q411" s="39"/>
      <c r="R411" s="39"/>
      <c r="S411" s="79"/>
    </row>
    <row r="412" ht="15.75" customHeight="1">
      <c r="N412" s="78"/>
      <c r="Q412" s="39"/>
      <c r="R412" s="39"/>
      <c r="S412" s="79"/>
    </row>
    <row r="413" ht="15.75" customHeight="1">
      <c r="N413" s="78"/>
      <c r="Q413" s="39"/>
      <c r="R413" s="39"/>
      <c r="S413" s="79"/>
    </row>
    <row r="414" ht="15.75" customHeight="1">
      <c r="N414" s="78"/>
      <c r="Q414" s="39"/>
      <c r="R414" s="39"/>
      <c r="S414" s="79"/>
    </row>
    <row r="415" ht="15.75" customHeight="1">
      <c r="N415" s="78"/>
      <c r="Q415" s="39"/>
      <c r="R415" s="39"/>
      <c r="S415" s="79"/>
    </row>
    <row r="416" ht="15.75" customHeight="1">
      <c r="N416" s="78"/>
      <c r="Q416" s="39"/>
      <c r="R416" s="39"/>
      <c r="S416" s="79"/>
    </row>
    <row r="417" ht="15.75" customHeight="1">
      <c r="N417" s="78"/>
      <c r="Q417" s="39"/>
      <c r="R417" s="39"/>
      <c r="S417" s="79"/>
    </row>
    <row r="418" ht="15.75" customHeight="1">
      <c r="N418" s="78"/>
      <c r="Q418" s="39"/>
      <c r="R418" s="39"/>
      <c r="S418" s="79"/>
    </row>
    <row r="419" ht="15.75" customHeight="1">
      <c r="N419" s="78"/>
      <c r="Q419" s="39"/>
      <c r="R419" s="39"/>
      <c r="S419" s="79"/>
    </row>
    <row r="420" ht="15.75" customHeight="1">
      <c r="N420" s="78"/>
      <c r="Q420" s="39"/>
      <c r="R420" s="39"/>
      <c r="S420" s="79"/>
    </row>
    <row r="421" ht="15.75" customHeight="1">
      <c r="N421" s="78"/>
      <c r="Q421" s="39"/>
      <c r="R421" s="39"/>
      <c r="S421" s="79"/>
    </row>
    <row r="422" ht="15.75" customHeight="1">
      <c r="N422" s="78"/>
      <c r="Q422" s="39"/>
      <c r="R422" s="39"/>
      <c r="S422" s="79"/>
    </row>
    <row r="423" ht="15.75" customHeight="1">
      <c r="N423" s="78"/>
      <c r="Q423" s="39"/>
      <c r="R423" s="39"/>
      <c r="S423" s="79"/>
    </row>
    <row r="424" ht="15.75" customHeight="1">
      <c r="N424" s="78"/>
      <c r="Q424" s="39"/>
      <c r="R424" s="39"/>
      <c r="S424" s="79"/>
    </row>
    <row r="425" ht="15.75" customHeight="1">
      <c r="N425" s="78"/>
      <c r="Q425" s="39"/>
      <c r="R425" s="39"/>
      <c r="S425" s="79"/>
    </row>
    <row r="426" ht="15.75" customHeight="1">
      <c r="N426" s="78"/>
      <c r="Q426" s="39"/>
      <c r="R426" s="39"/>
      <c r="S426" s="79"/>
    </row>
    <row r="427" ht="15.75" customHeight="1">
      <c r="N427" s="78"/>
      <c r="Q427" s="39"/>
      <c r="R427" s="39"/>
      <c r="S427" s="79"/>
    </row>
    <row r="428" ht="15.75" customHeight="1">
      <c r="N428" s="78"/>
      <c r="Q428" s="39"/>
      <c r="R428" s="39"/>
      <c r="S428" s="79"/>
    </row>
    <row r="429" ht="15.75" customHeight="1">
      <c r="N429" s="78"/>
      <c r="Q429" s="39"/>
      <c r="R429" s="39"/>
      <c r="S429" s="79"/>
    </row>
    <row r="430" ht="15.75" customHeight="1">
      <c r="N430" s="78"/>
      <c r="Q430" s="39"/>
      <c r="R430" s="39"/>
      <c r="S430" s="79"/>
    </row>
    <row r="431" ht="15.75" customHeight="1">
      <c r="N431" s="78"/>
      <c r="Q431" s="39"/>
      <c r="R431" s="39"/>
      <c r="S431" s="79"/>
    </row>
    <row r="432" ht="15.75" customHeight="1">
      <c r="N432" s="78"/>
      <c r="Q432" s="39"/>
      <c r="R432" s="39"/>
      <c r="S432" s="79"/>
    </row>
    <row r="433" ht="15.75" customHeight="1">
      <c r="N433" s="78"/>
      <c r="Q433" s="39"/>
      <c r="R433" s="39"/>
      <c r="S433" s="79"/>
    </row>
    <row r="434" ht="15.75" customHeight="1">
      <c r="N434" s="78"/>
      <c r="Q434" s="39"/>
      <c r="R434" s="39"/>
      <c r="S434" s="79"/>
    </row>
    <row r="435" ht="15.75" customHeight="1">
      <c r="N435" s="78"/>
      <c r="Q435" s="39"/>
      <c r="R435" s="39"/>
      <c r="S435" s="79"/>
    </row>
    <row r="436" ht="15.75" customHeight="1">
      <c r="N436" s="78"/>
      <c r="Q436" s="39"/>
      <c r="R436" s="39"/>
      <c r="S436" s="79"/>
    </row>
    <row r="437" ht="15.75" customHeight="1">
      <c r="N437" s="78"/>
      <c r="Q437" s="39"/>
      <c r="R437" s="39"/>
      <c r="S437" s="79"/>
    </row>
    <row r="438" ht="15.75" customHeight="1">
      <c r="N438" s="78"/>
      <c r="Q438" s="39"/>
      <c r="R438" s="39"/>
      <c r="S438" s="79"/>
    </row>
    <row r="439" ht="15.75" customHeight="1">
      <c r="N439" s="78"/>
      <c r="Q439" s="39"/>
      <c r="R439" s="39"/>
      <c r="S439" s="79"/>
    </row>
    <row r="440" ht="15.75" customHeight="1">
      <c r="N440" s="78"/>
      <c r="Q440" s="39"/>
      <c r="R440" s="39"/>
      <c r="S440" s="79"/>
    </row>
    <row r="441" ht="15.75" customHeight="1">
      <c r="N441" s="78"/>
      <c r="Q441" s="39"/>
      <c r="R441" s="39"/>
      <c r="S441" s="79"/>
    </row>
    <row r="442" ht="15.75" customHeight="1">
      <c r="N442" s="78"/>
      <c r="Q442" s="39"/>
      <c r="R442" s="39"/>
      <c r="S442" s="79"/>
    </row>
    <row r="443" ht="15.75" customHeight="1">
      <c r="N443" s="78"/>
      <c r="Q443" s="39"/>
      <c r="R443" s="39"/>
      <c r="S443" s="79"/>
    </row>
    <row r="444" ht="15.75" customHeight="1">
      <c r="N444" s="78"/>
      <c r="Q444" s="39"/>
      <c r="R444" s="39"/>
      <c r="S444" s="79"/>
    </row>
    <row r="445" ht="15.75" customHeight="1">
      <c r="N445" s="78"/>
      <c r="Q445" s="39"/>
      <c r="R445" s="39"/>
      <c r="S445" s="79"/>
    </row>
    <row r="446" ht="15.75" customHeight="1">
      <c r="N446" s="78"/>
      <c r="Q446" s="39"/>
      <c r="R446" s="39"/>
      <c r="S446" s="79"/>
    </row>
    <row r="447" ht="15.75" customHeight="1">
      <c r="N447" s="78"/>
      <c r="Q447" s="39"/>
      <c r="R447" s="39"/>
      <c r="S447" s="79"/>
    </row>
    <row r="448" ht="15.75" customHeight="1">
      <c r="N448" s="78"/>
      <c r="Q448" s="39"/>
      <c r="R448" s="39"/>
      <c r="S448" s="79"/>
    </row>
    <row r="449" ht="15.75" customHeight="1">
      <c r="N449" s="78"/>
      <c r="Q449" s="39"/>
      <c r="R449" s="39"/>
      <c r="S449" s="79"/>
    </row>
    <row r="450" ht="15.75" customHeight="1">
      <c r="N450" s="78"/>
      <c r="Q450" s="39"/>
      <c r="R450" s="39"/>
      <c r="S450" s="79"/>
    </row>
    <row r="451" ht="15.75" customHeight="1">
      <c r="N451" s="78"/>
      <c r="Q451" s="39"/>
      <c r="R451" s="39"/>
      <c r="S451" s="79"/>
    </row>
    <row r="452" ht="15.75" customHeight="1">
      <c r="N452" s="78"/>
      <c r="Q452" s="39"/>
      <c r="R452" s="39"/>
      <c r="S452" s="79"/>
    </row>
    <row r="453" ht="15.75" customHeight="1">
      <c r="N453" s="78"/>
      <c r="Q453" s="39"/>
      <c r="R453" s="39"/>
      <c r="S453" s="79"/>
    </row>
    <row r="454" ht="15.75" customHeight="1">
      <c r="N454" s="78"/>
      <c r="Q454" s="39"/>
      <c r="R454" s="39"/>
      <c r="S454" s="79"/>
    </row>
    <row r="455" ht="15.75" customHeight="1">
      <c r="N455" s="78"/>
      <c r="Q455" s="39"/>
      <c r="R455" s="39"/>
      <c r="S455" s="79"/>
    </row>
    <row r="456" ht="15.75" customHeight="1">
      <c r="N456" s="78"/>
      <c r="Q456" s="39"/>
      <c r="R456" s="39"/>
      <c r="S456" s="79"/>
    </row>
    <row r="457" ht="15.75" customHeight="1">
      <c r="N457" s="78"/>
      <c r="Q457" s="39"/>
      <c r="R457" s="39"/>
      <c r="S457" s="79"/>
    </row>
    <row r="458" ht="15.75" customHeight="1">
      <c r="N458" s="78"/>
      <c r="Q458" s="39"/>
      <c r="R458" s="39"/>
      <c r="S458" s="79"/>
    </row>
    <row r="459" ht="15.75" customHeight="1">
      <c r="N459" s="78"/>
      <c r="Q459" s="39"/>
      <c r="R459" s="39"/>
      <c r="S459" s="79"/>
    </row>
    <row r="460" ht="15.75" customHeight="1">
      <c r="N460" s="78"/>
      <c r="Q460" s="39"/>
      <c r="R460" s="39"/>
      <c r="S460" s="79"/>
    </row>
    <row r="461" ht="15.75" customHeight="1">
      <c r="N461" s="78"/>
      <c r="Q461" s="39"/>
      <c r="R461" s="39"/>
      <c r="S461" s="79"/>
    </row>
    <row r="462" ht="15.75" customHeight="1">
      <c r="N462" s="78"/>
      <c r="Q462" s="39"/>
      <c r="R462" s="39"/>
      <c r="S462" s="79"/>
    </row>
    <row r="463" ht="15.75" customHeight="1">
      <c r="N463" s="78"/>
      <c r="Q463" s="39"/>
      <c r="R463" s="39"/>
      <c r="S463" s="79"/>
    </row>
    <row r="464" ht="15.75" customHeight="1">
      <c r="N464" s="78"/>
      <c r="Q464" s="39"/>
      <c r="R464" s="39"/>
      <c r="S464" s="79"/>
    </row>
    <row r="465" ht="15.75" customHeight="1">
      <c r="N465" s="78"/>
      <c r="Q465" s="39"/>
      <c r="R465" s="39"/>
      <c r="S465" s="79"/>
    </row>
    <row r="466" ht="15.75" customHeight="1">
      <c r="N466" s="78"/>
      <c r="Q466" s="39"/>
      <c r="R466" s="39"/>
      <c r="S466" s="79"/>
    </row>
    <row r="467" ht="15.75" customHeight="1">
      <c r="N467" s="78"/>
      <c r="Q467" s="39"/>
      <c r="R467" s="39"/>
      <c r="S467" s="79"/>
    </row>
    <row r="468" ht="15.75" customHeight="1">
      <c r="N468" s="78"/>
      <c r="Q468" s="39"/>
      <c r="R468" s="39"/>
      <c r="S468" s="79"/>
    </row>
    <row r="469" ht="15.75" customHeight="1">
      <c r="N469" s="78"/>
      <c r="Q469" s="39"/>
      <c r="R469" s="39"/>
      <c r="S469" s="79"/>
    </row>
    <row r="470" ht="15.75" customHeight="1">
      <c r="N470" s="78"/>
      <c r="Q470" s="39"/>
      <c r="R470" s="39"/>
      <c r="S470" s="79"/>
    </row>
    <row r="471" ht="15.75" customHeight="1">
      <c r="N471" s="78"/>
      <c r="Q471" s="39"/>
      <c r="R471" s="39"/>
      <c r="S471" s="79"/>
    </row>
    <row r="472" ht="15.75" customHeight="1">
      <c r="N472" s="78"/>
      <c r="Q472" s="39"/>
      <c r="R472" s="39"/>
      <c r="S472" s="79"/>
    </row>
    <row r="473" ht="15.75" customHeight="1">
      <c r="N473" s="78"/>
      <c r="Q473" s="39"/>
      <c r="R473" s="39"/>
      <c r="S473" s="79"/>
    </row>
    <row r="474" ht="15.75" customHeight="1">
      <c r="N474" s="78"/>
      <c r="Q474" s="39"/>
      <c r="R474" s="39"/>
      <c r="S474" s="79"/>
    </row>
    <row r="475" ht="15.75" customHeight="1">
      <c r="N475" s="78"/>
      <c r="Q475" s="39"/>
      <c r="R475" s="39"/>
      <c r="S475" s="79"/>
    </row>
    <row r="476" ht="15.75" customHeight="1">
      <c r="N476" s="78"/>
      <c r="Q476" s="39"/>
      <c r="R476" s="39"/>
      <c r="S476" s="79"/>
    </row>
    <row r="477" ht="15.75" customHeight="1">
      <c r="N477" s="78"/>
      <c r="Q477" s="39"/>
      <c r="R477" s="39"/>
      <c r="S477" s="79"/>
    </row>
    <row r="478" ht="15.75" customHeight="1">
      <c r="N478" s="78"/>
      <c r="Q478" s="39"/>
      <c r="R478" s="39"/>
      <c r="S478" s="79"/>
    </row>
    <row r="479" ht="15.75" customHeight="1">
      <c r="N479" s="78"/>
      <c r="Q479" s="39"/>
      <c r="R479" s="39"/>
      <c r="S479" s="79"/>
    </row>
    <row r="480" ht="15.75" customHeight="1">
      <c r="N480" s="78"/>
      <c r="Q480" s="39"/>
      <c r="R480" s="39"/>
      <c r="S480" s="79"/>
    </row>
    <row r="481" ht="15.75" customHeight="1">
      <c r="N481" s="78"/>
      <c r="Q481" s="39"/>
      <c r="R481" s="39"/>
      <c r="S481" s="79"/>
    </row>
    <row r="482" ht="15.75" customHeight="1">
      <c r="N482" s="78"/>
      <c r="Q482" s="39"/>
      <c r="R482" s="39"/>
      <c r="S482" s="79"/>
    </row>
    <row r="483" ht="15.75" customHeight="1">
      <c r="N483" s="78"/>
      <c r="Q483" s="39"/>
      <c r="R483" s="39"/>
      <c r="S483" s="79"/>
    </row>
    <row r="484" ht="15.75" customHeight="1">
      <c r="N484" s="78"/>
      <c r="Q484" s="39"/>
      <c r="R484" s="39"/>
      <c r="S484" s="79"/>
    </row>
    <row r="485" ht="15.75" customHeight="1">
      <c r="N485" s="78"/>
      <c r="Q485" s="39"/>
      <c r="R485" s="39"/>
      <c r="S485" s="79"/>
    </row>
    <row r="486" ht="15.75" customHeight="1">
      <c r="N486" s="78"/>
      <c r="Q486" s="39"/>
      <c r="R486" s="39"/>
      <c r="S486" s="79"/>
    </row>
    <row r="487" ht="15.75" customHeight="1">
      <c r="N487" s="78"/>
      <c r="Q487" s="39"/>
      <c r="R487" s="39"/>
      <c r="S487" s="79"/>
    </row>
    <row r="488" ht="15.75" customHeight="1">
      <c r="N488" s="78"/>
      <c r="Q488" s="39"/>
      <c r="R488" s="39"/>
      <c r="S488" s="79"/>
    </row>
    <row r="489" ht="15.75" customHeight="1">
      <c r="N489" s="78"/>
      <c r="Q489" s="39"/>
      <c r="R489" s="39"/>
      <c r="S489" s="79"/>
    </row>
    <row r="490" ht="15.75" customHeight="1">
      <c r="N490" s="78"/>
      <c r="Q490" s="39"/>
      <c r="R490" s="39"/>
      <c r="S490" s="79"/>
    </row>
    <row r="491" ht="15.75" customHeight="1">
      <c r="N491" s="78"/>
      <c r="Q491" s="39"/>
      <c r="R491" s="39"/>
      <c r="S491" s="79"/>
    </row>
    <row r="492" ht="15.75" customHeight="1">
      <c r="N492" s="78"/>
      <c r="Q492" s="39"/>
      <c r="R492" s="39"/>
      <c r="S492" s="79"/>
    </row>
    <row r="493" ht="15.75" customHeight="1">
      <c r="N493" s="78"/>
      <c r="Q493" s="39"/>
      <c r="R493" s="39"/>
      <c r="S493" s="79"/>
    </row>
    <row r="494" ht="15.75" customHeight="1">
      <c r="N494" s="78"/>
      <c r="Q494" s="39"/>
      <c r="R494" s="39"/>
      <c r="S494" s="79"/>
    </row>
    <row r="495" ht="15.75" customHeight="1">
      <c r="N495" s="78"/>
      <c r="Q495" s="39"/>
      <c r="R495" s="39"/>
      <c r="S495" s="79"/>
    </row>
    <row r="496" ht="15.75" customHeight="1">
      <c r="N496" s="78"/>
      <c r="Q496" s="39"/>
      <c r="R496" s="39"/>
      <c r="S496" s="79"/>
    </row>
    <row r="497" ht="15.75" customHeight="1">
      <c r="N497" s="78"/>
      <c r="Q497" s="39"/>
      <c r="R497" s="39"/>
      <c r="S497" s="79"/>
    </row>
    <row r="498" ht="15.75" customHeight="1">
      <c r="N498" s="78"/>
      <c r="Q498" s="39"/>
      <c r="R498" s="39"/>
      <c r="S498" s="79"/>
    </row>
    <row r="499" ht="15.75" customHeight="1">
      <c r="N499" s="78"/>
      <c r="Q499" s="39"/>
      <c r="R499" s="39"/>
      <c r="S499" s="79"/>
    </row>
    <row r="500" ht="15.75" customHeight="1">
      <c r="N500" s="78"/>
      <c r="Q500" s="39"/>
      <c r="R500" s="39"/>
      <c r="S500" s="79"/>
    </row>
    <row r="501" ht="15.75" customHeight="1">
      <c r="N501" s="78"/>
      <c r="Q501" s="39"/>
      <c r="R501" s="39"/>
      <c r="S501" s="79"/>
    </row>
    <row r="502" ht="15.75" customHeight="1">
      <c r="N502" s="78"/>
      <c r="Q502" s="39"/>
      <c r="R502" s="39"/>
      <c r="S502" s="79"/>
    </row>
    <row r="503" ht="15.75" customHeight="1">
      <c r="N503" s="78"/>
      <c r="Q503" s="39"/>
      <c r="R503" s="39"/>
      <c r="S503" s="79"/>
    </row>
    <row r="504" ht="15.75" customHeight="1">
      <c r="N504" s="78"/>
      <c r="Q504" s="39"/>
      <c r="R504" s="39"/>
      <c r="S504" s="79"/>
    </row>
    <row r="505" ht="15.75" customHeight="1">
      <c r="N505" s="78"/>
      <c r="Q505" s="39"/>
      <c r="R505" s="39"/>
      <c r="S505" s="79"/>
    </row>
    <row r="506" ht="15.75" customHeight="1">
      <c r="N506" s="78"/>
      <c r="Q506" s="39"/>
      <c r="R506" s="39"/>
      <c r="S506" s="79"/>
    </row>
    <row r="507" ht="15.75" customHeight="1">
      <c r="N507" s="78"/>
      <c r="Q507" s="39"/>
      <c r="R507" s="39"/>
      <c r="S507" s="79"/>
    </row>
    <row r="508" ht="15.75" customHeight="1">
      <c r="N508" s="78"/>
      <c r="Q508" s="39"/>
      <c r="R508" s="39"/>
      <c r="S508" s="79"/>
    </row>
    <row r="509" ht="15.75" customHeight="1">
      <c r="N509" s="78"/>
      <c r="Q509" s="39"/>
      <c r="R509" s="39"/>
      <c r="S509" s="79"/>
    </row>
    <row r="510" ht="15.75" customHeight="1">
      <c r="N510" s="78"/>
      <c r="Q510" s="39"/>
      <c r="R510" s="39"/>
      <c r="S510" s="79"/>
    </row>
    <row r="511" ht="15.75" customHeight="1">
      <c r="N511" s="78"/>
      <c r="Q511" s="39"/>
      <c r="R511" s="39"/>
      <c r="S511" s="79"/>
    </row>
    <row r="512" ht="15.75" customHeight="1">
      <c r="N512" s="78"/>
      <c r="Q512" s="39"/>
      <c r="R512" s="39"/>
      <c r="S512" s="79"/>
    </row>
    <row r="513" ht="15.75" customHeight="1">
      <c r="N513" s="78"/>
      <c r="Q513" s="39"/>
      <c r="R513" s="39"/>
      <c r="S513" s="79"/>
    </row>
    <row r="514" ht="15.75" customHeight="1">
      <c r="N514" s="78"/>
      <c r="Q514" s="39"/>
      <c r="R514" s="39"/>
      <c r="S514" s="79"/>
    </row>
    <row r="515" ht="15.75" customHeight="1">
      <c r="N515" s="78"/>
      <c r="Q515" s="39"/>
      <c r="R515" s="39"/>
      <c r="S515" s="79"/>
    </row>
    <row r="516" ht="15.75" customHeight="1">
      <c r="N516" s="78"/>
      <c r="Q516" s="39"/>
      <c r="R516" s="39"/>
      <c r="S516" s="79"/>
    </row>
    <row r="517" ht="15.75" customHeight="1">
      <c r="N517" s="78"/>
      <c r="Q517" s="39"/>
      <c r="R517" s="39"/>
      <c r="S517" s="79"/>
    </row>
    <row r="518" ht="15.75" customHeight="1">
      <c r="N518" s="78"/>
      <c r="Q518" s="39"/>
      <c r="R518" s="39"/>
      <c r="S518" s="79"/>
    </row>
    <row r="519" ht="15.75" customHeight="1">
      <c r="N519" s="78"/>
      <c r="Q519" s="39"/>
      <c r="R519" s="39"/>
      <c r="S519" s="79"/>
    </row>
    <row r="520" ht="15.75" customHeight="1">
      <c r="N520" s="78"/>
      <c r="Q520" s="39"/>
      <c r="R520" s="39"/>
      <c r="S520" s="79"/>
    </row>
    <row r="521" ht="15.75" customHeight="1">
      <c r="N521" s="78"/>
      <c r="Q521" s="39"/>
      <c r="R521" s="39"/>
      <c r="S521" s="79"/>
    </row>
    <row r="522" ht="15.75" customHeight="1">
      <c r="N522" s="78"/>
      <c r="Q522" s="39"/>
      <c r="R522" s="39"/>
      <c r="S522" s="79"/>
    </row>
    <row r="523" ht="15.75" customHeight="1">
      <c r="N523" s="78"/>
      <c r="Q523" s="39"/>
      <c r="R523" s="39"/>
      <c r="S523" s="79"/>
    </row>
    <row r="524" ht="15.75" customHeight="1">
      <c r="N524" s="78"/>
      <c r="Q524" s="39"/>
      <c r="R524" s="39"/>
      <c r="S524" s="79"/>
    </row>
    <row r="525" ht="15.75" customHeight="1">
      <c r="N525" s="78"/>
      <c r="Q525" s="39"/>
      <c r="R525" s="39"/>
      <c r="S525" s="79"/>
    </row>
    <row r="526" ht="15.75" customHeight="1">
      <c r="N526" s="78"/>
      <c r="Q526" s="39"/>
      <c r="R526" s="39"/>
      <c r="S526" s="79"/>
    </row>
    <row r="527" ht="15.75" customHeight="1">
      <c r="N527" s="78"/>
      <c r="Q527" s="39"/>
      <c r="R527" s="39"/>
      <c r="S527" s="79"/>
    </row>
    <row r="528" ht="15.75" customHeight="1">
      <c r="N528" s="78"/>
      <c r="Q528" s="39"/>
      <c r="R528" s="39"/>
      <c r="S528" s="79"/>
    </row>
    <row r="529" ht="15.75" customHeight="1">
      <c r="N529" s="78"/>
      <c r="Q529" s="39"/>
      <c r="R529" s="39"/>
      <c r="S529" s="79"/>
    </row>
    <row r="530" ht="15.75" customHeight="1">
      <c r="N530" s="78"/>
      <c r="Q530" s="39"/>
      <c r="R530" s="39"/>
      <c r="S530" s="79"/>
    </row>
    <row r="531" ht="15.75" customHeight="1">
      <c r="N531" s="78"/>
      <c r="Q531" s="39"/>
      <c r="R531" s="39"/>
      <c r="S531" s="79"/>
    </row>
    <row r="532" ht="15.75" customHeight="1">
      <c r="N532" s="78"/>
      <c r="Q532" s="39"/>
      <c r="R532" s="39"/>
      <c r="S532" s="79"/>
    </row>
    <row r="533" ht="15.75" customHeight="1">
      <c r="N533" s="78"/>
      <c r="Q533" s="39"/>
      <c r="R533" s="39"/>
      <c r="S533" s="79"/>
    </row>
    <row r="534" ht="15.75" customHeight="1">
      <c r="N534" s="78"/>
      <c r="Q534" s="39"/>
      <c r="R534" s="39"/>
      <c r="S534" s="79"/>
    </row>
    <row r="535" ht="15.75" customHeight="1">
      <c r="N535" s="78"/>
      <c r="Q535" s="39"/>
      <c r="R535" s="39"/>
      <c r="S535" s="79"/>
    </row>
    <row r="536" ht="15.75" customHeight="1">
      <c r="N536" s="78"/>
      <c r="Q536" s="39"/>
      <c r="R536" s="39"/>
      <c r="S536" s="79"/>
    </row>
    <row r="537" ht="15.75" customHeight="1">
      <c r="N537" s="78"/>
      <c r="Q537" s="39"/>
      <c r="R537" s="39"/>
      <c r="S537" s="79"/>
    </row>
    <row r="538" ht="15.75" customHeight="1">
      <c r="N538" s="78"/>
      <c r="Q538" s="39"/>
      <c r="R538" s="39"/>
      <c r="S538" s="79"/>
    </row>
    <row r="539" ht="15.75" customHeight="1">
      <c r="N539" s="78"/>
      <c r="Q539" s="39"/>
      <c r="R539" s="39"/>
      <c r="S539" s="79"/>
    </row>
    <row r="540" ht="15.75" customHeight="1">
      <c r="N540" s="78"/>
      <c r="Q540" s="39"/>
      <c r="R540" s="39"/>
      <c r="S540" s="79"/>
    </row>
    <row r="541" ht="15.75" customHeight="1">
      <c r="N541" s="78"/>
      <c r="Q541" s="39"/>
      <c r="R541" s="39"/>
      <c r="S541" s="79"/>
    </row>
    <row r="542" ht="15.75" customHeight="1">
      <c r="N542" s="78"/>
      <c r="Q542" s="39"/>
      <c r="R542" s="39"/>
      <c r="S542" s="79"/>
    </row>
    <row r="543" ht="15.75" customHeight="1">
      <c r="N543" s="78"/>
      <c r="Q543" s="39"/>
      <c r="R543" s="39"/>
      <c r="S543" s="79"/>
    </row>
    <row r="544" ht="15.75" customHeight="1">
      <c r="N544" s="78"/>
      <c r="Q544" s="39"/>
      <c r="R544" s="39"/>
      <c r="S544" s="79"/>
    </row>
    <row r="545" ht="15.75" customHeight="1">
      <c r="N545" s="78"/>
      <c r="Q545" s="39"/>
      <c r="R545" s="39"/>
      <c r="S545" s="79"/>
    </row>
    <row r="546" ht="15.75" customHeight="1">
      <c r="N546" s="78"/>
      <c r="Q546" s="39"/>
      <c r="R546" s="39"/>
      <c r="S546" s="79"/>
    </row>
    <row r="547" ht="15.75" customHeight="1">
      <c r="N547" s="78"/>
      <c r="Q547" s="39"/>
      <c r="R547" s="39"/>
      <c r="S547" s="79"/>
    </row>
    <row r="548" ht="15.75" customHeight="1">
      <c r="N548" s="78"/>
      <c r="Q548" s="39"/>
      <c r="R548" s="39"/>
      <c r="S548" s="79"/>
    </row>
    <row r="549" ht="15.75" customHeight="1">
      <c r="N549" s="78"/>
      <c r="Q549" s="39"/>
      <c r="R549" s="39"/>
      <c r="S549" s="79"/>
    </row>
    <row r="550" ht="15.75" customHeight="1">
      <c r="N550" s="78"/>
      <c r="Q550" s="39"/>
      <c r="R550" s="39"/>
      <c r="S550" s="79"/>
    </row>
    <row r="551" ht="15.75" customHeight="1">
      <c r="N551" s="78"/>
      <c r="Q551" s="39"/>
      <c r="R551" s="39"/>
      <c r="S551" s="79"/>
    </row>
    <row r="552" ht="15.75" customHeight="1">
      <c r="N552" s="78"/>
      <c r="Q552" s="39"/>
      <c r="R552" s="39"/>
      <c r="S552" s="79"/>
    </row>
    <row r="553" ht="15.75" customHeight="1">
      <c r="N553" s="78"/>
      <c r="Q553" s="39"/>
      <c r="R553" s="39"/>
      <c r="S553" s="79"/>
    </row>
    <row r="554" ht="15.75" customHeight="1">
      <c r="N554" s="78"/>
      <c r="Q554" s="39"/>
      <c r="R554" s="39"/>
      <c r="S554" s="79"/>
    </row>
    <row r="555" ht="15.75" customHeight="1">
      <c r="N555" s="78"/>
      <c r="Q555" s="39"/>
      <c r="R555" s="39"/>
      <c r="S555" s="79"/>
    </row>
    <row r="556" ht="15.75" customHeight="1">
      <c r="N556" s="78"/>
      <c r="Q556" s="39"/>
      <c r="R556" s="39"/>
      <c r="S556" s="79"/>
    </row>
    <row r="557" ht="15.75" customHeight="1">
      <c r="N557" s="78"/>
      <c r="Q557" s="39"/>
      <c r="R557" s="39"/>
      <c r="S557" s="79"/>
    </row>
    <row r="558" ht="15.75" customHeight="1">
      <c r="N558" s="78"/>
      <c r="Q558" s="39"/>
      <c r="R558" s="39"/>
      <c r="S558" s="79"/>
    </row>
    <row r="559" ht="15.75" customHeight="1">
      <c r="N559" s="78"/>
      <c r="Q559" s="39"/>
      <c r="R559" s="39"/>
      <c r="S559" s="79"/>
    </row>
    <row r="560" ht="15.75" customHeight="1">
      <c r="N560" s="78"/>
      <c r="Q560" s="39"/>
      <c r="R560" s="39"/>
      <c r="S560" s="79"/>
    </row>
    <row r="561" ht="15.75" customHeight="1">
      <c r="N561" s="78"/>
      <c r="Q561" s="39"/>
      <c r="R561" s="39"/>
      <c r="S561" s="79"/>
    </row>
    <row r="562" ht="15.75" customHeight="1">
      <c r="N562" s="78"/>
      <c r="Q562" s="39"/>
      <c r="R562" s="39"/>
      <c r="S562" s="79"/>
    </row>
    <row r="563" ht="15.75" customHeight="1">
      <c r="N563" s="78"/>
      <c r="Q563" s="39"/>
      <c r="R563" s="39"/>
      <c r="S563" s="79"/>
    </row>
    <row r="564" ht="15.75" customHeight="1">
      <c r="N564" s="78"/>
      <c r="Q564" s="39"/>
      <c r="R564" s="39"/>
      <c r="S564" s="79"/>
    </row>
    <row r="565" ht="15.75" customHeight="1">
      <c r="N565" s="78"/>
      <c r="Q565" s="39"/>
      <c r="R565" s="39"/>
      <c r="S565" s="79"/>
    </row>
    <row r="566" ht="15.75" customHeight="1">
      <c r="N566" s="78"/>
      <c r="Q566" s="39"/>
      <c r="R566" s="39"/>
      <c r="S566" s="79"/>
    </row>
    <row r="567" ht="15.75" customHeight="1">
      <c r="N567" s="78"/>
      <c r="Q567" s="39"/>
      <c r="R567" s="39"/>
      <c r="S567" s="79"/>
    </row>
    <row r="568" ht="15.75" customHeight="1">
      <c r="N568" s="78"/>
      <c r="Q568" s="39"/>
      <c r="R568" s="39"/>
      <c r="S568" s="79"/>
    </row>
    <row r="569" ht="15.75" customHeight="1">
      <c r="N569" s="78"/>
      <c r="Q569" s="39"/>
      <c r="R569" s="39"/>
      <c r="S569" s="79"/>
    </row>
    <row r="570" ht="15.75" customHeight="1">
      <c r="N570" s="78"/>
      <c r="Q570" s="39"/>
      <c r="R570" s="39"/>
      <c r="S570" s="79"/>
    </row>
    <row r="571" ht="15.75" customHeight="1">
      <c r="N571" s="78"/>
      <c r="Q571" s="39"/>
      <c r="R571" s="39"/>
      <c r="S571" s="79"/>
    </row>
    <row r="572" ht="15.75" customHeight="1">
      <c r="N572" s="78"/>
      <c r="Q572" s="39"/>
      <c r="R572" s="39"/>
      <c r="S572" s="79"/>
    </row>
    <row r="573" ht="15.75" customHeight="1">
      <c r="N573" s="78"/>
      <c r="Q573" s="39"/>
      <c r="R573" s="39"/>
      <c r="S573" s="79"/>
    </row>
    <row r="574" ht="15.75" customHeight="1">
      <c r="N574" s="78"/>
      <c r="Q574" s="39"/>
      <c r="R574" s="39"/>
      <c r="S574" s="79"/>
    </row>
    <row r="575" ht="15.75" customHeight="1">
      <c r="N575" s="78"/>
      <c r="Q575" s="39"/>
      <c r="R575" s="39"/>
      <c r="S575" s="79"/>
    </row>
    <row r="576" ht="15.75" customHeight="1">
      <c r="N576" s="78"/>
      <c r="Q576" s="39"/>
      <c r="R576" s="39"/>
      <c r="S576" s="79"/>
    </row>
    <row r="577" ht="15.75" customHeight="1">
      <c r="N577" s="78"/>
      <c r="Q577" s="39"/>
      <c r="R577" s="39"/>
      <c r="S577" s="79"/>
    </row>
    <row r="578" ht="15.75" customHeight="1">
      <c r="N578" s="78"/>
      <c r="Q578" s="39"/>
      <c r="R578" s="39"/>
      <c r="S578" s="79"/>
    </row>
    <row r="579" ht="15.75" customHeight="1">
      <c r="N579" s="78"/>
      <c r="Q579" s="39"/>
      <c r="R579" s="39"/>
      <c r="S579" s="79"/>
    </row>
    <row r="580" ht="15.75" customHeight="1">
      <c r="N580" s="78"/>
      <c r="Q580" s="39"/>
      <c r="R580" s="39"/>
      <c r="S580" s="79"/>
    </row>
    <row r="581" ht="15.75" customHeight="1">
      <c r="N581" s="78"/>
      <c r="Q581" s="39"/>
      <c r="R581" s="39"/>
      <c r="S581" s="79"/>
    </row>
    <row r="582" ht="15.75" customHeight="1">
      <c r="N582" s="78"/>
      <c r="Q582" s="39"/>
      <c r="R582" s="39"/>
      <c r="S582" s="79"/>
    </row>
    <row r="583" ht="15.75" customHeight="1">
      <c r="N583" s="78"/>
      <c r="Q583" s="39"/>
      <c r="R583" s="39"/>
      <c r="S583" s="79"/>
    </row>
    <row r="584" ht="15.75" customHeight="1">
      <c r="N584" s="78"/>
      <c r="Q584" s="39"/>
      <c r="R584" s="39"/>
      <c r="S584" s="79"/>
    </row>
    <row r="585" ht="15.75" customHeight="1">
      <c r="N585" s="78"/>
      <c r="Q585" s="39"/>
      <c r="R585" s="39"/>
      <c r="S585" s="79"/>
    </row>
    <row r="586" ht="15.75" customHeight="1">
      <c r="N586" s="78"/>
      <c r="Q586" s="39"/>
      <c r="R586" s="39"/>
      <c r="S586" s="79"/>
    </row>
    <row r="587" ht="15.75" customHeight="1">
      <c r="N587" s="78"/>
      <c r="Q587" s="39"/>
      <c r="R587" s="39"/>
      <c r="S587" s="79"/>
    </row>
    <row r="588" ht="15.75" customHeight="1">
      <c r="N588" s="78"/>
      <c r="Q588" s="39"/>
      <c r="R588" s="39"/>
      <c r="S588" s="79"/>
    </row>
    <row r="589" ht="15.75" customHeight="1">
      <c r="N589" s="78"/>
      <c r="Q589" s="39"/>
      <c r="R589" s="39"/>
      <c r="S589" s="79"/>
    </row>
    <row r="590" ht="15.75" customHeight="1">
      <c r="N590" s="78"/>
      <c r="Q590" s="39"/>
      <c r="R590" s="39"/>
      <c r="S590" s="79"/>
    </row>
    <row r="591" ht="15.75" customHeight="1">
      <c r="N591" s="78"/>
      <c r="Q591" s="39"/>
      <c r="R591" s="39"/>
      <c r="S591" s="79"/>
    </row>
    <row r="592" ht="15.75" customHeight="1">
      <c r="N592" s="78"/>
      <c r="Q592" s="39"/>
      <c r="R592" s="39"/>
      <c r="S592" s="79"/>
    </row>
    <row r="593" ht="15.75" customHeight="1">
      <c r="N593" s="78"/>
      <c r="Q593" s="39"/>
      <c r="R593" s="39"/>
      <c r="S593" s="79"/>
    </row>
    <row r="594" ht="15.75" customHeight="1">
      <c r="N594" s="78"/>
      <c r="Q594" s="39"/>
      <c r="R594" s="39"/>
      <c r="S594" s="79"/>
    </row>
    <row r="595" ht="15.75" customHeight="1">
      <c r="N595" s="78"/>
      <c r="Q595" s="39"/>
      <c r="R595" s="39"/>
      <c r="S595" s="79"/>
    </row>
    <row r="596" ht="15.75" customHeight="1">
      <c r="N596" s="78"/>
      <c r="Q596" s="39"/>
      <c r="R596" s="39"/>
      <c r="S596" s="79"/>
    </row>
    <row r="597" ht="15.75" customHeight="1">
      <c r="N597" s="78"/>
      <c r="Q597" s="39"/>
      <c r="R597" s="39"/>
      <c r="S597" s="79"/>
    </row>
    <row r="598" ht="15.75" customHeight="1">
      <c r="N598" s="78"/>
      <c r="Q598" s="39"/>
      <c r="R598" s="39"/>
      <c r="S598" s="79"/>
    </row>
    <row r="599" ht="15.75" customHeight="1">
      <c r="N599" s="78"/>
      <c r="Q599" s="39"/>
      <c r="R599" s="39"/>
      <c r="S599" s="79"/>
    </row>
    <row r="600" ht="15.75" customHeight="1">
      <c r="N600" s="78"/>
      <c r="Q600" s="39"/>
      <c r="R600" s="39"/>
      <c r="S600" s="79"/>
    </row>
    <row r="601" ht="15.75" customHeight="1">
      <c r="N601" s="78"/>
      <c r="Q601" s="39"/>
      <c r="R601" s="39"/>
      <c r="S601" s="79"/>
    </row>
    <row r="602" ht="15.75" customHeight="1">
      <c r="N602" s="78"/>
      <c r="Q602" s="39"/>
      <c r="R602" s="39"/>
      <c r="S602" s="79"/>
    </row>
    <row r="603" ht="15.75" customHeight="1">
      <c r="N603" s="78"/>
      <c r="Q603" s="39"/>
      <c r="R603" s="39"/>
      <c r="S603" s="79"/>
    </row>
    <row r="604" ht="15.75" customHeight="1">
      <c r="N604" s="78"/>
      <c r="Q604" s="39"/>
      <c r="R604" s="39"/>
      <c r="S604" s="79"/>
    </row>
    <row r="605" ht="15.75" customHeight="1">
      <c r="N605" s="78"/>
      <c r="Q605" s="39"/>
      <c r="R605" s="39"/>
      <c r="S605" s="79"/>
    </row>
    <row r="606" ht="15.75" customHeight="1">
      <c r="N606" s="78"/>
      <c r="Q606" s="39"/>
      <c r="R606" s="39"/>
      <c r="S606" s="79"/>
    </row>
    <row r="607" ht="15.75" customHeight="1">
      <c r="N607" s="78"/>
      <c r="Q607" s="39"/>
      <c r="R607" s="39"/>
      <c r="S607" s="79"/>
    </row>
    <row r="608" ht="15.75" customHeight="1">
      <c r="N608" s="78"/>
      <c r="Q608" s="39"/>
      <c r="R608" s="39"/>
      <c r="S608" s="79"/>
    </row>
    <row r="609" ht="15.75" customHeight="1">
      <c r="N609" s="78"/>
      <c r="Q609" s="39"/>
      <c r="R609" s="39"/>
      <c r="S609" s="79"/>
    </row>
    <row r="610" ht="15.75" customHeight="1">
      <c r="N610" s="78"/>
      <c r="Q610" s="39"/>
      <c r="R610" s="39"/>
      <c r="S610" s="79"/>
    </row>
    <row r="611" ht="15.75" customHeight="1">
      <c r="N611" s="78"/>
      <c r="Q611" s="39"/>
      <c r="R611" s="39"/>
      <c r="S611" s="79"/>
    </row>
    <row r="612" ht="15.75" customHeight="1">
      <c r="N612" s="78"/>
      <c r="Q612" s="39"/>
      <c r="R612" s="39"/>
      <c r="S612" s="79"/>
    </row>
    <row r="613" ht="15.75" customHeight="1">
      <c r="N613" s="78"/>
      <c r="Q613" s="39"/>
      <c r="R613" s="39"/>
      <c r="S613" s="79"/>
    </row>
    <row r="614" ht="15.75" customHeight="1">
      <c r="N614" s="78"/>
      <c r="Q614" s="39"/>
      <c r="R614" s="39"/>
      <c r="S614" s="79"/>
    </row>
    <row r="615" ht="15.75" customHeight="1">
      <c r="N615" s="78"/>
      <c r="Q615" s="39"/>
      <c r="R615" s="39"/>
      <c r="S615" s="79"/>
    </row>
    <row r="616" ht="15.75" customHeight="1">
      <c r="N616" s="78"/>
      <c r="Q616" s="39"/>
      <c r="R616" s="39"/>
      <c r="S616" s="79"/>
    </row>
    <row r="617" ht="15.75" customHeight="1">
      <c r="N617" s="78"/>
      <c r="Q617" s="39"/>
      <c r="R617" s="39"/>
      <c r="S617" s="79"/>
    </row>
    <row r="618" ht="15.75" customHeight="1">
      <c r="N618" s="78"/>
      <c r="Q618" s="39"/>
      <c r="R618" s="39"/>
      <c r="S618" s="79"/>
    </row>
    <row r="619" ht="15.75" customHeight="1">
      <c r="N619" s="78"/>
      <c r="Q619" s="39"/>
      <c r="R619" s="39"/>
      <c r="S619" s="79"/>
    </row>
    <row r="620" ht="15.75" customHeight="1">
      <c r="N620" s="78"/>
      <c r="Q620" s="39"/>
      <c r="R620" s="39"/>
      <c r="S620" s="79"/>
    </row>
    <row r="621" ht="15.75" customHeight="1">
      <c r="N621" s="78"/>
      <c r="Q621" s="39"/>
      <c r="R621" s="39"/>
      <c r="S621" s="79"/>
    </row>
    <row r="622" ht="15.75" customHeight="1">
      <c r="N622" s="78"/>
      <c r="Q622" s="39"/>
      <c r="R622" s="39"/>
      <c r="S622" s="79"/>
    </row>
    <row r="623" ht="15.75" customHeight="1">
      <c r="N623" s="78"/>
      <c r="Q623" s="39"/>
      <c r="R623" s="39"/>
      <c r="S623" s="79"/>
    </row>
    <row r="624" ht="15.75" customHeight="1">
      <c r="N624" s="78"/>
      <c r="Q624" s="39"/>
      <c r="R624" s="39"/>
      <c r="S624" s="79"/>
    </row>
    <row r="625" ht="15.75" customHeight="1">
      <c r="N625" s="78"/>
      <c r="Q625" s="39"/>
      <c r="R625" s="39"/>
      <c r="S625" s="79"/>
    </row>
    <row r="626" ht="15.75" customHeight="1">
      <c r="N626" s="78"/>
      <c r="Q626" s="39"/>
      <c r="R626" s="39"/>
      <c r="S626" s="79"/>
    </row>
    <row r="627" ht="15.75" customHeight="1">
      <c r="N627" s="78"/>
      <c r="Q627" s="39"/>
      <c r="R627" s="39"/>
      <c r="S627" s="79"/>
    </row>
    <row r="628" ht="15.75" customHeight="1">
      <c r="N628" s="78"/>
      <c r="Q628" s="39"/>
      <c r="R628" s="39"/>
      <c r="S628" s="79"/>
    </row>
    <row r="629" ht="15.75" customHeight="1">
      <c r="N629" s="78"/>
      <c r="Q629" s="39"/>
      <c r="R629" s="39"/>
      <c r="S629" s="79"/>
    </row>
    <row r="630" ht="15.75" customHeight="1">
      <c r="N630" s="78"/>
      <c r="Q630" s="39"/>
      <c r="R630" s="39"/>
      <c r="S630" s="79"/>
    </row>
    <row r="631" ht="15.75" customHeight="1">
      <c r="N631" s="78"/>
      <c r="Q631" s="39"/>
      <c r="R631" s="39"/>
      <c r="S631" s="79"/>
    </row>
    <row r="632" ht="15.75" customHeight="1">
      <c r="N632" s="78"/>
      <c r="Q632" s="39"/>
      <c r="R632" s="39"/>
      <c r="S632" s="79"/>
    </row>
    <row r="633" ht="15.75" customHeight="1">
      <c r="N633" s="78"/>
      <c r="Q633" s="39"/>
      <c r="R633" s="39"/>
      <c r="S633" s="79"/>
    </row>
    <row r="634" ht="15.75" customHeight="1">
      <c r="N634" s="78"/>
      <c r="Q634" s="39"/>
      <c r="R634" s="39"/>
      <c r="S634" s="79"/>
    </row>
    <row r="635" ht="15.75" customHeight="1">
      <c r="N635" s="78"/>
      <c r="Q635" s="39"/>
      <c r="R635" s="39"/>
      <c r="S635" s="79"/>
    </row>
    <row r="636" ht="15.75" customHeight="1">
      <c r="N636" s="78"/>
      <c r="Q636" s="39"/>
      <c r="R636" s="39"/>
      <c r="S636" s="79"/>
    </row>
    <row r="637" ht="15.75" customHeight="1">
      <c r="N637" s="78"/>
      <c r="Q637" s="39"/>
      <c r="R637" s="39"/>
      <c r="S637" s="79"/>
    </row>
    <row r="638" ht="15.75" customHeight="1">
      <c r="N638" s="78"/>
      <c r="Q638" s="39"/>
      <c r="R638" s="39"/>
      <c r="S638" s="79"/>
    </row>
    <row r="639" ht="15.75" customHeight="1">
      <c r="N639" s="78"/>
      <c r="Q639" s="39"/>
      <c r="R639" s="39"/>
      <c r="S639" s="79"/>
    </row>
    <row r="640" ht="15.75" customHeight="1">
      <c r="N640" s="78"/>
      <c r="Q640" s="39"/>
      <c r="R640" s="39"/>
      <c r="S640" s="79"/>
    </row>
    <row r="641" ht="15.75" customHeight="1">
      <c r="N641" s="78"/>
      <c r="Q641" s="39"/>
      <c r="R641" s="39"/>
      <c r="S641" s="79"/>
    </row>
    <row r="642" ht="15.75" customHeight="1">
      <c r="N642" s="78"/>
      <c r="Q642" s="39"/>
      <c r="R642" s="39"/>
      <c r="S642" s="79"/>
    </row>
    <row r="643" ht="15.75" customHeight="1">
      <c r="N643" s="78"/>
      <c r="Q643" s="39"/>
      <c r="R643" s="39"/>
      <c r="S643" s="79"/>
    </row>
    <row r="644" ht="15.75" customHeight="1">
      <c r="N644" s="78"/>
      <c r="Q644" s="39"/>
      <c r="R644" s="39"/>
      <c r="S644" s="79"/>
    </row>
    <row r="645" ht="15.75" customHeight="1">
      <c r="N645" s="78"/>
      <c r="Q645" s="39"/>
      <c r="R645" s="39"/>
      <c r="S645" s="79"/>
    </row>
    <row r="646" ht="15.75" customHeight="1">
      <c r="N646" s="78"/>
      <c r="Q646" s="39"/>
      <c r="R646" s="39"/>
      <c r="S646" s="79"/>
    </row>
    <row r="647" ht="15.75" customHeight="1">
      <c r="N647" s="78"/>
      <c r="Q647" s="39"/>
      <c r="R647" s="39"/>
      <c r="S647" s="79"/>
    </row>
    <row r="648" ht="15.75" customHeight="1">
      <c r="N648" s="78"/>
      <c r="Q648" s="39"/>
      <c r="R648" s="39"/>
      <c r="S648" s="79"/>
    </row>
    <row r="649" ht="15.75" customHeight="1">
      <c r="N649" s="78"/>
      <c r="Q649" s="39"/>
      <c r="R649" s="39"/>
      <c r="S649" s="79"/>
    </row>
    <row r="650" ht="15.75" customHeight="1">
      <c r="N650" s="78"/>
      <c r="Q650" s="39"/>
      <c r="R650" s="39"/>
      <c r="S650" s="79"/>
    </row>
    <row r="651" ht="15.75" customHeight="1">
      <c r="N651" s="78"/>
      <c r="Q651" s="39"/>
      <c r="R651" s="39"/>
      <c r="S651" s="79"/>
    </row>
    <row r="652" ht="15.75" customHeight="1">
      <c r="N652" s="78"/>
      <c r="Q652" s="39"/>
      <c r="R652" s="39"/>
      <c r="S652" s="79"/>
    </row>
    <row r="653" ht="15.75" customHeight="1">
      <c r="N653" s="78"/>
      <c r="Q653" s="39"/>
      <c r="R653" s="39"/>
      <c r="S653" s="79"/>
    </row>
    <row r="654" ht="15.75" customHeight="1">
      <c r="N654" s="78"/>
      <c r="Q654" s="39"/>
      <c r="R654" s="39"/>
      <c r="S654" s="79"/>
    </row>
    <row r="655" ht="15.75" customHeight="1">
      <c r="N655" s="78"/>
      <c r="Q655" s="39"/>
      <c r="R655" s="39"/>
      <c r="S655" s="79"/>
    </row>
    <row r="656" ht="15.75" customHeight="1">
      <c r="N656" s="78"/>
      <c r="Q656" s="39"/>
      <c r="R656" s="39"/>
      <c r="S656" s="79"/>
    </row>
    <row r="657" ht="15.75" customHeight="1">
      <c r="N657" s="78"/>
      <c r="Q657" s="39"/>
      <c r="R657" s="39"/>
      <c r="S657" s="79"/>
    </row>
    <row r="658" ht="15.75" customHeight="1">
      <c r="N658" s="78"/>
      <c r="Q658" s="39"/>
      <c r="R658" s="39"/>
      <c r="S658" s="79"/>
    </row>
    <row r="659" ht="15.75" customHeight="1">
      <c r="N659" s="78"/>
      <c r="Q659" s="39"/>
      <c r="R659" s="39"/>
      <c r="S659" s="79"/>
    </row>
    <row r="660" ht="15.75" customHeight="1">
      <c r="N660" s="78"/>
      <c r="Q660" s="39"/>
      <c r="R660" s="39"/>
      <c r="S660" s="79"/>
    </row>
    <row r="661" ht="15.75" customHeight="1">
      <c r="N661" s="78"/>
      <c r="Q661" s="39"/>
      <c r="R661" s="39"/>
      <c r="S661" s="79"/>
    </row>
    <row r="662" ht="15.75" customHeight="1">
      <c r="N662" s="78"/>
      <c r="Q662" s="39"/>
      <c r="R662" s="39"/>
      <c r="S662" s="79"/>
    </row>
    <row r="663" ht="15.75" customHeight="1">
      <c r="N663" s="78"/>
      <c r="Q663" s="39"/>
      <c r="R663" s="39"/>
      <c r="S663" s="79"/>
    </row>
    <row r="664" ht="15.75" customHeight="1">
      <c r="N664" s="78"/>
      <c r="Q664" s="39"/>
      <c r="R664" s="39"/>
      <c r="S664" s="79"/>
    </row>
    <row r="665" ht="15.75" customHeight="1">
      <c r="N665" s="78"/>
      <c r="Q665" s="39"/>
      <c r="R665" s="39"/>
      <c r="S665" s="79"/>
    </row>
    <row r="666" ht="15.75" customHeight="1">
      <c r="N666" s="78"/>
      <c r="Q666" s="39"/>
      <c r="R666" s="39"/>
      <c r="S666" s="79"/>
    </row>
    <row r="667" ht="15.75" customHeight="1">
      <c r="N667" s="78"/>
      <c r="Q667" s="39"/>
      <c r="R667" s="39"/>
      <c r="S667" s="79"/>
    </row>
    <row r="668" ht="15.75" customHeight="1">
      <c r="N668" s="78"/>
      <c r="Q668" s="39"/>
      <c r="R668" s="39"/>
      <c r="S668" s="79"/>
    </row>
    <row r="669" ht="15.75" customHeight="1">
      <c r="N669" s="78"/>
      <c r="Q669" s="39"/>
      <c r="R669" s="39"/>
      <c r="S669" s="79"/>
    </row>
    <row r="670" ht="15.75" customHeight="1">
      <c r="N670" s="78"/>
      <c r="Q670" s="39"/>
      <c r="R670" s="39"/>
      <c r="S670" s="79"/>
    </row>
    <row r="671" ht="15.75" customHeight="1">
      <c r="N671" s="78"/>
      <c r="Q671" s="39"/>
      <c r="R671" s="39"/>
      <c r="S671" s="79"/>
    </row>
    <row r="672" ht="15.75" customHeight="1">
      <c r="N672" s="78"/>
      <c r="Q672" s="39"/>
      <c r="R672" s="39"/>
      <c r="S672" s="79"/>
    </row>
    <row r="673" ht="15.75" customHeight="1">
      <c r="N673" s="78"/>
      <c r="Q673" s="39"/>
      <c r="R673" s="39"/>
      <c r="S673" s="79"/>
    </row>
    <row r="674" ht="15.75" customHeight="1">
      <c r="N674" s="78"/>
      <c r="Q674" s="39"/>
      <c r="R674" s="39"/>
      <c r="S674" s="79"/>
    </row>
    <row r="675" ht="15.75" customHeight="1">
      <c r="N675" s="78"/>
      <c r="Q675" s="39"/>
      <c r="R675" s="39"/>
      <c r="S675" s="79"/>
    </row>
    <row r="676" ht="15.75" customHeight="1">
      <c r="N676" s="78"/>
      <c r="Q676" s="39"/>
      <c r="R676" s="39"/>
      <c r="S676" s="79"/>
    </row>
    <row r="677" ht="15.75" customHeight="1">
      <c r="N677" s="78"/>
      <c r="Q677" s="39"/>
      <c r="R677" s="39"/>
      <c r="S677" s="79"/>
    </row>
    <row r="678" ht="15.75" customHeight="1">
      <c r="N678" s="78"/>
      <c r="Q678" s="39"/>
      <c r="R678" s="39"/>
      <c r="S678" s="79"/>
    </row>
    <row r="679" ht="15.75" customHeight="1">
      <c r="N679" s="78"/>
      <c r="Q679" s="39"/>
      <c r="R679" s="39"/>
      <c r="S679" s="79"/>
    </row>
    <row r="680" ht="15.75" customHeight="1">
      <c r="N680" s="78"/>
      <c r="Q680" s="39"/>
      <c r="R680" s="39"/>
      <c r="S680" s="79"/>
    </row>
    <row r="681" ht="15.75" customHeight="1">
      <c r="N681" s="78"/>
      <c r="Q681" s="39"/>
      <c r="R681" s="39"/>
      <c r="S681" s="79"/>
    </row>
    <row r="682" ht="15.75" customHeight="1">
      <c r="N682" s="78"/>
      <c r="Q682" s="39"/>
      <c r="R682" s="39"/>
      <c r="S682" s="79"/>
    </row>
    <row r="683" ht="15.75" customHeight="1">
      <c r="N683" s="78"/>
      <c r="Q683" s="39"/>
      <c r="R683" s="39"/>
      <c r="S683" s="79"/>
    </row>
    <row r="684" ht="15.75" customHeight="1">
      <c r="N684" s="78"/>
      <c r="Q684" s="39"/>
      <c r="R684" s="39"/>
      <c r="S684" s="79"/>
    </row>
    <row r="685" ht="15.75" customHeight="1">
      <c r="N685" s="78"/>
      <c r="Q685" s="39"/>
      <c r="R685" s="39"/>
      <c r="S685" s="79"/>
    </row>
    <row r="686" ht="15.75" customHeight="1">
      <c r="N686" s="78"/>
      <c r="Q686" s="39"/>
      <c r="R686" s="39"/>
      <c r="S686" s="79"/>
    </row>
    <row r="687" ht="15.75" customHeight="1">
      <c r="N687" s="78"/>
      <c r="Q687" s="39"/>
      <c r="R687" s="39"/>
      <c r="S687" s="79"/>
    </row>
    <row r="688" ht="15.75" customHeight="1">
      <c r="N688" s="78"/>
      <c r="Q688" s="39"/>
      <c r="R688" s="39"/>
      <c r="S688" s="79"/>
    </row>
    <row r="689" ht="15.75" customHeight="1">
      <c r="N689" s="78"/>
      <c r="Q689" s="39"/>
      <c r="R689" s="39"/>
      <c r="S689" s="79"/>
    </row>
    <row r="690" ht="15.75" customHeight="1">
      <c r="N690" s="78"/>
      <c r="Q690" s="39"/>
      <c r="R690" s="39"/>
      <c r="S690" s="79"/>
    </row>
    <row r="691" ht="15.75" customHeight="1">
      <c r="N691" s="78"/>
      <c r="Q691" s="39"/>
      <c r="R691" s="39"/>
      <c r="S691" s="79"/>
    </row>
    <row r="692" ht="15.75" customHeight="1">
      <c r="N692" s="78"/>
      <c r="Q692" s="39"/>
      <c r="R692" s="39"/>
      <c r="S692" s="79"/>
    </row>
    <row r="693" ht="15.75" customHeight="1">
      <c r="N693" s="78"/>
      <c r="Q693" s="39"/>
      <c r="R693" s="39"/>
      <c r="S693" s="79"/>
    </row>
    <row r="694" ht="15.75" customHeight="1">
      <c r="N694" s="78"/>
      <c r="Q694" s="39"/>
      <c r="R694" s="39"/>
      <c r="S694" s="79"/>
    </row>
    <row r="695" ht="15.75" customHeight="1">
      <c r="N695" s="78"/>
      <c r="Q695" s="39"/>
      <c r="R695" s="39"/>
      <c r="S695" s="79"/>
    </row>
    <row r="696" ht="15.75" customHeight="1">
      <c r="N696" s="78"/>
      <c r="Q696" s="39"/>
      <c r="R696" s="39"/>
      <c r="S696" s="79"/>
    </row>
    <row r="697" ht="15.75" customHeight="1">
      <c r="N697" s="78"/>
      <c r="Q697" s="39"/>
      <c r="R697" s="39"/>
      <c r="S697" s="79"/>
    </row>
    <row r="698" ht="15.75" customHeight="1">
      <c r="N698" s="78"/>
      <c r="Q698" s="39"/>
      <c r="R698" s="39"/>
      <c r="S698" s="79"/>
    </row>
    <row r="699" ht="15.75" customHeight="1">
      <c r="N699" s="78"/>
      <c r="Q699" s="39"/>
      <c r="R699" s="39"/>
      <c r="S699" s="79"/>
    </row>
    <row r="700" ht="15.75" customHeight="1">
      <c r="N700" s="78"/>
      <c r="Q700" s="39"/>
      <c r="R700" s="39"/>
      <c r="S700" s="79"/>
    </row>
    <row r="701" ht="15.75" customHeight="1">
      <c r="N701" s="78"/>
      <c r="Q701" s="39"/>
      <c r="R701" s="39"/>
      <c r="S701" s="79"/>
    </row>
    <row r="702" ht="15.75" customHeight="1">
      <c r="N702" s="78"/>
      <c r="Q702" s="39"/>
      <c r="R702" s="39"/>
      <c r="S702" s="79"/>
    </row>
    <row r="703" ht="15.75" customHeight="1">
      <c r="N703" s="78"/>
      <c r="Q703" s="39"/>
      <c r="R703" s="39"/>
      <c r="S703" s="79"/>
    </row>
    <row r="704" ht="15.75" customHeight="1">
      <c r="N704" s="78"/>
      <c r="Q704" s="39"/>
      <c r="R704" s="39"/>
      <c r="S704" s="79"/>
    </row>
    <row r="705" ht="15.75" customHeight="1">
      <c r="N705" s="78"/>
      <c r="Q705" s="39"/>
      <c r="R705" s="39"/>
      <c r="S705" s="79"/>
    </row>
    <row r="706" ht="15.75" customHeight="1">
      <c r="N706" s="78"/>
      <c r="Q706" s="39"/>
      <c r="R706" s="39"/>
      <c r="S706" s="79"/>
    </row>
    <row r="707" ht="15.75" customHeight="1">
      <c r="N707" s="78"/>
      <c r="Q707" s="39"/>
      <c r="R707" s="39"/>
      <c r="S707" s="79"/>
    </row>
    <row r="708" ht="15.75" customHeight="1">
      <c r="N708" s="78"/>
      <c r="Q708" s="39"/>
      <c r="R708" s="39"/>
      <c r="S708" s="79"/>
    </row>
    <row r="709" ht="15.75" customHeight="1">
      <c r="N709" s="78"/>
      <c r="Q709" s="39"/>
      <c r="R709" s="39"/>
      <c r="S709" s="79"/>
    </row>
    <row r="710" ht="15.75" customHeight="1">
      <c r="N710" s="78"/>
      <c r="Q710" s="39"/>
      <c r="R710" s="39"/>
      <c r="S710" s="79"/>
    </row>
    <row r="711" ht="15.75" customHeight="1">
      <c r="N711" s="78"/>
      <c r="Q711" s="39"/>
      <c r="R711" s="39"/>
      <c r="S711" s="79"/>
    </row>
    <row r="712" ht="15.75" customHeight="1">
      <c r="N712" s="78"/>
      <c r="Q712" s="39"/>
      <c r="R712" s="39"/>
      <c r="S712" s="79"/>
    </row>
    <row r="713" ht="15.75" customHeight="1">
      <c r="N713" s="78"/>
      <c r="Q713" s="39"/>
      <c r="R713" s="39"/>
      <c r="S713" s="79"/>
    </row>
    <row r="714" ht="15.75" customHeight="1">
      <c r="N714" s="78"/>
      <c r="Q714" s="39"/>
      <c r="R714" s="39"/>
      <c r="S714" s="79"/>
    </row>
    <row r="715" ht="15.75" customHeight="1">
      <c r="N715" s="78"/>
      <c r="Q715" s="39"/>
      <c r="R715" s="39"/>
      <c r="S715" s="79"/>
    </row>
    <row r="716" ht="15.75" customHeight="1">
      <c r="N716" s="78"/>
      <c r="Q716" s="39"/>
      <c r="R716" s="39"/>
      <c r="S716" s="79"/>
    </row>
    <row r="717" ht="15.75" customHeight="1">
      <c r="N717" s="78"/>
      <c r="Q717" s="39"/>
      <c r="R717" s="39"/>
      <c r="S717" s="79"/>
    </row>
    <row r="718" ht="15.75" customHeight="1">
      <c r="N718" s="78"/>
      <c r="Q718" s="39"/>
      <c r="R718" s="39"/>
      <c r="S718" s="79"/>
    </row>
    <row r="719" ht="15.75" customHeight="1">
      <c r="N719" s="78"/>
      <c r="Q719" s="39"/>
      <c r="R719" s="39"/>
      <c r="S719" s="79"/>
    </row>
    <row r="720" ht="15.75" customHeight="1">
      <c r="N720" s="78"/>
      <c r="Q720" s="39"/>
      <c r="R720" s="39"/>
      <c r="S720" s="79"/>
    </row>
    <row r="721" ht="15.75" customHeight="1">
      <c r="N721" s="78"/>
      <c r="Q721" s="39"/>
      <c r="R721" s="39"/>
      <c r="S721" s="79"/>
    </row>
    <row r="722" ht="15.75" customHeight="1">
      <c r="N722" s="78"/>
      <c r="Q722" s="39"/>
      <c r="R722" s="39"/>
      <c r="S722" s="79"/>
    </row>
    <row r="723" ht="15.75" customHeight="1">
      <c r="N723" s="78"/>
      <c r="Q723" s="39"/>
      <c r="R723" s="39"/>
      <c r="S723" s="79"/>
    </row>
    <row r="724" ht="15.75" customHeight="1">
      <c r="N724" s="78"/>
      <c r="Q724" s="39"/>
      <c r="R724" s="39"/>
      <c r="S724" s="79"/>
    </row>
    <row r="725" ht="15.75" customHeight="1">
      <c r="N725" s="78"/>
      <c r="Q725" s="39"/>
      <c r="R725" s="39"/>
      <c r="S725" s="79"/>
    </row>
    <row r="726" ht="15.75" customHeight="1">
      <c r="N726" s="78"/>
      <c r="Q726" s="39"/>
      <c r="R726" s="39"/>
      <c r="S726" s="79"/>
    </row>
    <row r="727" ht="15.75" customHeight="1">
      <c r="N727" s="78"/>
      <c r="Q727" s="39"/>
      <c r="R727" s="39"/>
      <c r="S727" s="79"/>
    </row>
    <row r="728" ht="15.75" customHeight="1">
      <c r="N728" s="78"/>
      <c r="Q728" s="39"/>
      <c r="R728" s="39"/>
      <c r="S728" s="79"/>
    </row>
    <row r="729" ht="15.75" customHeight="1">
      <c r="N729" s="78"/>
      <c r="Q729" s="39"/>
      <c r="R729" s="39"/>
      <c r="S729" s="79"/>
    </row>
    <row r="730" ht="15.75" customHeight="1">
      <c r="N730" s="78"/>
      <c r="Q730" s="39"/>
      <c r="R730" s="39"/>
      <c r="S730" s="79"/>
    </row>
    <row r="731" ht="15.75" customHeight="1">
      <c r="N731" s="78"/>
      <c r="Q731" s="39"/>
      <c r="R731" s="39"/>
      <c r="S731" s="79"/>
    </row>
    <row r="732" ht="15.75" customHeight="1">
      <c r="N732" s="78"/>
      <c r="Q732" s="39"/>
      <c r="R732" s="39"/>
      <c r="S732" s="79"/>
    </row>
    <row r="733" ht="15.75" customHeight="1">
      <c r="N733" s="78"/>
      <c r="Q733" s="39"/>
      <c r="R733" s="39"/>
      <c r="S733" s="79"/>
    </row>
    <row r="734" ht="15.75" customHeight="1">
      <c r="N734" s="78"/>
      <c r="Q734" s="39"/>
      <c r="R734" s="39"/>
      <c r="S734" s="79"/>
    </row>
    <row r="735" ht="15.75" customHeight="1">
      <c r="N735" s="78"/>
      <c r="Q735" s="39"/>
      <c r="R735" s="39"/>
      <c r="S735" s="79"/>
    </row>
    <row r="736" ht="15.75" customHeight="1">
      <c r="N736" s="78"/>
      <c r="Q736" s="39"/>
      <c r="R736" s="39"/>
      <c r="S736" s="79"/>
    </row>
    <row r="737" ht="15.75" customHeight="1">
      <c r="N737" s="78"/>
      <c r="Q737" s="39"/>
      <c r="R737" s="39"/>
      <c r="S737" s="79"/>
    </row>
    <row r="738" ht="15.75" customHeight="1">
      <c r="N738" s="78"/>
      <c r="Q738" s="39"/>
      <c r="R738" s="39"/>
      <c r="S738" s="79"/>
    </row>
    <row r="739" ht="15.75" customHeight="1">
      <c r="N739" s="78"/>
      <c r="Q739" s="39"/>
      <c r="R739" s="39"/>
      <c r="S739" s="79"/>
    </row>
    <row r="740" ht="15.75" customHeight="1">
      <c r="N740" s="78"/>
      <c r="Q740" s="39"/>
      <c r="R740" s="39"/>
      <c r="S740" s="79"/>
    </row>
    <row r="741" ht="15.75" customHeight="1">
      <c r="N741" s="78"/>
      <c r="Q741" s="39"/>
      <c r="R741" s="39"/>
      <c r="S741" s="79"/>
    </row>
    <row r="742" ht="15.75" customHeight="1">
      <c r="N742" s="78"/>
      <c r="Q742" s="39"/>
      <c r="R742" s="39"/>
      <c r="S742" s="79"/>
    </row>
    <row r="743" ht="15.75" customHeight="1">
      <c r="N743" s="78"/>
      <c r="Q743" s="39"/>
      <c r="R743" s="39"/>
      <c r="S743" s="79"/>
    </row>
    <row r="744" ht="15.75" customHeight="1">
      <c r="N744" s="78"/>
      <c r="Q744" s="39"/>
      <c r="R744" s="39"/>
      <c r="S744" s="79"/>
    </row>
    <row r="745" ht="15.75" customHeight="1">
      <c r="N745" s="78"/>
      <c r="Q745" s="39"/>
      <c r="R745" s="39"/>
      <c r="S745" s="79"/>
    </row>
    <row r="746" ht="15.75" customHeight="1">
      <c r="N746" s="78"/>
      <c r="Q746" s="39"/>
      <c r="R746" s="39"/>
      <c r="S746" s="79"/>
    </row>
    <row r="747" ht="15.75" customHeight="1">
      <c r="N747" s="78"/>
      <c r="Q747" s="39"/>
      <c r="R747" s="39"/>
      <c r="S747" s="79"/>
    </row>
    <row r="748" ht="15.75" customHeight="1">
      <c r="N748" s="78"/>
      <c r="Q748" s="39"/>
      <c r="R748" s="39"/>
      <c r="S748" s="79"/>
    </row>
    <row r="749" ht="15.75" customHeight="1">
      <c r="N749" s="78"/>
      <c r="Q749" s="39"/>
      <c r="R749" s="39"/>
      <c r="S749" s="79"/>
    </row>
    <row r="750" ht="15.75" customHeight="1">
      <c r="N750" s="78"/>
      <c r="Q750" s="39"/>
      <c r="R750" s="39"/>
      <c r="S750" s="79"/>
    </row>
    <row r="751" ht="15.75" customHeight="1">
      <c r="N751" s="78"/>
      <c r="Q751" s="39"/>
      <c r="R751" s="39"/>
      <c r="S751" s="79"/>
    </row>
    <row r="752" ht="15.75" customHeight="1">
      <c r="N752" s="78"/>
      <c r="Q752" s="39"/>
      <c r="R752" s="39"/>
      <c r="S752" s="79"/>
    </row>
    <row r="753" ht="15.75" customHeight="1">
      <c r="N753" s="78"/>
      <c r="Q753" s="39"/>
      <c r="R753" s="39"/>
      <c r="S753" s="79"/>
    </row>
    <row r="754" ht="15.75" customHeight="1">
      <c r="N754" s="78"/>
      <c r="Q754" s="39"/>
      <c r="R754" s="39"/>
      <c r="S754" s="79"/>
    </row>
    <row r="755" ht="15.75" customHeight="1">
      <c r="N755" s="78"/>
      <c r="Q755" s="39"/>
      <c r="R755" s="39"/>
      <c r="S755" s="79"/>
    </row>
    <row r="756" ht="15.75" customHeight="1">
      <c r="N756" s="78"/>
      <c r="Q756" s="39"/>
      <c r="R756" s="39"/>
      <c r="S756" s="79"/>
    </row>
    <row r="757" ht="15.75" customHeight="1">
      <c r="N757" s="78"/>
      <c r="Q757" s="39"/>
      <c r="R757" s="39"/>
      <c r="S757" s="79"/>
    </row>
    <row r="758" ht="15.75" customHeight="1">
      <c r="N758" s="78"/>
      <c r="Q758" s="39"/>
      <c r="R758" s="39"/>
      <c r="S758" s="79"/>
    </row>
    <row r="759" ht="15.75" customHeight="1">
      <c r="N759" s="78"/>
      <c r="Q759" s="39"/>
      <c r="R759" s="39"/>
      <c r="S759" s="79"/>
    </row>
    <row r="760" ht="15.75" customHeight="1">
      <c r="N760" s="78"/>
      <c r="Q760" s="39"/>
      <c r="R760" s="39"/>
      <c r="S760" s="79"/>
    </row>
    <row r="761" ht="15.75" customHeight="1">
      <c r="N761" s="78"/>
      <c r="Q761" s="39"/>
      <c r="R761" s="39"/>
      <c r="S761" s="79"/>
    </row>
    <row r="762" ht="15.75" customHeight="1">
      <c r="N762" s="78"/>
      <c r="Q762" s="39"/>
      <c r="R762" s="39"/>
      <c r="S762" s="79"/>
    </row>
    <row r="763" ht="15.75" customHeight="1">
      <c r="N763" s="78"/>
      <c r="Q763" s="39"/>
      <c r="R763" s="39"/>
      <c r="S763" s="79"/>
    </row>
    <row r="764" ht="15.75" customHeight="1">
      <c r="N764" s="78"/>
      <c r="Q764" s="39"/>
      <c r="R764" s="39"/>
      <c r="S764" s="79"/>
    </row>
    <row r="765" ht="15.75" customHeight="1">
      <c r="N765" s="78"/>
      <c r="Q765" s="39"/>
      <c r="R765" s="39"/>
      <c r="S765" s="79"/>
    </row>
    <row r="766" ht="15.75" customHeight="1">
      <c r="N766" s="78"/>
      <c r="Q766" s="39"/>
      <c r="R766" s="39"/>
      <c r="S766" s="79"/>
    </row>
    <row r="767" ht="15.75" customHeight="1">
      <c r="N767" s="78"/>
      <c r="Q767" s="39"/>
      <c r="R767" s="39"/>
      <c r="S767" s="79"/>
    </row>
    <row r="768" ht="15.75" customHeight="1">
      <c r="N768" s="78"/>
      <c r="Q768" s="39"/>
      <c r="R768" s="39"/>
      <c r="S768" s="79"/>
    </row>
    <row r="769" ht="15.75" customHeight="1">
      <c r="N769" s="78"/>
      <c r="Q769" s="39"/>
      <c r="R769" s="39"/>
      <c r="S769" s="79"/>
    </row>
    <row r="770" ht="15.75" customHeight="1">
      <c r="N770" s="78"/>
      <c r="Q770" s="39"/>
      <c r="R770" s="39"/>
      <c r="S770" s="79"/>
    </row>
    <row r="771" ht="15.75" customHeight="1">
      <c r="N771" s="78"/>
      <c r="Q771" s="39"/>
      <c r="R771" s="39"/>
      <c r="S771" s="79"/>
    </row>
    <row r="772" ht="15.75" customHeight="1">
      <c r="N772" s="78"/>
      <c r="Q772" s="39"/>
      <c r="R772" s="39"/>
      <c r="S772" s="79"/>
    </row>
    <row r="773" ht="15.75" customHeight="1">
      <c r="N773" s="78"/>
      <c r="Q773" s="39"/>
      <c r="R773" s="39"/>
      <c r="S773" s="79"/>
    </row>
    <row r="774" ht="15.75" customHeight="1">
      <c r="N774" s="78"/>
      <c r="Q774" s="39"/>
      <c r="R774" s="39"/>
      <c r="S774" s="79"/>
    </row>
    <row r="775" ht="15.75" customHeight="1">
      <c r="N775" s="78"/>
      <c r="Q775" s="39"/>
      <c r="R775" s="39"/>
      <c r="S775" s="79"/>
    </row>
    <row r="776" ht="15.75" customHeight="1">
      <c r="N776" s="78"/>
      <c r="Q776" s="39"/>
      <c r="R776" s="39"/>
      <c r="S776" s="79"/>
    </row>
    <row r="777" ht="15.75" customHeight="1">
      <c r="N777" s="78"/>
      <c r="Q777" s="39"/>
      <c r="R777" s="39"/>
      <c r="S777" s="79"/>
    </row>
    <row r="778" ht="15.75" customHeight="1">
      <c r="N778" s="78"/>
      <c r="Q778" s="39"/>
      <c r="R778" s="39"/>
      <c r="S778" s="79"/>
    </row>
    <row r="779" ht="15.75" customHeight="1">
      <c r="N779" s="78"/>
      <c r="Q779" s="39"/>
      <c r="R779" s="39"/>
      <c r="S779" s="79"/>
    </row>
    <row r="780" ht="15.75" customHeight="1">
      <c r="N780" s="78"/>
      <c r="Q780" s="39"/>
      <c r="R780" s="39"/>
      <c r="S780" s="79"/>
    </row>
    <row r="781" ht="15.75" customHeight="1">
      <c r="N781" s="78"/>
      <c r="Q781" s="39"/>
      <c r="R781" s="39"/>
      <c r="S781" s="79"/>
    </row>
    <row r="782" ht="15.75" customHeight="1">
      <c r="N782" s="78"/>
      <c r="Q782" s="39"/>
      <c r="R782" s="39"/>
      <c r="S782" s="79"/>
    </row>
    <row r="783" ht="15.75" customHeight="1">
      <c r="N783" s="78"/>
      <c r="Q783" s="39"/>
      <c r="R783" s="39"/>
      <c r="S783" s="79"/>
    </row>
    <row r="784" ht="15.75" customHeight="1">
      <c r="N784" s="78"/>
      <c r="Q784" s="39"/>
      <c r="R784" s="39"/>
      <c r="S784" s="79"/>
    </row>
    <row r="785" ht="15.75" customHeight="1">
      <c r="N785" s="78"/>
      <c r="Q785" s="39"/>
      <c r="R785" s="39"/>
      <c r="S785" s="79"/>
    </row>
    <row r="786" ht="15.75" customHeight="1">
      <c r="N786" s="78"/>
      <c r="Q786" s="39"/>
      <c r="R786" s="39"/>
      <c r="S786" s="79"/>
    </row>
    <row r="787" ht="15.75" customHeight="1">
      <c r="N787" s="78"/>
      <c r="Q787" s="39"/>
      <c r="R787" s="39"/>
      <c r="S787" s="79"/>
    </row>
    <row r="788" ht="15.75" customHeight="1">
      <c r="N788" s="78"/>
      <c r="Q788" s="39"/>
      <c r="R788" s="39"/>
      <c r="S788" s="79"/>
    </row>
    <row r="789" ht="15.75" customHeight="1">
      <c r="N789" s="78"/>
      <c r="Q789" s="39"/>
      <c r="R789" s="39"/>
      <c r="S789" s="79"/>
    </row>
    <row r="790" ht="15.75" customHeight="1">
      <c r="N790" s="78"/>
      <c r="Q790" s="39"/>
      <c r="R790" s="39"/>
      <c r="S790" s="79"/>
    </row>
    <row r="791" ht="15.75" customHeight="1">
      <c r="N791" s="78"/>
      <c r="Q791" s="39"/>
      <c r="R791" s="39"/>
      <c r="S791" s="79"/>
    </row>
    <row r="792" ht="15.75" customHeight="1">
      <c r="N792" s="78"/>
      <c r="Q792" s="39"/>
      <c r="R792" s="39"/>
      <c r="S792" s="79"/>
    </row>
    <row r="793" ht="15.75" customHeight="1">
      <c r="N793" s="78"/>
      <c r="Q793" s="39"/>
      <c r="R793" s="39"/>
      <c r="S793" s="79"/>
    </row>
    <row r="794" ht="15.75" customHeight="1">
      <c r="N794" s="78"/>
      <c r="Q794" s="39"/>
      <c r="R794" s="39"/>
      <c r="S794" s="79"/>
    </row>
    <row r="795" ht="15.75" customHeight="1">
      <c r="N795" s="78"/>
      <c r="Q795" s="39"/>
      <c r="R795" s="39"/>
      <c r="S795" s="79"/>
    </row>
    <row r="796" ht="15.75" customHeight="1">
      <c r="N796" s="78"/>
      <c r="Q796" s="39"/>
      <c r="R796" s="39"/>
      <c r="S796" s="79"/>
    </row>
    <row r="797" ht="15.75" customHeight="1">
      <c r="N797" s="78"/>
      <c r="Q797" s="39"/>
      <c r="R797" s="39"/>
      <c r="S797" s="79"/>
    </row>
    <row r="798" ht="15.75" customHeight="1">
      <c r="N798" s="78"/>
      <c r="Q798" s="39"/>
      <c r="R798" s="39"/>
      <c r="S798" s="79"/>
    </row>
    <row r="799" ht="15.75" customHeight="1">
      <c r="N799" s="78"/>
      <c r="Q799" s="39"/>
      <c r="R799" s="39"/>
      <c r="S799" s="79"/>
    </row>
    <row r="800" ht="15.75" customHeight="1">
      <c r="N800" s="78"/>
      <c r="Q800" s="39"/>
      <c r="R800" s="39"/>
      <c r="S800" s="79"/>
    </row>
    <row r="801" ht="15.75" customHeight="1">
      <c r="N801" s="78"/>
      <c r="Q801" s="39"/>
      <c r="R801" s="39"/>
      <c r="S801" s="79"/>
    </row>
    <row r="802" ht="15.75" customHeight="1">
      <c r="N802" s="78"/>
      <c r="Q802" s="39"/>
      <c r="R802" s="39"/>
      <c r="S802" s="79"/>
    </row>
    <row r="803" ht="15.75" customHeight="1">
      <c r="N803" s="78"/>
      <c r="Q803" s="39"/>
      <c r="R803" s="39"/>
      <c r="S803" s="79"/>
    </row>
    <row r="804" ht="15.75" customHeight="1">
      <c r="N804" s="78"/>
      <c r="Q804" s="39"/>
      <c r="R804" s="39"/>
      <c r="S804" s="79"/>
    </row>
    <row r="805" ht="15.75" customHeight="1">
      <c r="N805" s="78"/>
      <c r="Q805" s="39"/>
      <c r="R805" s="39"/>
      <c r="S805" s="79"/>
    </row>
    <row r="806" ht="15.75" customHeight="1">
      <c r="N806" s="78"/>
      <c r="Q806" s="39"/>
      <c r="R806" s="39"/>
      <c r="S806" s="79"/>
    </row>
    <row r="807" ht="15.75" customHeight="1">
      <c r="N807" s="78"/>
      <c r="Q807" s="39"/>
      <c r="R807" s="39"/>
      <c r="S807" s="79"/>
    </row>
    <row r="808" ht="15.75" customHeight="1">
      <c r="N808" s="78"/>
      <c r="Q808" s="39"/>
      <c r="R808" s="39"/>
      <c r="S808" s="79"/>
    </row>
    <row r="809" ht="15.75" customHeight="1">
      <c r="N809" s="78"/>
      <c r="Q809" s="39"/>
      <c r="R809" s="39"/>
      <c r="S809" s="79"/>
    </row>
    <row r="810" ht="15.75" customHeight="1">
      <c r="N810" s="78"/>
      <c r="Q810" s="39"/>
      <c r="R810" s="39"/>
      <c r="S810" s="79"/>
    </row>
    <row r="811" ht="15.75" customHeight="1">
      <c r="N811" s="78"/>
      <c r="Q811" s="39"/>
      <c r="R811" s="39"/>
      <c r="S811" s="79"/>
    </row>
    <row r="812" ht="15.75" customHeight="1">
      <c r="N812" s="78"/>
      <c r="Q812" s="39"/>
      <c r="R812" s="39"/>
      <c r="S812" s="79"/>
    </row>
    <row r="813" ht="15.75" customHeight="1">
      <c r="N813" s="78"/>
      <c r="Q813" s="39"/>
      <c r="R813" s="39"/>
      <c r="S813" s="79"/>
    </row>
    <row r="814" ht="15.75" customHeight="1">
      <c r="N814" s="78"/>
      <c r="Q814" s="39"/>
      <c r="R814" s="39"/>
      <c r="S814" s="79"/>
    </row>
    <row r="815" ht="15.75" customHeight="1">
      <c r="N815" s="78"/>
      <c r="Q815" s="39"/>
      <c r="R815" s="39"/>
      <c r="S815" s="79"/>
    </row>
    <row r="816" ht="15.75" customHeight="1">
      <c r="N816" s="78"/>
      <c r="Q816" s="39"/>
      <c r="R816" s="39"/>
      <c r="S816" s="79"/>
    </row>
    <row r="817" ht="15.75" customHeight="1">
      <c r="N817" s="78"/>
      <c r="Q817" s="39"/>
      <c r="R817" s="39"/>
      <c r="S817" s="79"/>
    </row>
    <row r="818" ht="15.75" customHeight="1">
      <c r="N818" s="78"/>
      <c r="Q818" s="39"/>
      <c r="R818" s="39"/>
      <c r="S818" s="79"/>
    </row>
    <row r="819" ht="15.75" customHeight="1">
      <c r="N819" s="78"/>
      <c r="Q819" s="39"/>
      <c r="R819" s="39"/>
      <c r="S819" s="79"/>
    </row>
    <row r="820" ht="15.75" customHeight="1">
      <c r="N820" s="78"/>
      <c r="Q820" s="39"/>
      <c r="R820" s="39"/>
      <c r="S820" s="79"/>
    </row>
    <row r="821" ht="15.75" customHeight="1">
      <c r="N821" s="78"/>
      <c r="Q821" s="39"/>
      <c r="R821" s="39"/>
      <c r="S821" s="79"/>
    </row>
    <row r="822" ht="15.75" customHeight="1">
      <c r="N822" s="78"/>
      <c r="Q822" s="39"/>
      <c r="R822" s="39"/>
      <c r="S822" s="79"/>
    </row>
    <row r="823" ht="15.75" customHeight="1">
      <c r="N823" s="78"/>
      <c r="Q823" s="39"/>
      <c r="R823" s="39"/>
      <c r="S823" s="79"/>
    </row>
    <row r="824" ht="15.75" customHeight="1">
      <c r="N824" s="78"/>
      <c r="Q824" s="39"/>
      <c r="R824" s="39"/>
      <c r="S824" s="79"/>
    </row>
    <row r="825" ht="15.75" customHeight="1">
      <c r="N825" s="78"/>
      <c r="Q825" s="39"/>
      <c r="R825" s="39"/>
      <c r="S825" s="79"/>
    </row>
    <row r="826" ht="15.75" customHeight="1">
      <c r="N826" s="78"/>
      <c r="Q826" s="39"/>
      <c r="R826" s="39"/>
      <c r="S826" s="79"/>
    </row>
    <row r="827" ht="15.75" customHeight="1">
      <c r="N827" s="78"/>
      <c r="Q827" s="39"/>
      <c r="R827" s="39"/>
      <c r="S827" s="79"/>
    </row>
    <row r="828" ht="15.75" customHeight="1">
      <c r="N828" s="78"/>
      <c r="Q828" s="39"/>
      <c r="R828" s="39"/>
      <c r="S828" s="79"/>
    </row>
    <row r="829" ht="15.75" customHeight="1">
      <c r="N829" s="78"/>
      <c r="Q829" s="39"/>
      <c r="R829" s="39"/>
      <c r="S829" s="79"/>
    </row>
    <row r="830" ht="15.75" customHeight="1">
      <c r="N830" s="78"/>
      <c r="Q830" s="39"/>
      <c r="R830" s="39"/>
      <c r="S830" s="79"/>
    </row>
    <row r="831" ht="15.75" customHeight="1">
      <c r="N831" s="78"/>
      <c r="Q831" s="39"/>
      <c r="R831" s="39"/>
      <c r="S831" s="79"/>
    </row>
    <row r="832" ht="15.75" customHeight="1">
      <c r="N832" s="78"/>
      <c r="Q832" s="39"/>
      <c r="R832" s="39"/>
      <c r="S832" s="79"/>
    </row>
    <row r="833" ht="15.75" customHeight="1">
      <c r="N833" s="78"/>
      <c r="Q833" s="39"/>
      <c r="R833" s="39"/>
      <c r="S833" s="79"/>
    </row>
    <row r="834" ht="15.75" customHeight="1">
      <c r="N834" s="78"/>
      <c r="Q834" s="39"/>
      <c r="R834" s="39"/>
      <c r="S834" s="79"/>
    </row>
    <row r="835" ht="15.75" customHeight="1">
      <c r="N835" s="78"/>
      <c r="Q835" s="39"/>
      <c r="R835" s="39"/>
      <c r="S835" s="79"/>
    </row>
    <row r="836" ht="15.75" customHeight="1">
      <c r="N836" s="78"/>
      <c r="Q836" s="39"/>
      <c r="R836" s="39"/>
      <c r="S836" s="79"/>
    </row>
    <row r="837" ht="15.75" customHeight="1">
      <c r="N837" s="78"/>
      <c r="Q837" s="39"/>
      <c r="R837" s="39"/>
      <c r="S837" s="79"/>
    </row>
    <row r="838" ht="15.75" customHeight="1">
      <c r="N838" s="78"/>
      <c r="Q838" s="39"/>
      <c r="R838" s="39"/>
      <c r="S838" s="79"/>
    </row>
    <row r="839" ht="15.75" customHeight="1">
      <c r="N839" s="78"/>
      <c r="Q839" s="39"/>
      <c r="R839" s="39"/>
      <c r="S839" s="79"/>
    </row>
    <row r="840" ht="15.75" customHeight="1">
      <c r="N840" s="78"/>
      <c r="Q840" s="39"/>
      <c r="R840" s="39"/>
      <c r="S840" s="79"/>
    </row>
    <row r="841" ht="15.75" customHeight="1">
      <c r="N841" s="78"/>
      <c r="Q841" s="39"/>
      <c r="R841" s="39"/>
      <c r="S841" s="79"/>
    </row>
    <row r="842" ht="15.75" customHeight="1">
      <c r="N842" s="78"/>
      <c r="Q842" s="39"/>
      <c r="R842" s="39"/>
      <c r="S842" s="79"/>
    </row>
    <row r="843" ht="15.75" customHeight="1">
      <c r="N843" s="78"/>
      <c r="Q843" s="39"/>
      <c r="R843" s="39"/>
      <c r="S843" s="79"/>
    </row>
    <row r="844" ht="15.75" customHeight="1">
      <c r="N844" s="78"/>
      <c r="Q844" s="39"/>
      <c r="R844" s="39"/>
      <c r="S844" s="79"/>
    </row>
    <row r="845" ht="15.75" customHeight="1">
      <c r="N845" s="78"/>
      <c r="Q845" s="39"/>
      <c r="R845" s="39"/>
      <c r="S845" s="79"/>
    </row>
    <row r="846" ht="15.75" customHeight="1">
      <c r="N846" s="78"/>
      <c r="Q846" s="39"/>
      <c r="R846" s="39"/>
      <c r="S846" s="79"/>
    </row>
    <row r="847" ht="15.75" customHeight="1">
      <c r="N847" s="78"/>
      <c r="Q847" s="39"/>
      <c r="R847" s="39"/>
      <c r="S847" s="79"/>
    </row>
    <row r="848" ht="15.75" customHeight="1">
      <c r="N848" s="78"/>
      <c r="Q848" s="39"/>
      <c r="R848" s="39"/>
      <c r="S848" s="79"/>
    </row>
    <row r="849" ht="15.75" customHeight="1">
      <c r="N849" s="78"/>
      <c r="Q849" s="39"/>
      <c r="R849" s="39"/>
      <c r="S849" s="79"/>
    </row>
    <row r="850" ht="15.75" customHeight="1">
      <c r="N850" s="78"/>
      <c r="Q850" s="39"/>
      <c r="R850" s="39"/>
      <c r="S850" s="79"/>
    </row>
    <row r="851" ht="15.75" customHeight="1">
      <c r="N851" s="78"/>
      <c r="Q851" s="39"/>
      <c r="R851" s="39"/>
      <c r="S851" s="79"/>
    </row>
    <row r="852" ht="15.75" customHeight="1">
      <c r="N852" s="78"/>
      <c r="Q852" s="39"/>
      <c r="R852" s="39"/>
      <c r="S852" s="79"/>
    </row>
    <row r="853" ht="15.75" customHeight="1">
      <c r="N853" s="78"/>
      <c r="Q853" s="39"/>
      <c r="R853" s="39"/>
      <c r="S853" s="79"/>
    </row>
    <row r="854" ht="15.75" customHeight="1">
      <c r="N854" s="78"/>
      <c r="Q854" s="39"/>
      <c r="R854" s="39"/>
      <c r="S854" s="79"/>
    </row>
    <row r="855" ht="15.75" customHeight="1">
      <c r="N855" s="78"/>
      <c r="Q855" s="39"/>
      <c r="R855" s="39"/>
      <c r="S855" s="79"/>
    </row>
    <row r="856" ht="15.75" customHeight="1">
      <c r="N856" s="78"/>
      <c r="Q856" s="39"/>
      <c r="R856" s="39"/>
      <c r="S856" s="79"/>
    </row>
    <row r="857" ht="15.75" customHeight="1">
      <c r="N857" s="78"/>
      <c r="Q857" s="39"/>
      <c r="R857" s="39"/>
      <c r="S857" s="79"/>
    </row>
    <row r="858" ht="15.75" customHeight="1">
      <c r="N858" s="78"/>
      <c r="Q858" s="39"/>
      <c r="R858" s="39"/>
      <c r="S858" s="79"/>
    </row>
    <row r="859" ht="15.75" customHeight="1">
      <c r="N859" s="78"/>
      <c r="Q859" s="39"/>
      <c r="R859" s="39"/>
      <c r="S859" s="79"/>
    </row>
    <row r="860" ht="15.75" customHeight="1">
      <c r="N860" s="78"/>
      <c r="Q860" s="39"/>
      <c r="R860" s="39"/>
      <c r="S860" s="79"/>
    </row>
    <row r="861" ht="15.75" customHeight="1">
      <c r="N861" s="78"/>
      <c r="Q861" s="39"/>
      <c r="R861" s="39"/>
      <c r="S861" s="79"/>
    </row>
    <row r="862" ht="15.75" customHeight="1">
      <c r="N862" s="78"/>
      <c r="Q862" s="39"/>
      <c r="R862" s="39"/>
      <c r="S862" s="79"/>
    </row>
    <row r="863" ht="15.75" customHeight="1">
      <c r="N863" s="78"/>
      <c r="Q863" s="39"/>
      <c r="R863" s="39"/>
      <c r="S863" s="79"/>
    </row>
    <row r="864" ht="15.75" customHeight="1">
      <c r="N864" s="78"/>
      <c r="Q864" s="39"/>
      <c r="R864" s="39"/>
      <c r="S864" s="79"/>
    </row>
    <row r="865" ht="15.75" customHeight="1">
      <c r="N865" s="78"/>
      <c r="Q865" s="39"/>
      <c r="R865" s="39"/>
      <c r="S865" s="79"/>
    </row>
    <row r="866" ht="15.75" customHeight="1">
      <c r="N866" s="78"/>
      <c r="Q866" s="39"/>
      <c r="R866" s="39"/>
      <c r="S866" s="79"/>
    </row>
    <row r="867" ht="15.75" customHeight="1">
      <c r="N867" s="78"/>
      <c r="Q867" s="39"/>
      <c r="R867" s="39"/>
      <c r="S867" s="79"/>
    </row>
    <row r="868" ht="15.75" customHeight="1">
      <c r="N868" s="78"/>
      <c r="Q868" s="39"/>
      <c r="R868" s="39"/>
      <c r="S868" s="79"/>
    </row>
    <row r="869" ht="15.75" customHeight="1">
      <c r="N869" s="78"/>
      <c r="Q869" s="39"/>
      <c r="R869" s="39"/>
      <c r="S869" s="79"/>
    </row>
    <row r="870" ht="15.75" customHeight="1">
      <c r="N870" s="78"/>
      <c r="Q870" s="39"/>
      <c r="R870" s="39"/>
      <c r="S870" s="79"/>
    </row>
    <row r="871" ht="15.75" customHeight="1">
      <c r="N871" s="78"/>
      <c r="Q871" s="39"/>
      <c r="R871" s="39"/>
      <c r="S871" s="79"/>
    </row>
    <row r="872" ht="15.75" customHeight="1">
      <c r="N872" s="78"/>
      <c r="Q872" s="39"/>
      <c r="R872" s="39"/>
      <c r="S872" s="79"/>
    </row>
    <row r="873" ht="15.75" customHeight="1">
      <c r="N873" s="78"/>
      <c r="Q873" s="39"/>
      <c r="R873" s="39"/>
      <c r="S873" s="79"/>
    </row>
    <row r="874" ht="15.75" customHeight="1">
      <c r="N874" s="78"/>
      <c r="Q874" s="39"/>
      <c r="R874" s="39"/>
      <c r="S874" s="79"/>
    </row>
    <row r="875" ht="15.75" customHeight="1">
      <c r="N875" s="78"/>
      <c r="Q875" s="39"/>
      <c r="R875" s="39"/>
      <c r="S875" s="79"/>
    </row>
    <row r="876" ht="15.75" customHeight="1">
      <c r="N876" s="78"/>
      <c r="Q876" s="39"/>
      <c r="R876" s="39"/>
      <c r="S876" s="79"/>
    </row>
    <row r="877" ht="15.75" customHeight="1">
      <c r="N877" s="78"/>
      <c r="Q877" s="39"/>
      <c r="R877" s="39"/>
      <c r="S877" s="79"/>
    </row>
    <row r="878" ht="15.75" customHeight="1">
      <c r="N878" s="78"/>
      <c r="Q878" s="39"/>
      <c r="R878" s="39"/>
      <c r="S878" s="79"/>
    </row>
    <row r="879" ht="15.75" customHeight="1">
      <c r="N879" s="78"/>
      <c r="Q879" s="39"/>
      <c r="R879" s="39"/>
      <c r="S879" s="79"/>
    </row>
    <row r="880" ht="15.75" customHeight="1">
      <c r="N880" s="78"/>
      <c r="Q880" s="39"/>
      <c r="R880" s="39"/>
      <c r="S880" s="79"/>
    </row>
    <row r="881" ht="15.75" customHeight="1">
      <c r="N881" s="78"/>
      <c r="Q881" s="39"/>
      <c r="R881" s="39"/>
      <c r="S881" s="79"/>
    </row>
    <row r="882" ht="15.75" customHeight="1">
      <c r="N882" s="78"/>
      <c r="Q882" s="39"/>
      <c r="R882" s="39"/>
      <c r="S882" s="79"/>
    </row>
    <row r="883" ht="15.75" customHeight="1">
      <c r="N883" s="78"/>
      <c r="Q883" s="39"/>
      <c r="R883" s="39"/>
      <c r="S883" s="79"/>
    </row>
    <row r="884" ht="15.75" customHeight="1">
      <c r="N884" s="78"/>
      <c r="Q884" s="39"/>
      <c r="R884" s="39"/>
      <c r="S884" s="79"/>
    </row>
    <row r="885" ht="15.75" customHeight="1">
      <c r="N885" s="78"/>
      <c r="Q885" s="39"/>
      <c r="R885" s="39"/>
      <c r="S885" s="79"/>
    </row>
    <row r="886" ht="15.75" customHeight="1">
      <c r="N886" s="78"/>
      <c r="Q886" s="39"/>
      <c r="R886" s="39"/>
      <c r="S886" s="79"/>
    </row>
    <row r="887" ht="15.75" customHeight="1">
      <c r="N887" s="78"/>
      <c r="Q887" s="39"/>
      <c r="R887" s="39"/>
      <c r="S887" s="79"/>
    </row>
    <row r="888" ht="15.75" customHeight="1">
      <c r="N888" s="78"/>
      <c r="Q888" s="39"/>
      <c r="R888" s="39"/>
      <c r="S888" s="79"/>
    </row>
    <row r="889" ht="15.75" customHeight="1">
      <c r="N889" s="78"/>
      <c r="Q889" s="39"/>
      <c r="R889" s="39"/>
      <c r="S889" s="79"/>
    </row>
    <row r="890" ht="15.75" customHeight="1">
      <c r="N890" s="78"/>
      <c r="Q890" s="39"/>
      <c r="R890" s="39"/>
      <c r="S890" s="79"/>
    </row>
    <row r="891" ht="15.75" customHeight="1">
      <c r="N891" s="78"/>
      <c r="Q891" s="39"/>
      <c r="R891" s="39"/>
      <c r="S891" s="79"/>
    </row>
    <row r="892" ht="15.75" customHeight="1">
      <c r="N892" s="78"/>
      <c r="Q892" s="39"/>
      <c r="R892" s="39"/>
      <c r="S892" s="79"/>
    </row>
    <row r="893" ht="15.75" customHeight="1">
      <c r="N893" s="78"/>
      <c r="Q893" s="39"/>
      <c r="R893" s="39"/>
      <c r="S893" s="79"/>
    </row>
    <row r="894" ht="15.75" customHeight="1">
      <c r="N894" s="78"/>
      <c r="Q894" s="39"/>
      <c r="R894" s="39"/>
      <c r="S894" s="79"/>
    </row>
    <row r="895" ht="15.75" customHeight="1">
      <c r="N895" s="78"/>
      <c r="Q895" s="39"/>
      <c r="R895" s="39"/>
      <c r="S895" s="79"/>
    </row>
    <row r="896" ht="15.75" customHeight="1">
      <c r="N896" s="78"/>
      <c r="Q896" s="39"/>
      <c r="R896" s="39"/>
      <c r="S896" s="79"/>
    </row>
    <row r="897" ht="15.75" customHeight="1">
      <c r="N897" s="78"/>
      <c r="Q897" s="39"/>
      <c r="R897" s="39"/>
      <c r="S897" s="79"/>
    </row>
    <row r="898" ht="15.75" customHeight="1">
      <c r="N898" s="78"/>
      <c r="Q898" s="39"/>
      <c r="R898" s="39"/>
      <c r="S898" s="79"/>
    </row>
    <row r="899" ht="15.75" customHeight="1">
      <c r="N899" s="78"/>
      <c r="Q899" s="39"/>
      <c r="R899" s="39"/>
      <c r="S899" s="79"/>
    </row>
    <row r="900" ht="15.75" customHeight="1">
      <c r="N900" s="78"/>
      <c r="Q900" s="39"/>
      <c r="R900" s="39"/>
      <c r="S900" s="79"/>
    </row>
    <row r="901" ht="15.75" customHeight="1">
      <c r="N901" s="78"/>
      <c r="Q901" s="39"/>
      <c r="R901" s="39"/>
      <c r="S901" s="79"/>
    </row>
    <row r="902" ht="15.75" customHeight="1">
      <c r="N902" s="78"/>
      <c r="Q902" s="39"/>
      <c r="R902" s="39"/>
      <c r="S902" s="79"/>
    </row>
    <row r="903" ht="15.75" customHeight="1">
      <c r="N903" s="78"/>
      <c r="Q903" s="39"/>
      <c r="R903" s="39"/>
      <c r="S903" s="79"/>
    </row>
    <row r="904" ht="15.75" customHeight="1">
      <c r="N904" s="78"/>
      <c r="Q904" s="39"/>
      <c r="R904" s="39"/>
      <c r="S904" s="79"/>
    </row>
    <row r="905" ht="15.75" customHeight="1">
      <c r="N905" s="78"/>
      <c r="Q905" s="39"/>
      <c r="R905" s="39"/>
      <c r="S905" s="79"/>
    </row>
    <row r="906" ht="15.75" customHeight="1">
      <c r="N906" s="78"/>
      <c r="Q906" s="39"/>
      <c r="R906" s="39"/>
      <c r="S906" s="79"/>
    </row>
    <row r="907" ht="15.75" customHeight="1">
      <c r="N907" s="78"/>
      <c r="Q907" s="39"/>
      <c r="R907" s="39"/>
      <c r="S907" s="79"/>
    </row>
    <row r="908" ht="15.75" customHeight="1">
      <c r="N908" s="78"/>
      <c r="Q908" s="39"/>
      <c r="R908" s="39"/>
      <c r="S908" s="79"/>
    </row>
    <row r="909" ht="15.75" customHeight="1">
      <c r="N909" s="78"/>
      <c r="Q909" s="39"/>
      <c r="R909" s="39"/>
      <c r="S909" s="79"/>
    </row>
    <row r="910" ht="15.75" customHeight="1">
      <c r="N910" s="78"/>
      <c r="Q910" s="39"/>
      <c r="R910" s="39"/>
      <c r="S910" s="79"/>
    </row>
    <row r="911" ht="15.75" customHeight="1">
      <c r="N911" s="78"/>
      <c r="Q911" s="39"/>
      <c r="R911" s="39"/>
      <c r="S911" s="79"/>
    </row>
    <row r="912" ht="15.75" customHeight="1">
      <c r="N912" s="78"/>
      <c r="Q912" s="39"/>
      <c r="R912" s="39"/>
      <c r="S912" s="79"/>
    </row>
    <row r="913" ht="15.75" customHeight="1">
      <c r="N913" s="78"/>
      <c r="Q913" s="39"/>
      <c r="R913" s="39"/>
      <c r="S913" s="79"/>
    </row>
    <row r="914" ht="15.75" customHeight="1">
      <c r="N914" s="78"/>
      <c r="Q914" s="39"/>
      <c r="R914" s="39"/>
      <c r="S914" s="79"/>
    </row>
    <row r="915" ht="15.75" customHeight="1">
      <c r="N915" s="78"/>
      <c r="Q915" s="39"/>
      <c r="R915" s="39"/>
      <c r="S915" s="79"/>
    </row>
    <row r="916" ht="15.75" customHeight="1">
      <c r="N916" s="78"/>
      <c r="Q916" s="39"/>
      <c r="R916" s="39"/>
      <c r="S916" s="79"/>
    </row>
    <row r="917" ht="15.75" customHeight="1">
      <c r="N917" s="78"/>
      <c r="Q917" s="39"/>
      <c r="R917" s="39"/>
      <c r="S917" s="79"/>
    </row>
    <row r="918" ht="15.75" customHeight="1">
      <c r="N918" s="78"/>
      <c r="Q918" s="39"/>
      <c r="R918" s="39"/>
      <c r="S918" s="79"/>
    </row>
    <row r="919" ht="15.75" customHeight="1">
      <c r="N919" s="78"/>
      <c r="Q919" s="39"/>
      <c r="R919" s="39"/>
      <c r="S919" s="79"/>
    </row>
    <row r="920" ht="15.75" customHeight="1">
      <c r="N920" s="78"/>
      <c r="Q920" s="39"/>
      <c r="R920" s="39"/>
      <c r="S920" s="79"/>
    </row>
    <row r="921" ht="15.75" customHeight="1">
      <c r="N921" s="78"/>
      <c r="Q921" s="39"/>
      <c r="R921" s="39"/>
      <c r="S921" s="79"/>
    </row>
    <row r="922" ht="15.75" customHeight="1">
      <c r="N922" s="78"/>
      <c r="Q922" s="39"/>
      <c r="R922" s="39"/>
      <c r="S922" s="79"/>
    </row>
    <row r="923" ht="15.75" customHeight="1">
      <c r="N923" s="78"/>
      <c r="Q923" s="39"/>
      <c r="R923" s="39"/>
      <c r="S923" s="79"/>
    </row>
    <row r="924" ht="15.75" customHeight="1">
      <c r="N924" s="78"/>
      <c r="Q924" s="39"/>
      <c r="R924" s="39"/>
      <c r="S924" s="79"/>
    </row>
    <row r="925" ht="15.75" customHeight="1">
      <c r="N925" s="78"/>
      <c r="Q925" s="39"/>
      <c r="R925" s="39"/>
      <c r="S925" s="79"/>
    </row>
    <row r="926" ht="15.75" customHeight="1">
      <c r="N926" s="78"/>
      <c r="Q926" s="39"/>
      <c r="R926" s="39"/>
      <c r="S926" s="79"/>
    </row>
    <row r="927" ht="15.75" customHeight="1">
      <c r="N927" s="78"/>
      <c r="Q927" s="39"/>
      <c r="R927" s="39"/>
      <c r="S927" s="79"/>
    </row>
    <row r="928" ht="15.75" customHeight="1">
      <c r="N928" s="78"/>
      <c r="Q928" s="39"/>
      <c r="R928" s="39"/>
      <c r="S928" s="79"/>
    </row>
    <row r="929" ht="15.75" customHeight="1">
      <c r="N929" s="78"/>
      <c r="Q929" s="39"/>
      <c r="R929" s="39"/>
      <c r="S929" s="79"/>
    </row>
    <row r="930" ht="15.75" customHeight="1">
      <c r="N930" s="78"/>
      <c r="Q930" s="39"/>
      <c r="R930" s="39"/>
      <c r="S930" s="79"/>
    </row>
    <row r="931" ht="15.75" customHeight="1">
      <c r="N931" s="78"/>
      <c r="Q931" s="39"/>
      <c r="R931" s="39"/>
      <c r="S931" s="79"/>
    </row>
    <row r="932" ht="15.75" customHeight="1">
      <c r="N932" s="78"/>
      <c r="Q932" s="39"/>
      <c r="R932" s="39"/>
      <c r="S932" s="79"/>
    </row>
    <row r="933" ht="15.75" customHeight="1">
      <c r="N933" s="78"/>
      <c r="Q933" s="39"/>
      <c r="R933" s="39"/>
      <c r="S933" s="79"/>
    </row>
    <row r="934" ht="15.75" customHeight="1">
      <c r="N934" s="78"/>
      <c r="Q934" s="39"/>
      <c r="R934" s="39"/>
      <c r="S934" s="79"/>
    </row>
    <row r="935" ht="15.75" customHeight="1">
      <c r="N935" s="78"/>
      <c r="Q935" s="39"/>
      <c r="R935" s="39"/>
      <c r="S935" s="79"/>
    </row>
    <row r="936" ht="15.75" customHeight="1">
      <c r="N936" s="78"/>
      <c r="Q936" s="39"/>
      <c r="R936" s="39"/>
      <c r="S936" s="79"/>
    </row>
    <row r="937" ht="15.75" customHeight="1">
      <c r="N937" s="78"/>
      <c r="Q937" s="39"/>
      <c r="R937" s="39"/>
      <c r="S937" s="79"/>
    </row>
    <row r="938" ht="15.75" customHeight="1">
      <c r="N938" s="78"/>
      <c r="Q938" s="39"/>
      <c r="R938" s="39"/>
      <c r="S938" s="79"/>
    </row>
    <row r="939" ht="15.75" customHeight="1">
      <c r="N939" s="78"/>
      <c r="Q939" s="39"/>
      <c r="R939" s="39"/>
      <c r="S939" s="79"/>
    </row>
    <row r="940" ht="15.75" customHeight="1">
      <c r="N940" s="78"/>
      <c r="Q940" s="39"/>
      <c r="R940" s="39"/>
      <c r="S940" s="79"/>
    </row>
    <row r="941" ht="15.75" customHeight="1">
      <c r="N941" s="78"/>
      <c r="Q941" s="39"/>
      <c r="R941" s="39"/>
      <c r="S941" s="79"/>
    </row>
    <row r="942" ht="15.75" customHeight="1">
      <c r="N942" s="78"/>
      <c r="Q942" s="39"/>
      <c r="R942" s="39"/>
      <c r="S942" s="79"/>
    </row>
    <row r="943" ht="15.75" customHeight="1">
      <c r="N943" s="78"/>
      <c r="Q943" s="39"/>
      <c r="R943" s="39"/>
      <c r="S943" s="79"/>
    </row>
    <row r="944" ht="15.75" customHeight="1">
      <c r="N944" s="78"/>
      <c r="Q944" s="39"/>
      <c r="R944" s="39"/>
      <c r="S944" s="79"/>
    </row>
    <row r="945" ht="15.75" customHeight="1">
      <c r="N945" s="78"/>
      <c r="Q945" s="39"/>
      <c r="R945" s="39"/>
      <c r="S945" s="79"/>
    </row>
    <row r="946" ht="15.75" customHeight="1">
      <c r="N946" s="78"/>
      <c r="Q946" s="39"/>
      <c r="R946" s="39"/>
      <c r="S946" s="79"/>
    </row>
    <row r="947" ht="15.75" customHeight="1">
      <c r="N947" s="78"/>
      <c r="Q947" s="39"/>
      <c r="R947" s="39"/>
      <c r="S947" s="79"/>
    </row>
    <row r="948" ht="15.75" customHeight="1">
      <c r="N948" s="78"/>
      <c r="Q948" s="39"/>
      <c r="R948" s="39"/>
      <c r="S948" s="79"/>
    </row>
    <row r="949" ht="15.75" customHeight="1">
      <c r="N949" s="78"/>
      <c r="Q949" s="39"/>
      <c r="R949" s="39"/>
      <c r="S949" s="79"/>
    </row>
    <row r="950" ht="15.75" customHeight="1">
      <c r="N950" s="78"/>
      <c r="Q950" s="39"/>
      <c r="R950" s="39"/>
      <c r="S950" s="79"/>
    </row>
    <row r="951" ht="15.75" customHeight="1">
      <c r="N951" s="78"/>
      <c r="Q951" s="39"/>
      <c r="R951" s="39"/>
      <c r="S951" s="79"/>
    </row>
    <row r="952" ht="15.75" customHeight="1">
      <c r="N952" s="78"/>
      <c r="Q952" s="39"/>
      <c r="R952" s="39"/>
      <c r="S952" s="79"/>
    </row>
    <row r="953" ht="15.75" customHeight="1">
      <c r="N953" s="78"/>
      <c r="Q953" s="39"/>
      <c r="R953" s="39"/>
      <c r="S953" s="79"/>
    </row>
    <row r="954" ht="15.75" customHeight="1">
      <c r="N954" s="78"/>
      <c r="Q954" s="39"/>
      <c r="R954" s="39"/>
      <c r="S954" s="79"/>
    </row>
    <row r="955" ht="15.75" customHeight="1">
      <c r="N955" s="78"/>
      <c r="Q955" s="39"/>
      <c r="R955" s="39"/>
      <c r="S955" s="79"/>
    </row>
    <row r="956" ht="15.75" customHeight="1">
      <c r="N956" s="78"/>
      <c r="Q956" s="39"/>
      <c r="R956" s="39"/>
      <c r="S956" s="79"/>
    </row>
    <row r="957" ht="15.75" customHeight="1">
      <c r="N957" s="78"/>
      <c r="Q957" s="39"/>
      <c r="R957" s="39"/>
      <c r="S957" s="79"/>
    </row>
    <row r="958" ht="15.75" customHeight="1">
      <c r="N958" s="78"/>
      <c r="Q958" s="39"/>
      <c r="R958" s="39"/>
      <c r="S958" s="79"/>
    </row>
    <row r="959" ht="15.75" customHeight="1">
      <c r="N959" s="78"/>
      <c r="Q959" s="39"/>
      <c r="R959" s="39"/>
      <c r="S959" s="79"/>
    </row>
    <row r="960" ht="15.75" customHeight="1">
      <c r="N960" s="78"/>
      <c r="Q960" s="39"/>
      <c r="R960" s="39"/>
      <c r="S960" s="79"/>
    </row>
    <row r="961" ht="15.75" customHeight="1">
      <c r="N961" s="78"/>
      <c r="Q961" s="39"/>
      <c r="R961" s="39"/>
      <c r="S961" s="79"/>
    </row>
    <row r="962" ht="15.75" customHeight="1">
      <c r="N962" s="78"/>
      <c r="Q962" s="39"/>
      <c r="R962" s="39"/>
      <c r="S962" s="79"/>
    </row>
    <row r="963" ht="15.75" customHeight="1">
      <c r="N963" s="78"/>
      <c r="Q963" s="39"/>
      <c r="R963" s="39"/>
      <c r="S963" s="79"/>
    </row>
    <row r="964" ht="15.75" customHeight="1">
      <c r="N964" s="78"/>
      <c r="Q964" s="39"/>
      <c r="R964" s="39"/>
      <c r="S964" s="79"/>
    </row>
    <row r="965" ht="15.75" customHeight="1">
      <c r="N965" s="78"/>
      <c r="Q965" s="39"/>
      <c r="R965" s="39"/>
      <c r="S965" s="79"/>
    </row>
    <row r="966" ht="15.75" customHeight="1">
      <c r="N966" s="78"/>
      <c r="Q966" s="39"/>
      <c r="R966" s="39"/>
      <c r="S966" s="79"/>
    </row>
    <row r="967" ht="15.75" customHeight="1">
      <c r="N967" s="78"/>
      <c r="Q967" s="39"/>
      <c r="R967" s="39"/>
      <c r="S967" s="79"/>
    </row>
    <row r="968" ht="15.75" customHeight="1">
      <c r="N968" s="78"/>
      <c r="Q968" s="39"/>
      <c r="R968" s="39"/>
      <c r="S968" s="79"/>
    </row>
    <row r="969" ht="15.75" customHeight="1">
      <c r="N969" s="78"/>
      <c r="Q969" s="39"/>
      <c r="R969" s="39"/>
      <c r="S969" s="79"/>
    </row>
    <row r="970" ht="15.75" customHeight="1">
      <c r="N970" s="78"/>
      <c r="Q970" s="39"/>
      <c r="R970" s="39"/>
      <c r="S970" s="79"/>
    </row>
    <row r="971" ht="15.75" customHeight="1">
      <c r="N971" s="78"/>
      <c r="Q971" s="39"/>
      <c r="R971" s="39"/>
      <c r="S971" s="79"/>
    </row>
    <row r="972" ht="15.75" customHeight="1">
      <c r="N972" s="78"/>
      <c r="Q972" s="39"/>
      <c r="R972" s="39"/>
      <c r="S972" s="79"/>
    </row>
    <row r="973" ht="15.75" customHeight="1">
      <c r="N973" s="78"/>
      <c r="Q973" s="39"/>
      <c r="R973" s="39"/>
      <c r="S973" s="79"/>
    </row>
    <row r="974" ht="15.75" customHeight="1">
      <c r="N974" s="78"/>
      <c r="Q974" s="39"/>
      <c r="R974" s="39"/>
      <c r="S974" s="79"/>
    </row>
    <row r="975" ht="15.75" customHeight="1">
      <c r="N975" s="78"/>
      <c r="Q975" s="39"/>
      <c r="R975" s="39"/>
      <c r="S975" s="79"/>
    </row>
    <row r="976" ht="15.75" customHeight="1">
      <c r="N976" s="78"/>
      <c r="Q976" s="39"/>
      <c r="R976" s="39"/>
      <c r="S976" s="79"/>
    </row>
    <row r="977" ht="15.75" customHeight="1">
      <c r="N977" s="78"/>
      <c r="Q977" s="39"/>
      <c r="R977" s="39"/>
      <c r="S977" s="79"/>
    </row>
    <row r="978" ht="15.75" customHeight="1">
      <c r="N978" s="78"/>
      <c r="Q978" s="39"/>
      <c r="R978" s="39"/>
      <c r="S978" s="79"/>
    </row>
    <row r="979" ht="15.75" customHeight="1">
      <c r="N979" s="78"/>
      <c r="Q979" s="39"/>
      <c r="R979" s="39"/>
      <c r="S979" s="79"/>
    </row>
    <row r="980" ht="15.75" customHeight="1">
      <c r="N980" s="78"/>
      <c r="Q980" s="39"/>
      <c r="R980" s="39"/>
      <c r="S980" s="79"/>
    </row>
    <row r="981" ht="15.75" customHeight="1">
      <c r="N981" s="78"/>
      <c r="Q981" s="39"/>
      <c r="R981" s="39"/>
      <c r="S981" s="79"/>
    </row>
    <row r="982" ht="15.75" customHeight="1">
      <c r="N982" s="78"/>
      <c r="Q982" s="39"/>
      <c r="R982" s="39"/>
      <c r="S982" s="79"/>
    </row>
    <row r="983" ht="15.75" customHeight="1">
      <c r="N983" s="78"/>
      <c r="Q983" s="39"/>
      <c r="R983" s="39"/>
      <c r="S983" s="79"/>
    </row>
    <row r="984" ht="15.75" customHeight="1">
      <c r="N984" s="78"/>
      <c r="Q984" s="39"/>
      <c r="R984" s="39"/>
      <c r="S984" s="79"/>
    </row>
    <row r="985" ht="15.75" customHeight="1">
      <c r="N985" s="78"/>
      <c r="Q985" s="39"/>
      <c r="R985" s="39"/>
      <c r="S985" s="79"/>
    </row>
    <row r="986" ht="15.75" customHeight="1">
      <c r="N986" s="78"/>
      <c r="Q986" s="39"/>
      <c r="R986" s="39"/>
      <c r="S986" s="79"/>
    </row>
    <row r="987" ht="15.75" customHeight="1">
      <c r="N987" s="78"/>
      <c r="Q987" s="39"/>
      <c r="R987" s="39"/>
      <c r="S987" s="79"/>
    </row>
    <row r="988" ht="15.75" customHeight="1">
      <c r="N988" s="78"/>
      <c r="Q988" s="39"/>
      <c r="R988" s="39"/>
      <c r="S988" s="79"/>
    </row>
    <row r="989" ht="15.75" customHeight="1">
      <c r="N989" s="78"/>
      <c r="Q989" s="39"/>
      <c r="R989" s="39"/>
      <c r="S989" s="79"/>
    </row>
    <row r="990" ht="15.75" customHeight="1">
      <c r="N990" s="78"/>
      <c r="Q990" s="39"/>
      <c r="R990" s="39"/>
      <c r="S990" s="79"/>
    </row>
    <row r="991" ht="15.75" customHeight="1">
      <c r="N991" s="78"/>
      <c r="Q991" s="39"/>
      <c r="R991" s="39"/>
      <c r="S991" s="79"/>
    </row>
    <row r="992" ht="15.75" customHeight="1">
      <c r="N992" s="78"/>
      <c r="Q992" s="39"/>
      <c r="R992" s="39"/>
      <c r="S992" s="79"/>
    </row>
    <row r="993" ht="15.75" customHeight="1">
      <c r="N993" s="78"/>
      <c r="Q993" s="39"/>
      <c r="R993" s="39"/>
      <c r="S993" s="79"/>
    </row>
    <row r="994" ht="15.75" customHeight="1">
      <c r="N994" s="78"/>
      <c r="Q994" s="39"/>
      <c r="R994" s="39"/>
      <c r="S994" s="79"/>
    </row>
    <row r="995" ht="15.75" customHeight="1">
      <c r="N995" s="78"/>
      <c r="Q995" s="39"/>
      <c r="R995" s="39"/>
      <c r="S995" s="79"/>
    </row>
    <row r="996" ht="15.75" customHeight="1">
      <c r="N996" s="78"/>
      <c r="Q996" s="39"/>
      <c r="R996" s="39"/>
      <c r="S996" s="79"/>
    </row>
    <row r="997" ht="15.75" customHeight="1">
      <c r="N997" s="78"/>
      <c r="Q997" s="39"/>
      <c r="R997" s="39"/>
      <c r="S997" s="79"/>
    </row>
    <row r="998" ht="15.75" customHeight="1">
      <c r="N998" s="78"/>
      <c r="Q998" s="39"/>
      <c r="R998" s="39"/>
      <c r="S998" s="79"/>
    </row>
    <row r="999" ht="15.75" customHeight="1">
      <c r="N999" s="78"/>
      <c r="Q999" s="39"/>
      <c r="R999" s="39"/>
      <c r="S999" s="79"/>
    </row>
    <row r="1000" ht="15.75" customHeight="1">
      <c r="N1000" s="78"/>
      <c r="Q1000" s="39"/>
      <c r="R1000" s="39"/>
      <c r="S1000" s="79"/>
    </row>
  </sheetData>
  <printOptions/>
  <pageMargins bottom="0.75" footer="0.0" header="0.0" left="0.7" right="0.7" top="0.75"/>
  <pageSetup orientation="portrait"/>
  <headerFooter>
    <oddHeader>&amp;L000000Grupo Bancolombia Clasificación – Interna#</oddHeader>
  </headerFooter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2020-06-04T17:00:06Z</dcterms:created>
  <dc:creator>Adrian Felipe Pinzon Hurtado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2020-10-06T14:38:56Z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5d7a6550-ff96-46d2-a19a-0000229e68ae</vt:lpwstr>
  </property>
  <property fmtid="{D5CDD505-2E9C-101B-9397-08002B2CF9AE}" pid="8" name="MSIP_Label_71bdff26-5887-4e5c-8426-6e404c233df0_ContentBits">
    <vt:lpwstr>0</vt:lpwstr>
  </property>
  <property fmtid="{D5CDD505-2E9C-101B-9397-08002B2CF9AE}" pid="9" name="ContentTypeId">
    <vt:lpwstr>0x010100F94F728794D1A449A6966790EA0F5318</vt:lpwstr>
  </property>
</Properties>
</file>