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intsaiin/Desktop/"/>
    </mc:Choice>
  </mc:AlternateContent>
  <xr:revisionPtr revIDLastSave="0" documentId="13_ncr:1_{FB4C8252-15D3-DE46-A49E-433E34902952}" xr6:coauthVersionLast="47" xr6:coauthVersionMax="47" xr10:uidLastSave="{00000000-0000-0000-0000-000000000000}"/>
  <bookViews>
    <workbookView xWindow="0" yWindow="0" windowWidth="28800" windowHeight="18000" xr2:uid="{60C2E2F6-AD98-4042-9BF5-DA3DB7B4AD4C}"/>
  </bookViews>
  <sheets>
    <sheet name="工作表1" sheetId="1" r:id="rId1"/>
  </sheets>
  <definedNames>
    <definedName name="_xlnm._FilterDatabase" localSheetId="0" hidden="1">工作表1!$H$2:$H$15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K3" i="1" a="1"/>
  <c r="K3" i="1" s="1"/>
  <c r="K2" i="1" a="1"/>
  <c r="K2" i="1" s="1"/>
  <c r="L8" i="1"/>
  <c r="J15" i="1"/>
  <c r="L15" i="1" s="1"/>
  <c r="J14" i="1"/>
  <c r="L14" i="1" s="1"/>
  <c r="J13" i="1"/>
  <c r="L13" i="1" s="1"/>
  <c r="J12" i="1"/>
  <c r="L12" i="1" s="1"/>
  <c r="J11" i="1"/>
  <c r="K11" i="1" s="1" a="1"/>
  <c r="K11" i="1" s="1"/>
  <c r="J10" i="1"/>
  <c r="K10" i="1" s="1" a="1"/>
  <c r="K10" i="1" s="1"/>
  <c r="J9" i="1"/>
  <c r="K9" i="1" s="1" a="1"/>
  <c r="K9" i="1" s="1"/>
  <c r="J8" i="1"/>
  <c r="K8" i="1" s="1" a="1"/>
  <c r="K8" i="1" s="1"/>
  <c r="J7" i="1"/>
  <c r="L7" i="1" s="1"/>
  <c r="J6" i="1"/>
  <c r="J5" i="1"/>
  <c r="L5" i="1" s="1"/>
  <c r="J4" i="1"/>
  <c r="L4" i="1" s="1"/>
  <c r="J3" i="1"/>
  <c r="L3" i="1" s="1"/>
  <c r="J2" i="1"/>
  <c r="L2" i="1" s="1"/>
  <c r="D17" i="1"/>
  <c r="C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L10" i="1" l="1"/>
  <c r="H17" i="1"/>
  <c r="J17" i="1"/>
  <c r="K4" i="1" a="1"/>
  <c r="K4" i="1" s="1"/>
  <c r="L11" i="1"/>
  <c r="K12" i="1" a="1"/>
  <c r="K12" i="1" s="1"/>
  <c r="K5" i="1" a="1"/>
  <c r="K5" i="1" s="1"/>
  <c r="K13" i="1" a="1"/>
  <c r="K13" i="1" s="1"/>
  <c r="K6" i="1" a="1"/>
  <c r="K6" i="1" s="1"/>
  <c r="K14" i="1" a="1"/>
  <c r="K14" i="1" s="1"/>
  <c r="K7" i="1" a="1"/>
  <c r="K7" i="1" s="1"/>
  <c r="K15" i="1" a="1"/>
  <c r="K15" i="1" s="1"/>
  <c r="L6" i="1"/>
  <c r="L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<sst xmlns="http://schemas.openxmlformats.org/spreadsheetml/2006/main" count="34" uniqueCount="34">
  <si>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</si>
  <si>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</si>
  <si>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</si>
  <si>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</si>
  <si>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</si>
  <si>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</si>
  <si>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</si>
  <si>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</si>
  <si>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</si>
  <si>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</si>
  <si>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</si>
  <si>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</si>
  <si>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</si>
  <si>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</si>
  <si>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</si>
  <si>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</si>
  <si>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</si>
  <si>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</si>
  <si>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</si>
  <si>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</si>
  <si>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</si>
  <si>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</si>
  <si>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</si>
  <si>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</si>
  <si>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</si>
  <si>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</si>
  <si>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</si>
  <si>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</si>
  <si>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</si>
  <si>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</si>
  <si>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</si>
  <si>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</si>
  <si>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及格</t>
    <phoneticPr fontId="2" type="noConversion"/>
  </si>
  <si>
    <t>不及格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</si>
</sst>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0" i="0" u="none" strike="noStrike" baseline="0"/>
              <a:t>學生總成績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3-1F40-8B3B-1ED452CED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449776"/>
        <c:axId val="481451504"/>
      </c:barChart>
      <c:catAx>
        <c:axId val="48144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1451504"/>
        <c:crosses val="autoZero"/>
        <c:auto val="1"/>
        <c:lblAlgn val="ctr"/>
        <c:lblOffset val="100"/>
        <c:noMultiLvlLbl val="0"/>
      </c:catAx>
      <c:valAx>
        <c:axId val="4814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144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0" i="0" u="none" strike="noStrike" baseline="0"/>
              <a:t>學生總成績的「</a:t>
            </a:r>
            <a:r>
              <a:rPr lang="en" altLang="zh-TW" sz="1400" b="0" i="0" u="none" strike="noStrike" baseline="0"/>
              <a:t>pass</a:t>
            </a:r>
            <a:r>
              <a:rPr lang="zh-TW" altLang="en" sz="1400" b="0" i="0" u="none" strike="noStrike" baseline="0"/>
              <a:t>」</a:t>
            </a:r>
            <a:r>
              <a:rPr lang="zh-TW" altLang="en-US" sz="1400" b="0" i="0" u="none" strike="noStrike" baseline="0"/>
              <a:t>與「</a:t>
            </a:r>
            <a:r>
              <a:rPr lang="en" altLang="zh-TW" sz="1400" b="0" i="0" u="none" strike="noStrike" baseline="0"/>
              <a:t>fail</a:t>
            </a:r>
            <a:r>
              <a:rPr lang="zh-TW" altLang="en" sz="1400" b="0" i="0" u="none" strike="noStrike" baseline="0"/>
              <a:t>」</a:t>
            </a:r>
            <a:r>
              <a:rPr lang="zh-TW" altLang="en-US" sz="1400" b="0" i="0" u="none" strike="noStrike" baseline="0"/>
              <a:t>比例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工作表1!$M$2:$M$3</c:f>
              <c:strCache>
                <c:ptCount val="2"/>
                <c:pt idx="0">
                  <c:v>及格</c:v>
                </c:pt>
                <c:pt idx="1">
                  <c:v>不及格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2-FD47-A1E2-0B995F5F1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24</xdr:row>
      <xdr:rowOff>101600</xdr:rowOff>
    </xdr:from>
    <xdr:to>
      <xdr:col>10</xdr:col>
      <xdr:colOff>666750</xdr:colOff>
      <xdr:row>38</xdr:row>
      <xdr:rowOff>177800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71B1D8E-0AC6-27BF-5FFC-EEFB0E809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806450</xdr:colOff>
      <xdr:row>16</xdr:row>
      <xdr:rowOff>101600</xdr:rowOff>
    </xdr:from>
    <xdr:to>
      <xdr:col>14</xdr:col>
      <xdr:colOff>438150</xdr:colOff>
      <xdr:row>30</xdr:row>
      <xdr:rowOff>165100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5FE4C02-BD89-11C2-AE3A-9AF43DAC1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B1" workbookViewId="0">
      <selection activeCell="O6" sqref="O6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(C2+D2+E2+F2+G2)*0.1+I2*0.5</f>
        <v>91.7</v>
      </c>
      <c r="K2" s="5" t="str" cm="1">
        <f t="array" ref="K2">_xlfn.IFS(J2&gt;=90,"A",J2&gt;=80,"B",J2&gt;=70,"C",J2&gt;=60,"D",J2&lt;=59,"F")</f>
        <v>A</v>
      </c>
      <c r="L2" s="5" t="str">
        <f>IF(J2&gt;=60,"及格","不及格")</f>
        <v>及格</v>
      </c>
      <c r="M2" t="s">
        <v>32</v>
      </c>
      <c r="N2">
        <f>COUNTIF(L2:L15, "及格")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>(C3+D3+E3+F3+G3)*0.1+I3*0.5</f>
        <v>90</v>
      </c>
      <c r="K3" s="5" t="str" cm="1">
        <f t="array" ref="K3">_xlfn.IFS(J3&gt;=90,"A",J3&gt;=80,"B",J3&gt;=70,"C",J3&gt;=60,"D",J3&lt;=59,"F")</f>
        <v>A</v>
      </c>
      <c r="L3" s="5" t="str">
        <f t="shared" ref="L3:L15" si="1">IF(J3&gt;=60,"及格","不及格")</f>
        <v>及格</v>
      </c>
      <c r="M3" t="s">
        <v>33</v>
      </c>
      <c r="N3">
        <f>COUNTIF(L2:L15, "不及格")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>(C4+D4+E4+F4+G4)*0.1+I4*0.5</f>
        <v>81.2</v>
      </c>
      <c r="K4" s="5" t="str" cm="1">
        <f t="array" ref="K4">_xlfn.IFS(J4&gt;=90,"A",J4&gt;=80,"B",J4&gt;=70,"C",J4&gt;=60,"D",J4&lt;=59,"F")</f>
        <v>B</v>
      </c>
      <c r="L4" s="5" t="str">
        <f t="shared" si="1"/>
        <v>及格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>(C5+D5+E5+F5+G5)*0.1+I5*0.5</f>
        <v>80.800000000000011</v>
      </c>
      <c r="K5" s="5" t="str" cm="1">
        <f t="array" ref="K5">_xlfn.IFS(J5&gt;=90,"A",J5&gt;=80,"B",J5&gt;=70,"C",J5&gt;=60,"D",J5&lt;=59,"F")</f>
        <v>B</v>
      </c>
      <c r="L5" s="5" t="str">
        <f t="shared" si="1"/>
        <v>及格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ref="J6:J15" si="2">(C6+D6+E6+F6+G6)*0.1+I6*0.5</f>
        <v>84.7</v>
      </c>
      <c r="K6" s="5" t="str" cm="1">
        <f t="array" ref="K6">_xlfn.IFS(J6&gt;=90,"A",J6&gt;=80,"B",J6&gt;=70,"C",J6&gt;=60,"D",J6&lt;=59,"F")</f>
        <v>B</v>
      </c>
      <c r="L6" s="5" t="str">
        <f t="shared" si="1"/>
        <v>及格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2"/>
        <v>80.800000000000011</v>
      </c>
      <c r="K7" s="5" t="str" cm="1">
        <f t="array" ref="K7">_xlfn.IFS(J7&gt;=90,"A",J7&gt;=80,"B",J7&gt;=70,"C",J7&gt;=60,"D",J7&lt;=59,"F")</f>
        <v>B</v>
      </c>
      <c r="L7" s="5" t="str">
        <f t="shared" si="1"/>
        <v>及格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2"/>
        <v>77.900000000000006</v>
      </c>
      <c r="K8" s="5" t="str" cm="1">
        <f t="array" ref="K8">_xlfn.IFS(J8&gt;=90,"A",J8&gt;=80,"B",J8&gt;=70,"C",J8&gt;=60,"D",J8&lt;=59,"F")</f>
        <v>C</v>
      </c>
      <c r="L8" s="5" t="str">
        <f t="shared" si="1"/>
        <v>及格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2"/>
        <v>74.2</v>
      </c>
      <c r="K9" s="5" t="str" cm="1">
        <f t="array" ref="K9">_xlfn.IFS(J9&gt;=90,"A",J9&gt;=80,"B",J9&gt;=70,"C",J9&gt;=60,"D",J9&lt;=59,"F")</f>
        <v>C</v>
      </c>
      <c r="L9" s="5" t="str">
        <f t="shared" si="1"/>
        <v>及格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2"/>
        <v>75.2</v>
      </c>
      <c r="K10" s="5" t="str" cm="1">
        <f t="array" ref="K10">_xlfn.IFS(J10&gt;=90,"A",J10&gt;=80,"B",J10&gt;=70,"C",J10&gt;=60,"D",J10&lt;=59,"F")</f>
        <v>C</v>
      </c>
      <c r="L10" s="5" t="str">
        <f t="shared" si="1"/>
        <v>及格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2"/>
        <v>77.599999999999994</v>
      </c>
      <c r="K11" s="5" t="str" cm="1">
        <f t="array" ref="K11">_xlfn.IFS(J11&gt;=90,"A",J11&gt;=80,"B",J11&gt;=70,"C",J11&gt;=60,"D",J11&lt;=59,"F")</f>
        <v>C</v>
      </c>
      <c r="L11" s="5" t="str">
        <f t="shared" si="1"/>
        <v>及格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2"/>
        <v>80.599999999999994</v>
      </c>
      <c r="K12" s="5" t="str" cm="1">
        <f t="array" ref="K12">_xlfn.IFS(J12&gt;=90,"A",J12&gt;=80,"B",J12&gt;=70,"C",J12&gt;=60,"D",J12&lt;=59,"F")</f>
        <v>B</v>
      </c>
      <c r="L12" s="5" t="str">
        <f t="shared" si="1"/>
        <v>及格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2"/>
        <v>59</v>
      </c>
      <c r="K13" s="5" t="str" cm="1">
        <f t="array" ref="K13">_xlfn.IFS(J13&gt;=90,"A",J13&gt;=80,"B",J13&gt;=70,"C",J13&gt;=60,"D",J13&lt;=59,"F")</f>
        <v>F</v>
      </c>
      <c r="L13" s="5" t="str">
        <f t="shared" si="1"/>
        <v>不及格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2"/>
        <v>66.900000000000006</v>
      </c>
      <c r="K14" s="5" t="str" cm="1">
        <f t="array" ref="K14">_xlfn.IFS(J14&gt;=90,"A",J14&gt;=80,"B",J14&gt;=70,"C",J14&gt;=60,"D",J14&lt;=59,"F")</f>
        <v>D</v>
      </c>
      <c r="L14" s="5" t="str">
        <f t="shared" si="1"/>
        <v>及格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2"/>
        <v>55.6</v>
      </c>
      <c r="K15" s="5" t="str" cm="1">
        <f t="array" ref="K15">_xlfn.IFS(J15&gt;=90,"A",J15&gt;=80,"B",J15&gt;=70,"C",J15&gt;=60,"D",J15&lt;=59,"F")</f>
        <v>F</v>
      </c>
      <c r="L15" s="5" t="str">
        <f t="shared" si="1"/>
        <v>不及格</v>
      </c>
    </row>
    <row r="16" spans="1:14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LARGE(C2:C15, 1)</f>
        <v>98</v>
      </c>
      <c r="D17" s="5">
        <f>LARGE(D2:D15, 2)</f>
        <v>92</v>
      </c>
      <c r="H17" s="1">
        <f>COUNTIF(H2:H15,"&lt;80")</f>
        <v>8</v>
      </c>
      <c r="J17" s="5">
        <f>AVERAGE(J2:J15)</f>
        <v>76.871428571428581</v>
      </c>
    </row>
    <row r="24" spans="3:10" ht="16">
      <c r="J24" s="4" t="s">
        <v>30</v>
      </c>
    </row>
  </sheetData>
  <autoFilter ref="H2:H15" xr:uid="{9961FA0D-67BD-4FEB-B956-7740A55D5973}"/>
  <phoneticPr fontId="2" type="noConversion"/>
  <conditionalFormatting sqref="L2:L15">
    <cfRule type="cellIs" dxfId="1" priority="1" operator="equal">
      <formula>"及格"</formula>
    </cfRule>
    <cfRule type="containsText" dxfId="0" priority="2" operator="containsText" text="不及格">
      <formula>NOT(ISERROR(SEARCH("不及格",L2)))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采穎 林</cp:lastModifiedBy>
  <dcterms:created xsi:type="dcterms:W3CDTF">2023-10-19T05:27:10Z</dcterms:created>
  <dcterms:modified xsi:type="dcterms:W3CDTF">2025-10-08T15:27:34Z</dcterms:modified>
</cp:coreProperties>
</file>