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"/>
    </mc:Choice>
  </mc:AlternateContent>
  <bookViews>
    <workbookView xWindow="0" yWindow="0" windowWidth="9492" windowHeight="6612" activeTab="6"/>
  </bookViews>
  <sheets>
    <sheet name="Valve" sheetId="1" r:id="rId1"/>
    <sheet name="Heater" sheetId="2" r:id="rId2"/>
    <sheet name="Mixer" sheetId="3" r:id="rId3"/>
    <sheet name="Splitter" sheetId="4" r:id="rId4"/>
    <sheet name="Compressor" sheetId="5" r:id="rId5"/>
    <sheet name="Separator" sheetId="6" r:id="rId6"/>
    <sheet name="Sheet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7" l="1"/>
  <c r="D28" i="7"/>
  <c r="E28" i="7"/>
  <c r="I28" i="7" s="1"/>
  <c r="G28" i="7"/>
  <c r="C27" i="7"/>
  <c r="D27" i="7" s="1"/>
  <c r="E27" i="7" s="1"/>
  <c r="I27" i="7" s="1"/>
  <c r="G27" i="7"/>
  <c r="C26" i="7"/>
  <c r="D26" i="7" s="1"/>
  <c r="E26" i="7" s="1"/>
  <c r="I26" i="7" s="1"/>
  <c r="G26" i="7"/>
  <c r="C25" i="7"/>
  <c r="D25" i="7"/>
  <c r="E25" i="7"/>
  <c r="G25" i="7"/>
  <c r="I25" i="7"/>
  <c r="C22" i="7"/>
  <c r="D22" i="7" s="1"/>
  <c r="E22" i="7" s="1"/>
  <c r="I22" i="7" s="1"/>
  <c r="C23" i="7" s="1"/>
  <c r="G22" i="7"/>
  <c r="G23" i="7"/>
  <c r="G24" i="7"/>
  <c r="C10" i="7"/>
  <c r="D10" i="7"/>
  <c r="E10" i="7"/>
  <c r="I10" i="7" s="1"/>
  <c r="C11" i="7" s="1"/>
  <c r="G10" i="7"/>
  <c r="G11" i="7"/>
  <c r="G12" i="7"/>
  <c r="G13" i="7"/>
  <c r="G14" i="7"/>
  <c r="G15" i="7"/>
  <c r="G16" i="7"/>
  <c r="G17" i="7"/>
  <c r="G18" i="7"/>
  <c r="G19" i="7"/>
  <c r="G20" i="7"/>
  <c r="G21" i="7"/>
  <c r="C9" i="7"/>
  <c r="D9" i="7" s="1"/>
  <c r="E9" i="7" s="1"/>
  <c r="G9" i="7"/>
  <c r="I9" i="7" s="1"/>
  <c r="C8" i="7"/>
  <c r="D8" i="7"/>
  <c r="E8" i="7" s="1"/>
  <c r="G8" i="7"/>
  <c r="G7" i="7"/>
  <c r="G6" i="7"/>
  <c r="E6" i="7"/>
  <c r="D6" i="7"/>
  <c r="I23" i="7" l="1"/>
  <c r="C24" i="7" s="1"/>
  <c r="D24" i="7" s="1"/>
  <c r="E24" i="7" s="1"/>
  <c r="I24" i="7" s="1"/>
  <c r="D23" i="7"/>
  <c r="E23" i="7" s="1"/>
  <c r="D11" i="7"/>
  <c r="E11" i="7" s="1"/>
  <c r="I11" i="7" s="1"/>
  <c r="C12" i="7" s="1"/>
  <c r="I8" i="7"/>
  <c r="I6" i="7"/>
  <c r="C7" i="7" s="1"/>
  <c r="D7" i="7" s="1"/>
  <c r="E7" i="7" s="1"/>
  <c r="I7" i="7" s="1"/>
  <c r="D12" i="7" l="1"/>
  <c r="E12" i="7" s="1"/>
  <c r="I12" i="7" s="1"/>
  <c r="C13" i="7" s="1"/>
  <c r="D13" i="7" l="1"/>
  <c r="E13" i="7" s="1"/>
  <c r="I13" i="7" s="1"/>
  <c r="C14" i="7"/>
  <c r="D14" i="7" l="1"/>
  <c r="E14" i="7" s="1"/>
  <c r="I14" i="7" s="1"/>
  <c r="C15" i="7" s="1"/>
  <c r="D15" i="7" l="1"/>
  <c r="E15" i="7" s="1"/>
  <c r="I15" i="7" s="1"/>
  <c r="C16" i="7"/>
  <c r="D16" i="7" l="1"/>
  <c r="E16" i="7" s="1"/>
  <c r="I16" i="7" s="1"/>
  <c r="C17" i="7"/>
  <c r="D17" i="7" l="1"/>
  <c r="E17" i="7" s="1"/>
  <c r="I17" i="7" s="1"/>
  <c r="C18" i="7" s="1"/>
  <c r="D18" i="7" l="1"/>
  <c r="E18" i="7" s="1"/>
  <c r="I18" i="7" s="1"/>
  <c r="C19" i="7"/>
  <c r="D19" i="7" l="1"/>
  <c r="E19" i="7" s="1"/>
  <c r="I19" i="7" s="1"/>
  <c r="C20" i="7" s="1"/>
  <c r="D20" i="7" l="1"/>
  <c r="E20" i="7" s="1"/>
  <c r="I20" i="7" s="1"/>
  <c r="C21" i="7"/>
  <c r="D21" i="7" s="1"/>
  <c r="E21" i="7" s="1"/>
  <c r="I21" i="7" s="1"/>
</calcChain>
</file>

<file path=xl/sharedStrings.xml><?xml version="1.0" encoding="utf-8"?>
<sst xmlns="http://schemas.openxmlformats.org/spreadsheetml/2006/main" count="144" uniqueCount="67">
  <si>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</si>
  <si>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</si>
  <si>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</si>
  <si>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</si>
  <si>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</si>
  <si>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</si>
  <si>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</si>
  <si>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</si>
  <si>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</si>
  <si>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</si>
  <si>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</si>
  <si>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</si>
  <si>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</si>
  <si>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</si>
  <si>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</si>
  <si>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</si>
  <si>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</si>
  <si>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</si>
  <si>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</si>
  <si>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</si>
  <si>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Q</t>
  </si>
  <si>
    <t>add 1 eq = dH=mCpdT</t>
  </si>
  <si>
    <t>P3</t>
  </si>
  <si>
    <t>X3</t>
  </si>
  <si>
    <t>Fmass3</t>
  </si>
  <si>
    <t>T3</t>
  </si>
  <si>
    <t>1. pressure is lowest inlet or equalise all.</t>
  </si>
  <si>
    <t>2. asd</t>
  </si>
  <si>
    <t>ok</t>
  </si>
  <si>
    <t>Stream1</t>
  </si>
  <si>
    <t>Stream2</t>
  </si>
  <si>
    <t>Stream3</t>
  </si>
  <si>
    <t>eff</t>
  </si>
  <si>
    <t>Pin</t>
  </si>
  <si>
    <t>Pvap</t>
  </si>
  <si>
    <t>Pliq</t>
  </si>
  <si>
    <t>Xin</t>
  </si>
  <si>
    <t xml:space="preserve">Xvap </t>
  </si>
  <si>
    <t>Xliq</t>
  </si>
  <si>
    <t>Fmol in</t>
  </si>
  <si>
    <t>Fmol vap</t>
  </si>
  <si>
    <t>Fmol liq</t>
  </si>
  <si>
    <t>Fmass in</t>
  </si>
  <si>
    <t>Fmass vap</t>
  </si>
  <si>
    <t>Fmass liq</t>
  </si>
  <si>
    <t xml:space="preserve">Tin </t>
  </si>
  <si>
    <t>Tvap</t>
  </si>
  <si>
    <t>T liq</t>
  </si>
  <si>
    <t xml:space="preserve">Hin </t>
  </si>
  <si>
    <t>Hvap</t>
  </si>
  <si>
    <t>Hliq</t>
  </si>
  <si>
    <t>Qin</t>
  </si>
  <si>
    <t>A</t>
  </si>
  <si>
    <t>h</t>
  </si>
  <si>
    <t>V</t>
  </si>
  <si>
    <t>Fin</t>
  </si>
  <si>
    <t>Pbott</t>
  </si>
  <si>
    <t>Pout</t>
  </si>
  <si>
    <t>Fout</t>
  </si>
  <si>
    <t>denis</t>
  </si>
  <si>
    <t>Op</t>
  </si>
  <si>
    <t>Cv</t>
  </si>
  <si>
    <t>t</t>
  </si>
  <si>
    <t>err</t>
  </si>
  <si>
    <t>SP</t>
  </si>
  <si>
    <t>Kc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</si>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</sst>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38100</xdr:rowOff>
    </xdr:from>
    <xdr:to>
      <xdr:col>19</xdr:col>
      <xdr:colOff>350520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2133600" y="95250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8</xdr:row>
      <xdr:rowOff>152400</xdr:rowOff>
    </xdr:from>
    <xdr:to>
      <xdr:col>14</xdr:col>
      <xdr:colOff>213360</xdr:colOff>
      <xdr:row>10</xdr:row>
      <xdr:rowOff>45720</xdr:rowOff>
    </xdr:to>
    <xdr:sp macro="" textlink="">
      <xdr:nvSpPr>
        <xdr:cNvPr id="2" name="Rectangle 1"/>
        <xdr:cNvSpPr/>
      </xdr:nvSpPr>
      <xdr:spPr>
        <a:xfrm>
          <a:off x="441960" y="1615440"/>
          <a:ext cx="83058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274320</xdr:colOff>
      <xdr:row>9</xdr:row>
      <xdr:rowOff>99060</xdr:rowOff>
    </xdr:from>
    <xdr:to>
      <xdr:col>17</xdr:col>
      <xdr:colOff>495300</xdr:colOff>
      <xdr:row>9</xdr:row>
      <xdr:rowOff>121920</xdr:rowOff>
    </xdr:to>
    <xdr:cxnSp macro="">
      <xdr:nvCxnSpPr>
        <xdr:cNvPr id="4" name="Straight Arrow Connector 3"/>
        <xdr:cNvCxnSpPr/>
      </xdr:nvCxnSpPr>
      <xdr:spPr>
        <a:xfrm flipV="1">
          <a:off x="9418320" y="174498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</xdr:row>
      <xdr:rowOff>38100</xdr:rowOff>
    </xdr:from>
    <xdr:to>
      <xdr:col>17</xdr:col>
      <xdr:colOff>525780</xdr:colOff>
      <xdr:row>4</xdr:row>
      <xdr:rowOff>60960</xdr:rowOff>
    </xdr:to>
    <xdr:cxnSp macro="">
      <xdr:nvCxnSpPr>
        <xdr:cNvPr id="5" name="Straight Arrow Connector 4"/>
        <xdr:cNvCxnSpPr/>
      </xdr:nvCxnSpPr>
      <xdr:spPr>
        <a:xfrm flipV="1">
          <a:off x="9448800" y="76962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205740</xdr:colOff>
      <xdr:row>7</xdr:row>
      <xdr:rowOff>38100</xdr:rowOff>
    </xdr:from>
    <xdr:to>
      <xdr:col>21</xdr:col>
      <xdr:colOff>426720</xdr:colOff>
      <xdr:row>7</xdr:row>
      <xdr:rowOff>60960</xdr:rowOff>
    </xdr:to>
    <xdr:cxnSp macro="">
      <xdr:nvCxnSpPr>
        <xdr:cNvPr id="6" name="Straight Arrow Connector 5"/>
        <xdr:cNvCxnSpPr/>
      </xdr:nvCxnSpPr>
      <xdr:spPr>
        <a:xfrm flipV="1">
          <a:off x="11788140" y="131826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3</xdr:row>
      <xdr:rowOff>91440</xdr:rowOff>
    </xdr:from>
    <xdr:to>
      <xdr:col>19</xdr:col>
      <xdr:colOff>297180</xdr:colOff>
      <xdr:row>10</xdr:row>
      <xdr:rowOff>167640</xdr:rowOff>
    </xdr:to>
    <xdr:sp macro="" textlink="">
      <xdr:nvSpPr>
        <xdr:cNvPr id="7" name="Pentagon 6"/>
        <xdr:cNvSpPr/>
      </xdr:nvSpPr>
      <xdr:spPr>
        <a:xfrm>
          <a:off x="10927080" y="640080"/>
          <a:ext cx="952500" cy="13563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7</xdr:row>
      <xdr:rowOff>152400</xdr:rowOff>
    </xdr:from>
    <xdr:to>
      <xdr:col>17</xdr:col>
      <xdr:colOff>213360</xdr:colOff>
      <xdr:row>9</xdr:row>
      <xdr:rowOff>45720</xdr:rowOff>
    </xdr:to>
    <xdr:sp macro="" textlink="">
      <xdr:nvSpPr>
        <xdr:cNvPr id="2" name="Rectangle 1"/>
        <xdr:cNvSpPr/>
      </xdr:nvSpPr>
      <xdr:spPr>
        <a:xfrm>
          <a:off x="441960" y="1615440"/>
          <a:ext cx="83058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251460</xdr:colOff>
      <xdr:row>6</xdr:row>
      <xdr:rowOff>160020</xdr:rowOff>
    </xdr:from>
    <xdr:to>
      <xdr:col>24</xdr:col>
      <xdr:colOff>472440</xdr:colOff>
      <xdr:row>7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13662660" y="125730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9</xdr:row>
      <xdr:rowOff>22860</xdr:rowOff>
    </xdr:from>
    <xdr:to>
      <xdr:col>20</xdr:col>
      <xdr:colOff>518160</xdr:colOff>
      <xdr:row>9</xdr:row>
      <xdr:rowOff>45720</xdr:rowOff>
    </xdr:to>
    <xdr:cxnSp macro="">
      <xdr:nvCxnSpPr>
        <xdr:cNvPr id="4" name="Straight Arrow Connector 3"/>
        <xdr:cNvCxnSpPr/>
      </xdr:nvCxnSpPr>
      <xdr:spPr>
        <a:xfrm flipV="1">
          <a:off x="11269980" y="166878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243840</xdr:colOff>
      <xdr:row>11</xdr:row>
      <xdr:rowOff>121920</xdr:rowOff>
    </xdr:from>
    <xdr:to>
      <xdr:col>24</xdr:col>
      <xdr:colOff>464820</xdr:colOff>
      <xdr:row>11</xdr:row>
      <xdr:rowOff>144780</xdr:rowOff>
    </xdr:to>
    <xdr:cxnSp macro="">
      <xdr:nvCxnSpPr>
        <xdr:cNvPr id="5" name="Straight Arrow Connector 4"/>
        <xdr:cNvCxnSpPr/>
      </xdr:nvCxnSpPr>
      <xdr:spPr>
        <a:xfrm flipV="1">
          <a:off x="13655040" y="213360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5</xdr:row>
      <xdr:rowOff>91440</xdr:rowOff>
    </xdr:from>
    <xdr:to>
      <xdr:col>22</xdr:col>
      <xdr:colOff>297180</xdr:colOff>
      <xdr:row>12</xdr:row>
      <xdr:rowOff>167640</xdr:rowOff>
    </xdr:to>
    <xdr:sp macro="" textlink="">
      <xdr:nvSpPr>
        <xdr:cNvPr id="6" name="Pentagon 5"/>
        <xdr:cNvSpPr/>
      </xdr:nvSpPr>
      <xdr:spPr>
        <a:xfrm flipH="1">
          <a:off x="12755880" y="1005840"/>
          <a:ext cx="952500" cy="13563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19"/>
  <sheetViews>
    <sheetView workbookViewId="0">
      <selection activeCell="B2" sqref="B2:P6"/>
    </sheetView>
  </sheetViews>
  <sheetFormatPr defaultRowHeight="14.4" x14ac:dyDescent="0.3"/>
  <cols>
    <col min="2" max="2" width="13.77734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/>
      <c r="O3" s="1"/>
      <c r="P3" s="1"/>
    </row>
    <row r="4" spans="2:16" x14ac:dyDescent="0.3">
      <c r="B4" s="1">
        <v>2</v>
      </c>
      <c r="C4" s="1"/>
      <c r="D4" s="1">
        <v>1</v>
      </c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/>
      <c r="N4" s="1">
        <v>1</v>
      </c>
      <c r="O4" s="1"/>
      <c r="P4" s="1"/>
    </row>
    <row r="5" spans="2:16" x14ac:dyDescent="0.3">
      <c r="B5" s="1">
        <v>3</v>
      </c>
      <c r="C5" s="1">
        <v>1</v>
      </c>
      <c r="D5" s="1"/>
      <c r="E5" s="1"/>
      <c r="F5" s="1">
        <v>1</v>
      </c>
      <c r="G5" s="1">
        <v>1</v>
      </c>
      <c r="H5" s="1"/>
      <c r="I5" s="1"/>
      <c r="J5" s="1"/>
      <c r="K5" s="1">
        <v>1</v>
      </c>
      <c r="L5" s="1"/>
      <c r="M5" s="1">
        <v>1</v>
      </c>
      <c r="N5" s="1"/>
      <c r="O5" s="1"/>
      <c r="P5" s="1"/>
    </row>
    <row r="6" spans="2:16" x14ac:dyDescent="0.3">
      <c r="B6" s="1">
        <v>4</v>
      </c>
      <c r="C6" s="1">
        <v>1</v>
      </c>
      <c r="D6" s="1"/>
      <c r="E6" s="1">
        <v>1</v>
      </c>
      <c r="F6" s="1"/>
      <c r="G6" s="1"/>
      <c r="H6" s="1">
        <v>1</v>
      </c>
      <c r="I6" s="1"/>
      <c r="J6" s="1"/>
      <c r="K6" s="1">
        <v>1</v>
      </c>
      <c r="L6" s="1"/>
      <c r="M6" s="1">
        <v>1</v>
      </c>
      <c r="N6" s="1"/>
      <c r="O6" s="1"/>
      <c r="P6" s="1"/>
    </row>
    <row r="7" spans="2:16" x14ac:dyDescent="0.3">
      <c r="B7" s="1">
        <v>5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/>
      <c r="K7" s="1"/>
      <c r="L7" s="1">
        <v>1</v>
      </c>
      <c r="M7" s="1">
        <v>1</v>
      </c>
      <c r="N7" s="1"/>
      <c r="O7" s="1"/>
      <c r="P7" s="1"/>
    </row>
    <row r="8" spans="2:16" x14ac:dyDescent="0.3">
      <c r="B8" s="1">
        <v>6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1"/>
      <c r="O8" s="1"/>
      <c r="P8" s="1"/>
    </row>
    <row r="9" spans="2:16" x14ac:dyDescent="0.3">
      <c r="B9" s="1">
        <v>7</v>
      </c>
      <c r="C9" s="1">
        <v>1</v>
      </c>
      <c r="D9" s="1"/>
      <c r="E9" s="1">
        <v>1</v>
      </c>
      <c r="F9" s="1"/>
      <c r="G9" s="1"/>
      <c r="H9" s="1"/>
      <c r="I9" s="1">
        <v>1</v>
      </c>
      <c r="J9" s="1"/>
      <c r="K9" s="1">
        <v>1</v>
      </c>
      <c r="L9" s="1"/>
      <c r="M9" s="1">
        <v>1</v>
      </c>
      <c r="N9" s="1"/>
      <c r="O9" s="1"/>
      <c r="P9" s="1"/>
    </row>
    <row r="10" spans="2:16" ht="18" customHeight="1" x14ac:dyDescent="0.3">
      <c r="B10" s="1">
        <v>8</v>
      </c>
      <c r="C10" s="1">
        <v>1</v>
      </c>
      <c r="D10" s="1"/>
      <c r="E10" s="1">
        <v>1</v>
      </c>
      <c r="F10" s="1"/>
      <c r="G10" s="1"/>
      <c r="H10" s="1"/>
      <c r="I10" s="1"/>
      <c r="J10" s="1">
        <v>1</v>
      </c>
      <c r="K10" s="1">
        <v>1</v>
      </c>
      <c r="L10" s="1"/>
      <c r="M10" s="1">
        <v>1</v>
      </c>
      <c r="N10" s="1"/>
      <c r="O10" s="1"/>
      <c r="P10" s="1"/>
    </row>
    <row r="11" spans="2:16" x14ac:dyDescent="0.3">
      <c r="B11" s="1">
        <v>9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/>
      <c r="K11" s="1">
        <v>1</v>
      </c>
      <c r="L11" s="1"/>
      <c r="M11" s="1"/>
      <c r="N11" s="1"/>
      <c r="O11" s="1">
        <v>1</v>
      </c>
      <c r="P11" s="1"/>
    </row>
    <row r="12" spans="2:16" x14ac:dyDescent="0.3">
      <c r="B12" s="1">
        <v>10</v>
      </c>
      <c r="C12" s="1"/>
      <c r="D12" s="1">
        <v>1</v>
      </c>
      <c r="E12" s="1">
        <v>1</v>
      </c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/>
      <c r="P12" s="1">
        <v>1</v>
      </c>
    </row>
    <row r="15" spans="2:16" x14ac:dyDescent="0.3">
      <c r="B15" t="s">
        <v>15</v>
      </c>
    </row>
    <row r="16" spans="2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23"/>
  <sheetViews>
    <sheetView workbookViewId="0">
      <selection activeCell="B2" sqref="B2:Q6"/>
    </sheetView>
  </sheetViews>
  <sheetFormatPr defaultRowHeight="14.4" x14ac:dyDescent="0.3"/>
  <cols>
    <col min="2" max="2" width="13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</v>
      </c>
    </row>
    <row r="3" spans="2:17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</row>
    <row r="4" spans="2:17" x14ac:dyDescent="0.3">
      <c r="B4" s="1">
        <v>2</v>
      </c>
      <c r="C4" s="1">
        <v>1</v>
      </c>
      <c r="D4" s="1"/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>
        <v>1</v>
      </c>
    </row>
    <row r="5" spans="2:17" x14ac:dyDescent="0.3">
      <c r="B5" s="1">
        <v>3</v>
      </c>
      <c r="C5" s="1">
        <v>1</v>
      </c>
      <c r="D5" s="1"/>
      <c r="E5" s="1">
        <v>1</v>
      </c>
      <c r="F5" s="1"/>
      <c r="G5" s="1">
        <v>1</v>
      </c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</row>
    <row r="6" spans="2:17" x14ac:dyDescent="0.3">
      <c r="B6" s="1">
        <v>4</v>
      </c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>
        <v>1</v>
      </c>
      <c r="L6" s="1"/>
      <c r="M6" s="1"/>
      <c r="N6" s="1">
        <v>1</v>
      </c>
      <c r="O6" s="1"/>
      <c r="P6" s="1"/>
      <c r="Q6" s="1">
        <v>1</v>
      </c>
    </row>
    <row r="7" spans="2:17" x14ac:dyDescent="0.3">
      <c r="B7" s="1">
        <v>5</v>
      </c>
      <c r="C7" s="1">
        <v>1</v>
      </c>
      <c r="D7" s="1"/>
      <c r="E7" s="1"/>
      <c r="F7" s="1">
        <v>1</v>
      </c>
      <c r="G7" s="1">
        <v>1</v>
      </c>
      <c r="H7" s="1"/>
      <c r="I7" s="1"/>
      <c r="J7" s="1"/>
      <c r="K7" s="1">
        <v>1</v>
      </c>
      <c r="L7" s="1"/>
      <c r="M7" s="1">
        <v>1</v>
      </c>
      <c r="N7" s="1"/>
      <c r="O7" s="1"/>
      <c r="P7" s="1"/>
      <c r="Q7" s="1">
        <v>1</v>
      </c>
    </row>
    <row r="8" spans="2:17" x14ac:dyDescent="0.3">
      <c r="B8" s="1">
        <v>6</v>
      </c>
      <c r="C8" s="1">
        <v>1</v>
      </c>
      <c r="D8" s="1"/>
      <c r="E8" s="1">
        <v>1</v>
      </c>
      <c r="F8" s="1"/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</row>
    <row r="9" spans="2:17" x14ac:dyDescent="0.3">
      <c r="B9" s="1">
        <v>7</v>
      </c>
      <c r="C9" s="1">
        <v>1</v>
      </c>
      <c r="D9" s="1"/>
      <c r="E9" s="1">
        <v>1</v>
      </c>
      <c r="F9" s="1"/>
      <c r="G9" s="1">
        <v>1</v>
      </c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>
        <v>1</v>
      </c>
    </row>
    <row r="10" spans="2:17" ht="18" customHeight="1" x14ac:dyDescent="0.3">
      <c r="B10" s="1">
        <v>8</v>
      </c>
      <c r="C10" s="1">
        <v>1</v>
      </c>
      <c r="D10" s="1">
        <v>1</v>
      </c>
      <c r="E10" s="1">
        <v>1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Q10" s="1">
        <v>1</v>
      </c>
    </row>
    <row r="11" spans="2:17" x14ac:dyDescent="0.3">
      <c r="B11" s="1">
        <v>9</v>
      </c>
      <c r="C11" s="1">
        <v>1</v>
      </c>
      <c r="D11" s="1"/>
      <c r="E11" s="1">
        <v>1</v>
      </c>
      <c r="F11" s="1"/>
      <c r="G11" s="1"/>
      <c r="H11" s="1"/>
      <c r="I11" s="1">
        <v>1</v>
      </c>
      <c r="J11" s="1"/>
      <c r="K11" s="1">
        <v>1</v>
      </c>
      <c r="L11" s="1"/>
      <c r="M11" s="1">
        <v>1</v>
      </c>
      <c r="N11" s="1"/>
      <c r="O11" s="1"/>
      <c r="P11" s="1"/>
      <c r="Q11" s="1">
        <v>1</v>
      </c>
    </row>
    <row r="12" spans="2:17" x14ac:dyDescent="0.3">
      <c r="B12" s="1">
        <v>10</v>
      </c>
      <c r="C12" s="1">
        <v>1</v>
      </c>
      <c r="D12" s="1"/>
      <c r="E12" s="1">
        <v>1</v>
      </c>
      <c r="F12" s="1"/>
      <c r="G12" s="1"/>
      <c r="H12" s="1"/>
      <c r="I12" s="1"/>
      <c r="J12" s="1">
        <v>1</v>
      </c>
      <c r="K12" s="1">
        <v>1</v>
      </c>
      <c r="L12" s="1"/>
      <c r="M12" s="1">
        <v>1</v>
      </c>
      <c r="N12" s="1"/>
      <c r="O12" s="1"/>
      <c r="P12" s="1"/>
      <c r="Q12" s="1">
        <v>1</v>
      </c>
    </row>
    <row r="13" spans="2:17" x14ac:dyDescent="0.3">
      <c r="B13" s="1">
        <v>11</v>
      </c>
      <c r="C13" s="1">
        <v>1</v>
      </c>
      <c r="D13" s="1"/>
      <c r="E13" s="1">
        <v>1</v>
      </c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>
        <v>1</v>
      </c>
    </row>
    <row r="14" spans="2:17" x14ac:dyDescent="0.3">
      <c r="B14" s="1">
        <v>12</v>
      </c>
      <c r="C14" s="1"/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>
        <v>1</v>
      </c>
      <c r="L14" s="1"/>
      <c r="M14" s="1"/>
      <c r="N14" s="1"/>
      <c r="O14" s="1"/>
      <c r="P14" s="1">
        <v>1</v>
      </c>
      <c r="Q14" s="1">
        <v>1</v>
      </c>
    </row>
    <row r="15" spans="2:17" x14ac:dyDescent="0.3">
      <c r="B15" s="2">
        <v>13</v>
      </c>
      <c r="C15" s="2">
        <v>1</v>
      </c>
      <c r="D15" s="1">
        <v>1</v>
      </c>
      <c r="E15" s="2">
        <v>1</v>
      </c>
      <c r="F15" s="1"/>
      <c r="G15" s="1"/>
      <c r="H15" s="1"/>
      <c r="I15" s="1"/>
      <c r="J15" s="1"/>
      <c r="K15" s="1"/>
      <c r="L15" s="1"/>
      <c r="M15" s="2">
        <v>1</v>
      </c>
      <c r="N15" s="1">
        <v>1</v>
      </c>
      <c r="O15" s="1"/>
      <c r="P15" s="1"/>
      <c r="Q15" s="2">
        <v>1</v>
      </c>
    </row>
    <row r="18" spans="2:2" x14ac:dyDescent="0.3">
      <c r="B18" t="s">
        <v>21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U17"/>
  <sheetViews>
    <sheetView workbookViewId="0">
      <selection activeCell="P2" sqref="P2:V16"/>
    </sheetView>
  </sheetViews>
  <sheetFormatPr defaultRowHeight="14.4" x14ac:dyDescent="0.3"/>
  <sheetData>
    <row r="4" spans="1:21" x14ac:dyDescent="0.3">
      <c r="B4" t="s">
        <v>0</v>
      </c>
      <c r="C4" s="1" t="s">
        <v>1</v>
      </c>
      <c r="D4" s="1" t="s">
        <v>2</v>
      </c>
      <c r="E4" s="1" t="s">
        <v>22</v>
      </c>
      <c r="F4" s="1" t="s">
        <v>11</v>
      </c>
      <c r="G4" s="1" t="s">
        <v>12</v>
      </c>
      <c r="H4" s="1" t="s">
        <v>25</v>
      </c>
      <c r="I4" s="1" t="s">
        <v>3</v>
      </c>
      <c r="J4" s="1" t="s">
        <v>4</v>
      </c>
      <c r="K4" s="2" t="s">
        <v>23</v>
      </c>
      <c r="L4" s="1" t="s">
        <v>5</v>
      </c>
      <c r="M4" s="1" t="s">
        <v>8</v>
      </c>
      <c r="N4" s="1" t="s">
        <v>24</v>
      </c>
      <c r="Q4" t="s">
        <v>29</v>
      </c>
    </row>
    <row r="5" spans="1:21" x14ac:dyDescent="0.3">
      <c r="A5" t="s">
        <v>28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</row>
    <row r="6" spans="1:21" x14ac:dyDescent="0.3">
      <c r="A6" t="s">
        <v>28</v>
      </c>
      <c r="B6">
        <v>2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21" x14ac:dyDescent="0.3">
      <c r="A7" t="s">
        <v>28</v>
      </c>
      <c r="B7">
        <v>3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</row>
    <row r="8" spans="1:21" x14ac:dyDescent="0.3">
      <c r="B8">
        <v>4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</row>
    <row r="9" spans="1:21" x14ac:dyDescent="0.3">
      <c r="B9">
        <v>5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N9">
        <v>1</v>
      </c>
      <c r="U9" t="s">
        <v>31</v>
      </c>
    </row>
    <row r="10" spans="1:21" x14ac:dyDescent="0.3">
      <c r="B10">
        <v>6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</row>
    <row r="11" spans="1:21" x14ac:dyDescent="0.3">
      <c r="Q11" t="s">
        <v>30</v>
      </c>
    </row>
    <row r="15" spans="1:21" x14ac:dyDescent="0.3">
      <c r="B15" t="s">
        <v>15</v>
      </c>
    </row>
    <row r="16" spans="1:21" x14ac:dyDescent="0.3">
      <c r="B16" t="s">
        <v>26</v>
      </c>
    </row>
    <row r="17" spans="2:2" x14ac:dyDescent="0.3">
      <c r="B17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2:X19"/>
  <sheetViews>
    <sheetView topLeftCell="C1" workbookViewId="0">
      <selection activeCell="K26" sqref="K26"/>
    </sheetView>
  </sheetViews>
  <sheetFormatPr defaultRowHeight="14.4" x14ac:dyDescent="0.3"/>
  <sheetData>
    <row r="2" spans="4:24" x14ac:dyDescent="0.3">
      <c r="E2">
        <v>0</v>
      </c>
      <c r="F2">
        <v>1</v>
      </c>
      <c r="I2">
        <v>1</v>
      </c>
      <c r="M2">
        <v>1</v>
      </c>
      <c r="Q2">
        <v>1</v>
      </c>
    </row>
    <row r="3" spans="4:24" x14ac:dyDescent="0.3">
      <c r="E3" t="s">
        <v>0</v>
      </c>
      <c r="F3" s="1" t="s">
        <v>1</v>
      </c>
      <c r="G3" s="1" t="s">
        <v>2</v>
      </c>
      <c r="H3" s="1" t="s">
        <v>22</v>
      </c>
      <c r="I3" s="1" t="s">
        <v>11</v>
      </c>
      <c r="J3" s="1" t="s">
        <v>12</v>
      </c>
      <c r="K3" s="1" t="s">
        <v>25</v>
      </c>
      <c r="L3" s="1" t="s">
        <v>3</v>
      </c>
      <c r="M3" s="1" t="s">
        <v>4</v>
      </c>
      <c r="N3" s="2" t="s">
        <v>23</v>
      </c>
      <c r="O3" s="1" t="s">
        <v>5</v>
      </c>
      <c r="P3" s="1" t="s">
        <v>8</v>
      </c>
      <c r="Q3" s="1" t="s">
        <v>24</v>
      </c>
    </row>
    <row r="4" spans="4:24" x14ac:dyDescent="0.3">
      <c r="D4" t="s">
        <v>28</v>
      </c>
      <c r="E4">
        <v>1</v>
      </c>
      <c r="F4">
        <v>1</v>
      </c>
      <c r="I4">
        <v>1</v>
      </c>
      <c r="L4">
        <v>1</v>
      </c>
      <c r="O4">
        <v>1</v>
      </c>
      <c r="P4">
        <v>1</v>
      </c>
    </row>
    <row r="5" spans="4:24" x14ac:dyDescent="0.3">
      <c r="D5" t="s">
        <v>28</v>
      </c>
      <c r="E5">
        <v>2</v>
      </c>
      <c r="G5">
        <v>1</v>
      </c>
      <c r="I5">
        <v>1</v>
      </c>
      <c r="L5">
        <v>1</v>
      </c>
      <c r="O5">
        <v>1</v>
      </c>
      <c r="P5">
        <v>1</v>
      </c>
    </row>
    <row r="6" spans="4:24" x14ac:dyDescent="0.3">
      <c r="D6" t="s">
        <v>28</v>
      </c>
      <c r="E6">
        <v>3</v>
      </c>
      <c r="F6">
        <v>1</v>
      </c>
      <c r="J6">
        <v>1</v>
      </c>
      <c r="L6">
        <v>1</v>
      </c>
      <c r="O6">
        <v>1</v>
      </c>
      <c r="P6">
        <v>1</v>
      </c>
    </row>
    <row r="7" spans="4:24" x14ac:dyDescent="0.3">
      <c r="D7" t="s">
        <v>28</v>
      </c>
      <c r="E7">
        <v>4</v>
      </c>
      <c r="F7">
        <v>1</v>
      </c>
      <c r="I7">
        <v>1</v>
      </c>
      <c r="M7">
        <v>1</v>
      </c>
      <c r="O7">
        <v>1</v>
      </c>
      <c r="P7">
        <v>1</v>
      </c>
    </row>
    <row r="8" spans="4:24" x14ac:dyDescent="0.3">
      <c r="E8">
        <v>5</v>
      </c>
      <c r="F8">
        <v>1</v>
      </c>
      <c r="I8">
        <v>1</v>
      </c>
      <c r="M8">
        <v>1</v>
      </c>
      <c r="Q8">
        <v>1</v>
      </c>
      <c r="X8" t="s">
        <v>30</v>
      </c>
    </row>
    <row r="11" spans="4:24" x14ac:dyDescent="0.3">
      <c r="T11" t="s">
        <v>29</v>
      </c>
    </row>
    <row r="13" spans="4:24" x14ac:dyDescent="0.3">
      <c r="X13" t="s">
        <v>31</v>
      </c>
    </row>
    <row r="15" spans="4:24" x14ac:dyDescent="0.3"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</row>
    <row r="16" spans="4:24" x14ac:dyDescent="0.3"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</row>
    <row r="17" spans="6:17" x14ac:dyDescent="0.3"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</row>
    <row r="18" spans="6:17" x14ac:dyDescent="0.3"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</row>
    <row r="19" spans="6:17" x14ac:dyDescent="0.3"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R7"/>
  <sheetViews>
    <sheetView workbookViewId="0">
      <selection activeCell="B2" sqref="B2:R7"/>
    </sheetView>
  </sheetViews>
  <sheetFormatPr defaultRowHeight="14.4" x14ac:dyDescent="0.3"/>
  <sheetData>
    <row r="2" spans="2:18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  <c r="J2" s="1" t="s">
        <v>6</v>
      </c>
      <c r="K2" s="1" t="s">
        <v>7</v>
      </c>
      <c r="L2" s="1" t="s">
        <v>32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1" t="s">
        <v>20</v>
      </c>
    </row>
    <row r="3" spans="2:18" x14ac:dyDescent="0.3">
      <c r="B3" t="s">
        <v>28</v>
      </c>
      <c r="C3" s="1">
        <v>1</v>
      </c>
      <c r="D3" s="1">
        <v>1</v>
      </c>
      <c r="E3" s="1"/>
      <c r="F3" s="1">
        <v>1</v>
      </c>
      <c r="G3" s="1"/>
      <c r="H3" s="1">
        <v>1</v>
      </c>
      <c r="I3" s="1"/>
      <c r="J3" s="1"/>
      <c r="K3" s="1"/>
      <c r="L3" s="1">
        <v>1</v>
      </c>
      <c r="M3" s="1"/>
      <c r="N3" s="1"/>
      <c r="O3" s="1"/>
      <c r="P3" s="1">
        <v>1</v>
      </c>
      <c r="Q3" s="1"/>
      <c r="R3" s="1">
        <v>1</v>
      </c>
    </row>
    <row r="4" spans="2:18" x14ac:dyDescent="0.3">
      <c r="B4" t="s">
        <v>28</v>
      </c>
      <c r="C4" s="1">
        <v>2</v>
      </c>
      <c r="D4" s="1">
        <v>1</v>
      </c>
      <c r="E4" s="1">
        <v>1</v>
      </c>
      <c r="F4" s="1">
        <v>1</v>
      </c>
      <c r="G4" s="1"/>
      <c r="H4" s="1">
        <v>1</v>
      </c>
      <c r="I4" s="1"/>
      <c r="J4" s="1"/>
      <c r="K4" s="1"/>
      <c r="L4" s="1">
        <v>1</v>
      </c>
      <c r="M4" s="1"/>
      <c r="N4" s="1"/>
      <c r="O4" s="1"/>
      <c r="P4" s="1">
        <v>1</v>
      </c>
      <c r="Q4" s="1"/>
      <c r="R4" s="1"/>
    </row>
    <row r="5" spans="2:18" x14ac:dyDescent="0.3">
      <c r="B5" t="s">
        <v>28</v>
      </c>
      <c r="C5" s="1">
        <v>3</v>
      </c>
      <c r="D5" s="1"/>
      <c r="E5" s="1">
        <v>1</v>
      </c>
      <c r="F5" s="1">
        <v>1</v>
      </c>
      <c r="G5" s="1"/>
      <c r="H5" s="1">
        <v>1</v>
      </c>
      <c r="I5" s="1"/>
      <c r="J5" s="1"/>
      <c r="K5" s="1"/>
      <c r="L5" s="1">
        <v>1</v>
      </c>
      <c r="M5" s="1"/>
      <c r="N5" s="1"/>
      <c r="O5" s="1"/>
      <c r="P5" s="1">
        <v>1</v>
      </c>
      <c r="Q5" s="1"/>
      <c r="R5" s="1">
        <v>1</v>
      </c>
    </row>
    <row r="6" spans="2:18" x14ac:dyDescent="0.3">
      <c r="B6" t="s">
        <v>28</v>
      </c>
      <c r="C6" s="1">
        <v>4</v>
      </c>
      <c r="D6" s="1">
        <v>1</v>
      </c>
      <c r="E6" s="1">
        <v>1</v>
      </c>
      <c r="F6" s="1">
        <v>1</v>
      </c>
      <c r="G6" s="1"/>
      <c r="H6" s="1">
        <v>1</v>
      </c>
      <c r="I6" s="1"/>
      <c r="J6" s="1"/>
      <c r="K6" s="1"/>
      <c r="L6" s="1"/>
      <c r="M6" s="1"/>
      <c r="N6" s="1"/>
      <c r="O6" s="1"/>
      <c r="P6" s="1">
        <v>1</v>
      </c>
      <c r="Q6" s="1"/>
      <c r="R6" s="1">
        <v>1</v>
      </c>
    </row>
    <row r="7" spans="2:18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"/>
  <sheetViews>
    <sheetView workbookViewId="0">
      <selection activeCell="C3" sqref="C3:C6"/>
    </sheetView>
  </sheetViews>
  <sheetFormatPr defaultRowHeight="14.4" x14ac:dyDescent="0.3"/>
  <sheetData>
    <row r="2" spans="2:22" x14ac:dyDescent="0.3">
      <c r="C2" s="1" t="s">
        <v>0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2" t="s">
        <v>45</v>
      </c>
      <c r="Q2" s="2" t="s">
        <v>46</v>
      </c>
      <c r="R2" s="1" t="s">
        <v>47</v>
      </c>
      <c r="S2" s="2" t="s">
        <v>48</v>
      </c>
      <c r="T2" s="2" t="s">
        <v>49</v>
      </c>
      <c r="U2" s="2" t="s">
        <v>50</v>
      </c>
      <c r="V2" s="2" t="s">
        <v>51</v>
      </c>
    </row>
    <row r="3" spans="2:22" x14ac:dyDescent="0.3">
      <c r="B3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3">
      <c r="B4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C1" t="s">
        <v>61</v>
      </c>
      <c r="D1">
        <v>0.63855085681410095</v>
      </c>
      <c r="K1" t="s">
        <v>64</v>
      </c>
    </row>
    <row r="2" spans="1:11" x14ac:dyDescent="0.3">
      <c r="C2" t="s">
        <v>52</v>
      </c>
      <c r="D2">
        <v>1</v>
      </c>
      <c r="K2" t="s">
        <v>65</v>
      </c>
    </row>
    <row r="3" spans="1:11" x14ac:dyDescent="0.3">
      <c r="C3" t="s">
        <v>59</v>
      </c>
      <c r="D3">
        <v>1000</v>
      </c>
      <c r="K3" t="s">
        <v>66</v>
      </c>
    </row>
    <row r="5" spans="1:11" x14ac:dyDescent="0.3">
      <c r="A5" t="s">
        <v>62</v>
      </c>
      <c r="B5" t="s">
        <v>55</v>
      </c>
      <c r="C5" t="s">
        <v>54</v>
      </c>
      <c r="D5" t="s">
        <v>53</v>
      </c>
      <c r="E5" t="s">
        <v>56</v>
      </c>
      <c r="F5" t="s">
        <v>60</v>
      </c>
      <c r="G5" t="s">
        <v>9</v>
      </c>
      <c r="H5" t="s">
        <v>57</v>
      </c>
      <c r="I5" t="s">
        <v>58</v>
      </c>
      <c r="K5" t="s">
        <v>63</v>
      </c>
    </row>
    <row r="6" spans="1:11" x14ac:dyDescent="0.3">
      <c r="A6">
        <v>0</v>
      </c>
      <c r="B6">
        <v>100</v>
      </c>
      <c r="C6">
        <v>10</v>
      </c>
      <c r="D6">
        <f>C6/$D$2</f>
        <v>10</v>
      </c>
      <c r="E6">
        <f>D6*$D$3*9.81</f>
        <v>98100</v>
      </c>
      <c r="F6">
        <v>0.5</v>
      </c>
      <c r="G6">
        <f>F6*$D$1</f>
        <v>0.31927542840705048</v>
      </c>
      <c r="H6">
        <v>0</v>
      </c>
      <c r="I6">
        <f>G6*(E6-H6)^0.5</f>
        <v>100</v>
      </c>
    </row>
    <row r="7" spans="1:11" x14ac:dyDescent="0.3">
      <c r="A7">
        <v>0.1</v>
      </c>
      <c r="B7">
        <v>100</v>
      </c>
      <c r="C7">
        <f>C6+(B6-I6)*(A7-A6)</f>
        <v>10</v>
      </c>
      <c r="D7">
        <f>C7/$D$2</f>
        <v>10</v>
      </c>
      <c r="E7">
        <f>D7*$D$3*9.81</f>
        <v>98100</v>
      </c>
      <c r="F7">
        <v>0.5</v>
      </c>
      <c r="G7">
        <f>F7*$D$1</f>
        <v>0.31927542840705048</v>
      </c>
      <c r="H7">
        <v>0</v>
      </c>
      <c r="I7">
        <f>G7*(E7-H7)^0.5</f>
        <v>100</v>
      </c>
    </row>
    <row r="8" spans="1:11" x14ac:dyDescent="0.3">
      <c r="A8">
        <v>0.2</v>
      </c>
      <c r="B8">
        <v>110</v>
      </c>
      <c r="C8">
        <f>C7+(B7-I7)*(A8-A7)</f>
        <v>10</v>
      </c>
      <c r="D8">
        <f>C8/$D$2</f>
        <v>10</v>
      </c>
      <c r="E8">
        <f>D8*$D$3*9.81</f>
        <v>98100</v>
      </c>
      <c r="F8">
        <v>0.5</v>
      </c>
      <c r="G8">
        <f>F8*$D$1</f>
        <v>0.31927542840705048</v>
      </c>
      <c r="H8">
        <v>0</v>
      </c>
      <c r="I8">
        <f>G8*(E8-H8)^0.5</f>
        <v>100</v>
      </c>
    </row>
    <row r="9" spans="1:11" x14ac:dyDescent="0.3">
      <c r="A9">
        <v>0.3</v>
      </c>
      <c r="B9">
        <v>110</v>
      </c>
      <c r="C9">
        <f>C8+(B8-I8)*(A9-A8)</f>
        <v>11</v>
      </c>
      <c r="D9">
        <f>C9/$D$2</f>
        <v>11</v>
      </c>
      <c r="E9">
        <f>D9*$D$3*9.81</f>
        <v>107910</v>
      </c>
      <c r="F9">
        <v>0.5</v>
      </c>
      <c r="G9">
        <f>F9*$D$1</f>
        <v>0.31927542840705048</v>
      </c>
      <c r="H9">
        <v>0</v>
      </c>
      <c r="I9">
        <f>G9*(E9-H9)^0.5</f>
        <v>104.88088481701516</v>
      </c>
    </row>
    <row r="10" spans="1:11" x14ac:dyDescent="0.3">
      <c r="A10">
        <v>0.4</v>
      </c>
      <c r="B10">
        <v>110</v>
      </c>
      <c r="C10">
        <f t="shared" ref="C10:C21" si="0">C9+(B9-I9)*(A10-A9)</f>
        <v>11.511911518298485</v>
      </c>
      <c r="D10">
        <f t="shared" ref="D10:D21" si="1">C10/$D$2</f>
        <v>11.511911518298485</v>
      </c>
      <c r="E10">
        <f t="shared" ref="E10:E21" si="2">D10*$D$3*9.81</f>
        <v>112931.85199450814</v>
      </c>
      <c r="F10">
        <v>0.5</v>
      </c>
      <c r="G10">
        <f t="shared" ref="G10:G21" si="3">F10*$D$1</f>
        <v>0.31927542840705048</v>
      </c>
      <c r="H10">
        <v>0</v>
      </c>
      <c r="I10">
        <f t="shared" ref="I10:I21" si="4">G10*(E10-H10)^0.5</f>
        <v>107.2935763142346</v>
      </c>
    </row>
    <row r="11" spans="1:11" x14ac:dyDescent="0.3">
      <c r="A11">
        <v>0.5</v>
      </c>
      <c r="B11">
        <v>110</v>
      </c>
      <c r="C11">
        <f t="shared" si="0"/>
        <v>11.782553886875025</v>
      </c>
      <c r="D11">
        <f t="shared" si="1"/>
        <v>11.782553886875025</v>
      </c>
      <c r="E11">
        <f t="shared" si="2"/>
        <v>115586.85363024399</v>
      </c>
      <c r="F11">
        <v>0.5</v>
      </c>
      <c r="G11">
        <f t="shared" si="3"/>
        <v>0.31927542840705048</v>
      </c>
      <c r="H11">
        <v>0</v>
      </c>
      <c r="I11">
        <f t="shared" si="4"/>
        <v>108.54747296402172</v>
      </c>
    </row>
    <row r="12" spans="1:11" x14ac:dyDescent="0.3">
      <c r="A12">
        <v>0.6</v>
      </c>
      <c r="B12">
        <v>110</v>
      </c>
      <c r="C12">
        <f t="shared" si="0"/>
        <v>11.927806590472853</v>
      </c>
      <c r="D12">
        <f t="shared" si="1"/>
        <v>11.927806590472853</v>
      </c>
      <c r="E12">
        <f t="shared" si="2"/>
        <v>117011.78265253871</v>
      </c>
      <c r="F12">
        <v>0.5</v>
      </c>
      <c r="G12">
        <f t="shared" si="3"/>
        <v>0.31927542840705048</v>
      </c>
      <c r="H12">
        <v>0</v>
      </c>
      <c r="I12">
        <f t="shared" si="4"/>
        <v>109.21449807819864</v>
      </c>
    </row>
    <row r="13" spans="1:11" x14ac:dyDescent="0.3">
      <c r="A13">
        <v>0.7</v>
      </c>
      <c r="B13">
        <v>110</v>
      </c>
      <c r="C13">
        <f t="shared" si="0"/>
        <v>12.006356782652988</v>
      </c>
      <c r="D13">
        <f t="shared" si="1"/>
        <v>12.006356782652988</v>
      </c>
      <c r="E13">
        <f t="shared" si="2"/>
        <v>117782.36003782583</v>
      </c>
      <c r="F13">
        <v>0.5</v>
      </c>
      <c r="G13">
        <f t="shared" si="3"/>
        <v>0.31927542840705048</v>
      </c>
      <c r="H13">
        <v>0</v>
      </c>
      <c r="I13">
        <f t="shared" si="4"/>
        <v>109.57352226999456</v>
      </c>
    </row>
    <row r="14" spans="1:11" x14ac:dyDescent="0.3">
      <c r="A14">
        <v>0.8</v>
      </c>
      <c r="B14">
        <v>110</v>
      </c>
      <c r="C14">
        <f t="shared" si="0"/>
        <v>12.049004555653532</v>
      </c>
      <c r="D14">
        <f t="shared" si="1"/>
        <v>12.049004555653532</v>
      </c>
      <c r="E14">
        <f t="shared" si="2"/>
        <v>118200.73469096115</v>
      </c>
      <c r="F14">
        <v>0.5</v>
      </c>
      <c r="G14">
        <f t="shared" si="3"/>
        <v>0.31927542840705048</v>
      </c>
      <c r="H14">
        <v>0</v>
      </c>
      <c r="I14">
        <f t="shared" si="4"/>
        <v>109.76795778210294</v>
      </c>
    </row>
    <row r="15" spans="1:11" x14ac:dyDescent="0.3">
      <c r="A15">
        <v>0.9</v>
      </c>
      <c r="B15">
        <v>110</v>
      </c>
      <c r="C15">
        <f t="shared" si="0"/>
        <v>12.072208777443239</v>
      </c>
      <c r="D15">
        <f t="shared" si="1"/>
        <v>12.072208777443239</v>
      </c>
      <c r="E15">
        <f t="shared" si="2"/>
        <v>118428.36810671818</v>
      </c>
      <c r="F15">
        <v>0.5</v>
      </c>
      <c r="G15">
        <f t="shared" si="3"/>
        <v>0.31927542840705048</v>
      </c>
      <c r="H15">
        <v>0</v>
      </c>
      <c r="I15">
        <f t="shared" si="4"/>
        <v>109.87360364274596</v>
      </c>
    </row>
    <row r="16" spans="1:11" x14ac:dyDescent="0.3">
      <c r="A16">
        <v>1</v>
      </c>
      <c r="B16">
        <v>110</v>
      </c>
      <c r="C16">
        <f t="shared" si="0"/>
        <v>12.084848413168642</v>
      </c>
      <c r="D16">
        <f t="shared" si="1"/>
        <v>12.084848413168642</v>
      </c>
      <c r="E16">
        <f t="shared" si="2"/>
        <v>118552.36293318438</v>
      </c>
      <c r="F16">
        <v>0.5</v>
      </c>
      <c r="G16">
        <f t="shared" si="3"/>
        <v>0.31927542840705048</v>
      </c>
      <c r="H16">
        <v>0</v>
      </c>
      <c r="I16">
        <f t="shared" si="4"/>
        <v>109.93110757728516</v>
      </c>
    </row>
    <row r="17" spans="1:9" x14ac:dyDescent="0.3">
      <c r="A17">
        <v>1.1000000000000001</v>
      </c>
      <c r="B17">
        <v>110</v>
      </c>
      <c r="C17">
        <f t="shared" si="0"/>
        <v>12.091737655440125</v>
      </c>
      <c r="D17">
        <f t="shared" si="1"/>
        <v>12.091737655440125</v>
      </c>
      <c r="E17">
        <f t="shared" si="2"/>
        <v>118619.94639986764</v>
      </c>
      <c r="F17">
        <v>0.5</v>
      </c>
      <c r="G17">
        <f t="shared" si="3"/>
        <v>0.31927542840705048</v>
      </c>
      <c r="H17">
        <v>0</v>
      </c>
      <c r="I17">
        <f t="shared" si="4"/>
        <v>109.96243747498565</v>
      </c>
    </row>
    <row r="18" spans="1:9" x14ac:dyDescent="0.3">
      <c r="A18">
        <v>1.2</v>
      </c>
      <c r="B18">
        <v>110</v>
      </c>
      <c r="C18">
        <f t="shared" si="0"/>
        <v>12.095493907941561</v>
      </c>
      <c r="D18">
        <f t="shared" si="1"/>
        <v>12.095493907941561</v>
      </c>
      <c r="E18">
        <f t="shared" si="2"/>
        <v>118656.79523690672</v>
      </c>
      <c r="F18">
        <v>0.5</v>
      </c>
      <c r="G18">
        <f t="shared" si="3"/>
        <v>0.31927542840705048</v>
      </c>
      <c r="H18">
        <v>0</v>
      </c>
      <c r="I18">
        <f t="shared" si="4"/>
        <v>109.97951585609732</v>
      </c>
    </row>
    <row r="19" spans="1:9" x14ac:dyDescent="0.3">
      <c r="A19">
        <v>1.3</v>
      </c>
      <c r="B19">
        <v>110</v>
      </c>
      <c r="C19">
        <f t="shared" si="0"/>
        <v>12.097542322331829</v>
      </c>
      <c r="D19">
        <f t="shared" si="1"/>
        <v>12.097542322331829</v>
      </c>
      <c r="E19">
        <f t="shared" si="2"/>
        <v>118676.89018207527</v>
      </c>
      <c r="F19">
        <v>0.5</v>
      </c>
      <c r="G19">
        <f t="shared" si="3"/>
        <v>0.31927542840705048</v>
      </c>
      <c r="H19">
        <v>0</v>
      </c>
      <c r="I19">
        <f t="shared" si="4"/>
        <v>109.98882817055483</v>
      </c>
    </row>
    <row r="20" spans="1:9" x14ac:dyDescent="0.3">
      <c r="A20">
        <v>1.4</v>
      </c>
      <c r="B20">
        <v>110</v>
      </c>
      <c r="C20">
        <f t="shared" si="0"/>
        <v>12.098659505276347</v>
      </c>
      <c r="D20">
        <f t="shared" si="1"/>
        <v>12.098659505276347</v>
      </c>
      <c r="E20">
        <f t="shared" si="2"/>
        <v>118687.84974676096</v>
      </c>
      <c r="F20">
        <v>0.5</v>
      </c>
      <c r="G20">
        <f t="shared" si="3"/>
        <v>0.31927542840705048</v>
      </c>
      <c r="H20">
        <v>0</v>
      </c>
      <c r="I20">
        <f t="shared" si="4"/>
        <v>109.99390667339873</v>
      </c>
    </row>
    <row r="21" spans="1:9" x14ac:dyDescent="0.3">
      <c r="A21">
        <v>1.5</v>
      </c>
      <c r="B21">
        <v>110</v>
      </c>
      <c r="C21">
        <f t="shared" si="0"/>
        <v>12.099268837936474</v>
      </c>
      <c r="D21">
        <f t="shared" si="1"/>
        <v>12.099268837936474</v>
      </c>
      <c r="E21">
        <f t="shared" si="2"/>
        <v>118693.82730015682</v>
      </c>
      <c r="F21">
        <v>0.5</v>
      </c>
      <c r="G21">
        <f t="shared" si="3"/>
        <v>0.31927542840705048</v>
      </c>
      <c r="H21">
        <v>0</v>
      </c>
      <c r="I21">
        <f t="shared" si="4"/>
        <v>109.99667648586696</v>
      </c>
    </row>
    <row r="22" spans="1:9" x14ac:dyDescent="0.3">
      <c r="A22">
        <v>1.6</v>
      </c>
      <c r="B22">
        <v>110</v>
      </c>
      <c r="C22">
        <f>C21+(B21-I21)*(A22-A21)</f>
        <v>12.099601189349778</v>
      </c>
      <c r="D22">
        <f>C22/$D$2</f>
        <v>12.099601189349778</v>
      </c>
      <c r="E22">
        <f>D22*$D$3*9.81</f>
        <v>118697.08766752132</v>
      </c>
      <c r="F22">
        <v>0.5</v>
      </c>
      <c r="G22">
        <f>F22*$D$1</f>
        <v>0.31927542840705048</v>
      </c>
      <c r="H22">
        <v>0</v>
      </c>
      <c r="I22">
        <f>G22*(E22-H22)^0.5</f>
        <v>109.99818720937986</v>
      </c>
    </row>
    <row r="23" spans="1:9" x14ac:dyDescent="0.3">
      <c r="A23">
        <v>1.7</v>
      </c>
      <c r="B23">
        <v>110</v>
      </c>
      <c r="C23">
        <f>C22+(B22-I22)*(A23-A22)</f>
        <v>12.099782468411792</v>
      </c>
      <c r="D23">
        <f>C23/$D$2</f>
        <v>12.099782468411792</v>
      </c>
      <c r="E23">
        <f>D23*$D$3*9.81</f>
        <v>118698.8660151197</v>
      </c>
      <c r="F23">
        <v>0.5</v>
      </c>
      <c r="G23">
        <f>F23*$D$1</f>
        <v>0.31927542840705048</v>
      </c>
      <c r="H23">
        <v>0</v>
      </c>
      <c r="I23">
        <f>G23*(E23-H23)^0.5</f>
        <v>109.99901121560956</v>
      </c>
    </row>
    <row r="24" spans="1:9" x14ac:dyDescent="0.3">
      <c r="A24">
        <v>1.8</v>
      </c>
      <c r="B24">
        <v>110</v>
      </c>
      <c r="C24">
        <f t="shared" ref="C24" si="5">C23+(B23-I23)*(A24-A23)</f>
        <v>12.099881346850836</v>
      </c>
      <c r="D24">
        <f t="shared" ref="D24" si="6">C24/$D$2</f>
        <v>12.099881346850836</v>
      </c>
      <c r="E24">
        <f t="shared" ref="E24" si="7">D24*$D$3*9.81</f>
        <v>118699.83601260671</v>
      </c>
      <c r="F24">
        <v>0.5</v>
      </c>
      <c r="G24">
        <f t="shared" ref="G24" si="8">F24*$D$1</f>
        <v>0.31927542840705048</v>
      </c>
      <c r="H24">
        <v>0</v>
      </c>
      <c r="I24">
        <f t="shared" ref="I24" si="9">G24*(E24-H24)^0.5</f>
        <v>109.99946066618163</v>
      </c>
    </row>
    <row r="25" spans="1:9" x14ac:dyDescent="0.3">
      <c r="A25">
        <v>1.9</v>
      </c>
      <c r="B25">
        <v>110</v>
      </c>
      <c r="C25">
        <f>C24+(B24-I24)*(A25-A24)</f>
        <v>12.099935280232673</v>
      </c>
      <c r="D25">
        <f>C25/$D$2</f>
        <v>12.099935280232673</v>
      </c>
      <c r="E25">
        <f>D25*$D$3*9.81</f>
        <v>118700.36509908253</v>
      </c>
      <c r="F25">
        <v>0.5</v>
      </c>
      <c r="G25">
        <f>F25*$D$1</f>
        <v>0.31927542840705048</v>
      </c>
      <c r="H25">
        <v>0</v>
      </c>
      <c r="I25">
        <f>G25*(E25-H25)^0.5</f>
        <v>109.99970581884607</v>
      </c>
    </row>
    <row r="26" spans="1:9" x14ac:dyDescent="0.3">
      <c r="A26">
        <v>2</v>
      </c>
      <c r="B26">
        <v>110</v>
      </c>
      <c r="C26">
        <f>C25+(B25-I25)*(A26-A25)</f>
        <v>12.099964698348066</v>
      </c>
      <c r="D26">
        <f>C26/$D$2</f>
        <v>12.099964698348066</v>
      </c>
      <c r="E26">
        <f>D26*$D$3*9.81</f>
        <v>118700.65369079453</v>
      </c>
      <c r="F26">
        <v>0.5</v>
      </c>
      <c r="G26">
        <f>F26*$D$1</f>
        <v>0.31927542840705048</v>
      </c>
      <c r="H26">
        <v>0</v>
      </c>
      <c r="I26">
        <f>G26*(E26-H26)^0.5</f>
        <v>109.99983953782872</v>
      </c>
    </row>
    <row r="27" spans="1:9" x14ac:dyDescent="0.3">
      <c r="A27">
        <v>2.1</v>
      </c>
      <c r="B27">
        <v>110</v>
      </c>
      <c r="C27">
        <f>C26+(B26-I26)*(A27-A26)</f>
        <v>12.099980744565194</v>
      </c>
      <c r="D27">
        <f>C27/$D$2</f>
        <v>12.099980744565194</v>
      </c>
      <c r="E27">
        <f>D27*$D$3*9.81</f>
        <v>118700.81110418456</v>
      </c>
      <c r="F27">
        <v>0.5</v>
      </c>
      <c r="G27">
        <f>F27*$D$1</f>
        <v>0.31927542840705048</v>
      </c>
      <c r="H27">
        <v>0</v>
      </c>
      <c r="I27">
        <f>G27*(E27-H27)^0.5</f>
        <v>109.99991247526152</v>
      </c>
    </row>
    <row r="28" spans="1:9" x14ac:dyDescent="0.3">
      <c r="A28">
        <v>2.2000000000000002</v>
      </c>
      <c r="B28">
        <v>110</v>
      </c>
      <c r="C28">
        <f>C27+(B27-I27)*(A28-A27)</f>
        <v>12.099989497039042</v>
      </c>
      <c r="D28">
        <f>C28/$D$2</f>
        <v>12.099989497039042</v>
      </c>
      <c r="E28">
        <f>D28*$D$3*9.81</f>
        <v>118700.896965953</v>
      </c>
      <c r="F28">
        <v>0.5</v>
      </c>
      <c r="G28">
        <f>F28*$D$1</f>
        <v>0.31927542840705048</v>
      </c>
      <c r="H28">
        <v>0</v>
      </c>
      <c r="I28">
        <f>G28*(E28-H28)^0.5</f>
        <v>109.99995225925802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Valve</vt:lpstr>
      <vt:lpstr>Heater</vt:lpstr>
      <vt:lpstr>Mixer</vt:lpstr>
      <vt:lpstr>Splitter</vt:lpstr>
      <vt:lpstr>Compressor</vt:lpstr>
      <vt:lpstr>Separator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2016-01-05T09:47:17Z</dcterms:modified>
</cp:coreProperties>
</file>