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GPR/"/>
    </mc:Choice>
  </mc:AlternateContent>
  <xr:revisionPtr revIDLastSave="196" documentId="13_ncr:1_{0178CA4D-5A23-4207-9606-58EE1E6C4AF8}" xr6:coauthVersionLast="47" xr6:coauthVersionMax="47" xr10:uidLastSave="{6CCEB7AB-F6BA-4199-9824-E398DF2F231C}"/>
  <bookViews>
    <workbookView xWindow="11424" yWindow="0" windowWidth="11712" windowHeight="12336" activeTab="1" xr2:uid="{83BD4275-C023-47C2-9FAB-FD168FE2EE91}"/>
  </bookViews>
  <sheets>
    <sheet name="EJERCICIO3" sheetId="1" r:id="rId1"/>
    <sheet name="EJERCICIO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8" i="1"/>
  <c r="C6" i="1"/>
  <c r="C4" i="1"/>
  <c r="C2" i="1"/>
  <c r="C16" i="1" l="1"/>
  <c r="C14" i="1"/>
  <c r="H12" i="2"/>
  <c r="D19" i="2" s="1"/>
  <c r="D17" i="2"/>
  <c r="D16" i="2"/>
  <c r="D13" i="2"/>
  <c r="D12" i="2"/>
  <c r="C12" i="1" l="1"/>
  <c r="C20" i="1"/>
  <c r="C10" i="1"/>
  <c r="D20" i="2"/>
</calcChain>
</file>

<file path=xl/sharedStrings.xml><?xml version="1.0" encoding="utf-8"?>
<sst xmlns="http://schemas.openxmlformats.org/spreadsheetml/2006/main" count="57" uniqueCount="54">
  <si>
    <t>BAC</t>
  </si>
  <si>
    <t>VP</t>
  </si>
  <si>
    <t>CR</t>
  </si>
  <si>
    <t>VG</t>
  </si>
  <si>
    <t>CV</t>
  </si>
  <si>
    <t>CPI</t>
  </si>
  <si>
    <t>SV</t>
  </si>
  <si>
    <t>SPI</t>
  </si>
  <si>
    <t>ETC</t>
  </si>
  <si>
    <t>EAC</t>
  </si>
  <si>
    <t>BAC = VPfinalizado = VGfinalizado (la suma de todo el coste planificado)</t>
  </si>
  <si>
    <t>CR = Suma de todo el coste real</t>
  </si>
  <si>
    <t>VG = sumatorio de coste planificado * porcentaje de finalizado</t>
  </si>
  <si>
    <t>CV = VG-CR</t>
  </si>
  <si>
    <t>CPI = VG/CR</t>
  </si>
  <si>
    <t>SV = VG - VP</t>
  </si>
  <si>
    <t>SPI = VG/VP</t>
  </si>
  <si>
    <t>EAC = CR + ETC</t>
  </si>
  <si>
    <t>VP = LA SUMA DE: coste planificado de tareas al 100% +  (si una tarea dura 4 y has hecho 1, entonces es coste planificado * 0.25)</t>
  </si>
  <si>
    <t>COSTE DESARROLLO</t>
  </si>
  <si>
    <t>INGRESOS RNE</t>
  </si>
  <si>
    <t>INGRESOS RE</t>
  </si>
  <si>
    <t>BENEFICIO NETO EMPRESA 1 RE</t>
  </si>
  <si>
    <t>BENEFICIO NETO EMPRESA 1 RNE</t>
  </si>
  <si>
    <t>BENEFICIO NETO EMPRESA 2 RE</t>
  </si>
  <si>
    <t>BENEFICIO NETO EMPRESA 2 RNE</t>
  </si>
  <si>
    <t>VALOR MONETARIO EMPRESA 1</t>
  </si>
  <si>
    <t>VALOR MONETARIO EMPRESA 2 (EMV)</t>
  </si>
  <si>
    <t>PORCENTAJE RE</t>
  </si>
  <si>
    <t>PORCENTAJE RNE</t>
  </si>
  <si>
    <t>Porcentaje que te dan en el enunciado</t>
  </si>
  <si>
    <t>Si te dicen que van más allá de la simple aplicación empresaria, entonces eso es RNE y RE será 1-RNE</t>
  </si>
  <si>
    <t>ETC = lo que falta por hacer * coste planificado (lo que falta de los porcentajes del VG)</t>
  </si>
  <si>
    <t>Coste planificado</t>
  </si>
  <si>
    <t>800*0.25</t>
  </si>
  <si>
    <t>Coste Real</t>
  </si>
  <si>
    <t>800*0.6=480</t>
  </si>
  <si>
    <t>800*0.8=640</t>
  </si>
  <si>
    <t>200*0.2=40</t>
  </si>
  <si>
    <t>DIAGRAMA DE GANT</t>
  </si>
  <si>
    <t>SEMANAS</t>
  </si>
  <si>
    <t>A</t>
  </si>
  <si>
    <t>B</t>
  </si>
  <si>
    <t>C</t>
  </si>
  <si>
    <t>D</t>
  </si>
  <si>
    <t>E</t>
  </si>
  <si>
    <t>F</t>
  </si>
  <si>
    <t>G</t>
  </si>
  <si>
    <t>H</t>
  </si>
  <si>
    <t>Linea de por dónde va el proyecto</t>
  </si>
  <si>
    <t>semana</t>
  </si>
  <si>
    <t>VG acumulado</t>
  </si>
  <si>
    <t>sales-force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</si>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</sst>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5" borderId="0" xfId="0" applyFill="1"/>
    <xf numFmtId="0" fontId="1" fillId="0" borderId="0" xfId="0" applyFont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Valo Generado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EJERCICIO3!$G$37:$G$44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F-4910-B943-749DBAE1CB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EJERCICIO3!$H$37:$H$44</c:f>
              <c:numCache>
                <c:formatCode>General</c:formatCode>
                <c:ptCount val="8"/>
                <c:pt idx="0">
                  <c:v>200</c:v>
                </c:pt>
                <c:pt idx="1">
                  <c:v>1800</c:v>
                </c:pt>
                <c:pt idx="2">
                  <c:v>2600</c:v>
                </c:pt>
                <c:pt idx="3">
                  <c:v>3000</c:v>
                </c:pt>
                <c:pt idx="4">
                  <c:v>3320</c:v>
                </c:pt>
                <c:pt idx="5">
                  <c:v>3480</c:v>
                </c:pt>
                <c:pt idx="6">
                  <c:v>3640</c:v>
                </c:pt>
                <c:pt idx="7">
                  <c:v>3640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F-4910-B943-749DBAE1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1409712"/>
        <c:axId val="1411412112"/>
      </c:lineChart>
      <c:catAx>
        <c:axId val="141140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1412112"/>
        <c:crosses val="autoZero"/>
        <c:auto val="1"/>
        <c:lblAlgn val="ctr"/>
        <c:lblOffset val="100"/>
        <c:noMultiLvlLbl val="0"/>
      </c:catAx>
      <c:valAx>
        <c:axId val="14114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140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722160</xdr:colOff>
      <xdr:row>19</xdr:row>
      <xdr:rowOff>22680</xdr:rowOff>
    </xdr:from>
    <xdr:to>
      <xdr:col>17</xdr:col>
      <xdr:colOff>443760</xdr:colOff>
      <xdr:row>30</xdr:row>
      <xdr:rowOff>86040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CD94393-1912-BABF-D48C-831003D873A0}"/>
                </a:ext>
              </a:extLst>
            </xdr14:cNvPr>
            <xdr14:cNvContentPartPr/>
          </xdr14:nvContentPartPr>
          <xdr14:nvPr macro=""/>
          <xdr14:xfrm>
            <a:off x="13401840" y="3497400"/>
            <a:ext cx="514080" cy="207504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5CD94393-1912-BABF-D48C-831003D873A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3200" y="3488400"/>
              <a:ext cx="531720" cy="20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495240</xdr:colOff>
      <xdr:row>18</xdr:row>
      <xdr:rowOff>121680</xdr:rowOff>
    </xdr:from>
    <xdr:to>
      <xdr:col>18</xdr:col>
      <xdr:colOff>426000</xdr:colOff>
      <xdr:row>20</xdr:row>
      <xdr:rowOff>136800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3A1AA91-1718-6551-19C2-F86B46B0537D}"/>
                </a:ext>
              </a:extLst>
            </xdr14:cNvPr>
            <xdr14:cNvContentPartPr/>
          </xdr14:nvContentPartPr>
          <xdr14:nvPr macro=""/>
          <xdr14:xfrm>
            <a:off x="13967400" y="3413520"/>
            <a:ext cx="723240" cy="38088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3A1AA91-1718-6551-19C2-F86B46B0537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958400" y="3404520"/>
              <a:ext cx="740880" cy="398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716280</xdr:colOff>
      <xdr:row>33</xdr:row>
      <xdr:rowOff>57150</xdr:rowOff>
    </xdr:from>
    <xdr:to>
      <xdr:col>14</xdr:col>
      <xdr:colOff>533400</xdr:colOff>
      <xdr:row>48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514B82-AD3A-7D27-9264-790C27A93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2T14:01:28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1148 0 24575,'0'1907'0,"0"-1903"0,0 0 0,0 0 0,0 0 0,-1 0 0,1 0 0,-1 0 0,0 0 0,0-1 0,-1 1 0,1 0 0,-1 0 0,1-1 0,-1 1 0,0-1 0,-3 4 0,2-4 0,0-1 0,0 0 0,0 0 0,0 0 0,-1 0 0,1 0 0,0-1 0,-1 1 0,1-1 0,-1 0 0,1 0 0,-1-1 0,0 1 0,1-1 0,-1 1 0,-6-1 0,-132-3 0,-58 3 0,161 5 0,-40 10 0,50-8 0,-1-1 0,0-2 0,-37 1 0,16-4 0,-65-4 0,103 2 0,0-1 0,0-1 0,0 0 0,0 0 0,1-1 0,-20-10 0,32 14 0,-10-5 0,-1 0 0,0 0 0,1 1 0,-22-5 0,31 8 0,-1 1 0,0-1 0,1 1 0,-1 0 0,0 0 0,0 0 0,0 0 0,1 0 0,-1 0 0,0 0 0,0 1 0,0-1 0,1 1 0,-1-1 0,0 1 0,1 0 0,-1-1 0,1 1 0,-1 0 0,1 0 0,-1 0 0,1 0 0,-1 0 0,1 1 0,0-1 0,0 0 0,-1 1 0,1-1 0,0 1 0,0-1 0,1 1 0,-1-1 0,0 1 0,0 0 0,1-1 0,-1 1 0,1 0 0,-1 0 0,1 2 0,-4 21 0,3-15 0,-1 0 0,0 1 0,-1-1 0,-7 19 0,5-17 0,1 1 0,0-1 0,1 1 0,1 0 0,-1 0 0,1 18 0,3 83 0,2-45 0,-4-67 0,1 1 0,0 0 0,0 0 0,1 0 0,-1-1 0,1 1 0,-1 0 0,1 0 0,0-1 0,0 1 0,0-1 0,0 1 0,1-1 0,-1 1 0,1-1 0,-1 0 0,1 1 0,0-1 0,3 3 0,-1-3 0,-1 0 0,0-1 0,0 1 0,1-1 0,-1 0 0,1 0 0,-1 0 0,1 0 0,-1-1 0,1 1 0,0-1 0,-1 0 0,1 0 0,-1 0 0,5-1 0,52-12 0,-47 9 0,1 1 0,-1 1 0,18-2 0,417 2 0,-218 4 0,-155-3 0,82 3 0,-154-1 0,0-1 0,-1 1 0,1 0 0,-1 0 0,1 0 0,-1 0 0,1 1 0,-1-1 0,0 1 0,1 0 0,-1-1 0,0 1 0,0 0 0,0 0 0,-1 0 0,1 0 0,0 1 0,-1-1 0,1 0 0,-1 1 0,0-1 0,0 1 0,0-1 0,1 4 0,0-1 0,1 1 0,-1-1 0,1 0 0,8 9 0,-7-9 0,-1 0 0,1 0 0,-1 0 0,0 0 0,-1 0 0,1 1 0,-1-1 0,0 1 0,0 0 0,-1 0 0,0 0 0,1 10 0,-1-7 0,1 0 0,0-1 0,0 1 0,0-1 0,6 10 0,-3-6 0,-1-1 0,1 1 0,-2 0 0,0 1 0,0-1 0,1 20 0,-3 77 0,-3-83 0,2 0 0,1 0 0,1 1 0,5 25 0,5 0 0,-3 0 0,-2 1 0,0 86 0,-9-44 0,4 149 0,8-174 0,-5-43 0,1 45 0,-6-54 0,0 8 0,1-1 0,1 0 0,7 38 0,-5-38 0,0 0 0,-2 1 0,-1-1 0,-3 32 0,2 51 0,4-82 0,12 48 0,-9-51 0,-2 0 0,5 42 0,-9-44 0,0 16 0,10 54 0,-4-40 0,-3 0 0,-2 1 0,-4 55 0,-1-8 0,4 451 0,-3-533 0,1 0 0,-2 0 0,-5 17 0,-1 8 0,7-33-20,-1 0 0,0 0-1,-1 0 1,0 0 0,0-1 0,-1 0-1,-6 9 1,-1 4-1183,5-10-5623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2T14:01:33.9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22 106 24575,'0'1'0,"1"-1"0,0 0 0,0 1 0,0-1 0,0 1 0,0 0 0,0-1 0,0 1 0,0 0 0,-1-1 0,1 1 0,0 0 0,-1 0 0,1-1 0,0 1 0,-1 0 0,1 0 0,-1 0 0,0 0 0,1 0 0,-1 0 0,0 0 0,1 0 0,-1 0 0,0 0 0,0 0 0,0 2 0,4 34 0,-4-33 0,3 423 0,-5-219 0,2-102-1365,0-88-5461</inkml:trace>
  <inkml:trace contextRef="#ctx0" brushRef="#br0" timeOffset="613.29">64 106 24575,'-1'-2'0,"1"-1"0,0 0 0,0 0 0,1 1 0,-1-1 0,1 0 0,-1 1 0,1-1 0,0 0 0,0 1 0,0-1 0,0 1 0,0-1 0,1 1 0,-1 0 0,3-3 0,-1 3 0,-1 0 0,1 0 0,0 0 0,-1 1 0,1-1 0,0 1 0,0 0 0,0 0 0,0 0 0,1 0 0,-1 1 0,0-1 0,6 0 0,-6 1 0,1 0 0,-1 0 0,0 1 0,1-1 0,-1 0 0,1 1 0,-1 0 0,0 0 0,0 0 0,1 0 0,-1 1 0,0-1 0,0 1 0,0 0 0,-1 0 0,1 0 0,0 0 0,-1 0 0,1 0 0,-1 1 0,0 0 0,0-1 0,0 1 0,0 0 0,0 0 0,0 0 0,1 4 0,4 10 0,0 1 0,-1-1 0,6 36 0,-6-29 0,7 45 0,-11-50 0,2 0 0,0-1 0,1 1 0,1-1 0,1 0 0,9 20 0,-10-26 0,0 0 0,0 0 0,-2 1 0,1 0 0,-2 0 0,0 1 0,2 14 0,-2 8 0,-3 52 0,0-82-114,0-1 1,0 1-1,1-1 0,0 0 0,0 1 1,1-1-1,-1 0 0,1 0 0,0 0 1,1 0-1,4 8 0,2 1-6712</inkml:trace>
  <inkml:trace contextRef="#ctx0" brushRef="#br0" timeOffset="943.17">1 635 24575,'-1'-3'0,"5"-2"0,4 0 0,5 2 0,4 0 0,2 2 0,6 0 0,-3-3 0,0-1 0,3-3 0,1 0 0,-1 1 0,0 2 0,-2 2 0,0 1 0,-5-3 0,-5 0-8191</inkml:trace>
  <inkml:trace contextRef="#ctx0" brushRef="#br0" timeOffset="1476.82">572 530 24575,'4'0'0,"0"0"0,0 0 0,0 1 0,0-1 0,0 1 0,0 0 0,0 0 0,0 0 0,0 1 0,-1-1 0,1 1 0,0 0 0,-1 0 0,1 0 0,-1 1 0,0-1 0,0 1 0,3 3 0,0 1 0,-1 0 0,0 1 0,-1 0 0,1 0 0,-2 0 0,1 0 0,3 12 0,7 32 40,-2 1 0,9 90-1,3 15-1523,-20-140-5342</inkml:trace>
  <inkml:trace contextRef="#ctx0" brushRef="#br0" timeOffset="2262.59">742 572 24575,'-1'-39'0,"-1"20"0,2 0 0,0 0 0,2 0 0,0 0 0,5-22 0,-6 36 0,1 1 0,-1-1 0,1 1 0,0 0 0,0 0 0,1 0 0,-1 0 0,1 0 0,0 0 0,0 1 0,0-1 0,0 1 0,1 0 0,0 0 0,-1 0 0,1 1 0,0-1 0,0 1 0,0 0 0,0 0 0,1 0 0,-1 1 0,1-1 0,-1 1 0,1 0 0,6 0 0,1-1 0,0 0 0,0 1 0,0 1 0,0 0 0,0 0 0,1 2 0,-1-1 0,17 6 0,-27-6 0,1 1 0,-1 0 0,0 0 0,1 0 0,-1 0 0,0 0 0,0 0 0,-1 1 0,1-1 0,0 1 0,-1-1 0,0 1 0,1 0 0,-1-1 0,0 1 0,0 0 0,-1 0 0,1 0 0,0 0 0,-1 0 0,0 0 0,0 0 0,0 0 0,0 0 0,-1 4 0,1-3 0,0 1 0,-1-1 0,1 1 0,-1-1 0,0 1 0,-1-1 0,1 0 0,-1 0 0,1 0 0,-1 0 0,-1 0 0,1 0 0,0 0 0,-1-1 0,0 1 0,-4 4 0,-2-2 9,0-1 0,0 0 0,0-1 0,-1 0 0,1 0 0,-1-1 0,0 0 0,0-1 0,-14 2 0,-8-1-393,-53-2 0,59-2-303,8 1-6139</inkml:trace>
  <inkml:trace contextRef="#ctx0" brushRef="#br0" timeOffset="2968.41">996 360 24575,'39'-1'0,"-26"0"0,0 0 0,-1 1 0,1 0 0,0 1 0,0 1 0,14 3 0,-24-4 0,0 0 0,0 1 0,0 0 0,0 0 0,0-1 0,-1 2 0,1-1 0,3 3 0,5 5 0,-11-10 0,0 0 0,0 0 0,0 0 0,0 0 0,0 1 0,1-1 0,-1 0 0,0 0 0,0 0 0,0 0 0,0 0 0,0 0 0,1 0 0,-1 0 0,0 0 0,0 0 0,0 0 0,0 0 0,1 0 0,-1 0 0,0 0 0,0 0 0,0 0 0,0 0 0,1 0 0,-1 0 0,0 0 0,0 0 0,0 0 0,0 0 0,1 0 0,-1 0 0,0 0 0,0-1 0,0 1 0,0 0 0,0 0 0,1 0 0,-1 0 0,0 0 0,0 0 0,0 0 0,0-1 0,0 1 0,0 0 0,0 0 0,0-1 0,3-12 0,-3-19 0,0 30 0,-1-32 0,-1 12 0,2 0 0,0 0 0,4-26 0,-3 41 0,1 0 0,-1 1 0,1-1 0,1 0 0,-1 1 0,1 0 0,0-1 0,1 1 0,0 0 0,0 1 0,0-1 0,0 1 0,1-1 0,7-5 0,-7 6 0,1-1 0,0 1 0,0 0 0,0 0 0,1 1 0,0 0 0,0 0 0,0 1 0,0-1 0,1 2 0,-1-1 0,1 1 0,-1 0 0,1 0 0,0 1 0,15 0 0,62 2-1365,-67 0-5461</inkml:trace>
  <inkml:trace contextRef="#ctx0" brushRef="#br0" timeOffset="3564.68">1504 149 24575,'-1'74'0,"2"82"0,-1-152 0,1 0 0,-1 0 0,1 0 0,0 0 0,0 0 0,0 0 0,1 0 0,0-1 0,-1 1 0,1 0 0,0-1 0,1 1 0,-1-1 0,1 0 0,-1 0 0,1 0 0,0 0 0,0 0 0,0-1 0,1 1 0,-1-1 0,0 0 0,1 0 0,0 0 0,-1 0 0,1-1 0,0 1 0,0-1 0,0 0 0,6 1 0,-4-2 0,0 1 0,0-1 0,0 0 0,0 0 0,0 0 0,0-1 0,0 0 0,0-1 0,0 1 0,0-1 0,0 0 0,-1 0 0,1-1 0,-1 0 0,0 0 0,1 0 0,-1 0 0,-1-1 0,1 0 0,5-6 0,-6 5 0,0 0 0,-1 0 0,0 0 0,0-1 0,0 1 0,-1-1 0,0 0 0,0 0 0,0 0 0,-1 0 0,0 0 0,1-11 0,-1-9 0,-5-46 0,1 18 0,3 48 0,0-1 0,0 1 0,-1 0 0,0 0 0,0-1 0,0 1 0,-4-11 0,4 15 0,-1 0 0,1 0 0,-1 0 0,1 1 0,-1-1 0,0 0 0,0 1 0,0-1 0,0 1 0,0 0 0,0-1 0,0 1 0,0 0 0,0 0 0,0 0 0,-1 1 0,1-1 0,0 1 0,-1-1 0,1 1 0,0 0 0,-1-1 0,-3 2 0,-14-2-1365,1 2-5461</inkml:trace>
  <inkml:trace contextRef="#ctx0" brushRef="#br0" timeOffset="4082.29">1906 85 24575,'-4'4'0,"-1"4"0,-3 5 0,-4 4 0,0 2 0,-2 2 0,-1 1 0,1 0 0,-1 0 0,3 0 0,3 0 0,4-1 0,1 1 0,3-5-8191</inkml:trace>
  <inkml:trace contextRef="#ctx0" brushRef="#br0" timeOffset="4679.09">1758 0 24575,'1'4'0,"0"0"0,1 0 0,0 0 0,0-1 0,0 1 0,0-1 0,1 0 0,-1 1 0,1-1 0,0 0 0,0-1 0,5 5 0,9 11 0,96 129 0,-94-117-52,-13-19-211,1-1 1,0 1-1,1-1 1,15 15-1,-7-11-6563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477-0A01-48D1-A1FC-EC55859D2224}">
  <dimension ref="B2:V46"/>
  <sheetViews>
    <sheetView topLeftCell="B20" workbookViewId="0">
      <selection activeCell="F39" sqref="F39"/>
    </sheetView>
  </sheetViews>
  <sheetFormatPr baseColWidth="10" defaultRowHeight="14.4" x14ac:dyDescent="0.3"/>
  <sheetData>
    <row r="2" spans="2:13" x14ac:dyDescent="0.3">
      <c r="B2" s="1" t="s">
        <v>0</v>
      </c>
      <c r="C2" s="2">
        <f>SUM(C26:C33)</f>
        <v>5000</v>
      </c>
    </row>
    <row r="3" spans="2:13" x14ac:dyDescent="0.3">
      <c r="B3" t="s">
        <v>10</v>
      </c>
    </row>
    <row r="4" spans="2:13" x14ac:dyDescent="0.3">
      <c r="B4" s="1" t="s">
        <v>1</v>
      </c>
      <c r="C4" s="2">
        <f>SUM(E26:E32)</f>
        <v>3600</v>
      </c>
    </row>
    <row r="5" spans="2:13" x14ac:dyDescent="0.3">
      <c r="B5" t="s">
        <v>18</v>
      </c>
    </row>
    <row r="6" spans="2:13" x14ac:dyDescent="0.3">
      <c r="B6" s="1" t="s">
        <v>2</v>
      </c>
      <c r="C6" s="4">
        <f>SUM(G26:G33)</f>
        <v>3248.6000000000004</v>
      </c>
    </row>
    <row r="7" spans="2:13" x14ac:dyDescent="0.3">
      <c r="B7" t="s">
        <v>11</v>
      </c>
    </row>
    <row r="8" spans="2:13" x14ac:dyDescent="0.3">
      <c r="B8" s="1" t="s">
        <v>3</v>
      </c>
      <c r="C8" s="2">
        <f>200+1600+800+400+320+160+160</f>
        <v>3640</v>
      </c>
    </row>
    <row r="9" spans="2:13" x14ac:dyDescent="0.3">
      <c r="B9" t="s">
        <v>12</v>
      </c>
    </row>
    <row r="10" spans="2:13" x14ac:dyDescent="0.3">
      <c r="B10" s="1" t="s">
        <v>4</v>
      </c>
      <c r="C10" s="4">
        <f>C8-C6</f>
        <v>391.39999999999964</v>
      </c>
    </row>
    <row r="11" spans="2:13" x14ac:dyDescent="0.3">
      <c r="B11" t="s">
        <v>13</v>
      </c>
    </row>
    <row r="12" spans="2:13" x14ac:dyDescent="0.3">
      <c r="B12" s="1" t="s">
        <v>5</v>
      </c>
      <c r="C12" s="3">
        <f>C8/C6</f>
        <v>1.1204826694576124</v>
      </c>
    </row>
    <row r="13" spans="2:13" x14ac:dyDescent="0.3">
      <c r="B13" t="s">
        <v>14</v>
      </c>
    </row>
    <row r="14" spans="2:13" x14ac:dyDescent="0.3">
      <c r="B14" s="1" t="s">
        <v>6</v>
      </c>
      <c r="C14" s="2">
        <f>C8-C4</f>
        <v>40</v>
      </c>
    </row>
    <row r="15" spans="2:13" x14ac:dyDescent="0.3">
      <c r="B15" t="s">
        <v>15</v>
      </c>
    </row>
    <row r="16" spans="2:13" x14ac:dyDescent="0.3">
      <c r="B16" s="1" t="s">
        <v>7</v>
      </c>
      <c r="C16" s="2">
        <f>C8/C4</f>
        <v>1.0111111111111111</v>
      </c>
      <c r="L16" s="9" t="s">
        <v>39</v>
      </c>
      <c r="M16" s="9"/>
    </row>
    <row r="17" spans="2:22" x14ac:dyDescent="0.3">
      <c r="B17" t="s">
        <v>16</v>
      </c>
    </row>
    <row r="18" spans="2:22" x14ac:dyDescent="0.3">
      <c r="B18" s="1" t="s">
        <v>8</v>
      </c>
      <c r="C18" s="2">
        <f>480+640+40+200</f>
        <v>1360</v>
      </c>
      <c r="K18" s="6" t="s">
        <v>40</v>
      </c>
      <c r="L18" s="6">
        <v>0</v>
      </c>
      <c r="M18" s="6">
        <v>1</v>
      </c>
      <c r="N18" s="6">
        <v>2</v>
      </c>
      <c r="O18" s="6">
        <v>3</v>
      </c>
      <c r="P18" s="6">
        <v>4</v>
      </c>
      <c r="Q18" s="6">
        <v>5</v>
      </c>
      <c r="R18" s="6">
        <v>6</v>
      </c>
      <c r="S18" s="6">
        <v>7</v>
      </c>
      <c r="T18" s="6">
        <v>8</v>
      </c>
      <c r="U18" s="6">
        <v>9</v>
      </c>
      <c r="V18" s="6">
        <v>10</v>
      </c>
    </row>
    <row r="19" spans="2:22" x14ac:dyDescent="0.3">
      <c r="B19" t="s">
        <v>32</v>
      </c>
      <c r="L19" s="5" t="s">
        <v>41</v>
      </c>
    </row>
    <row r="20" spans="2:22" x14ac:dyDescent="0.3">
      <c r="B20" s="1" t="s">
        <v>9</v>
      </c>
      <c r="C20" s="3">
        <f>C6+C18</f>
        <v>4608.6000000000004</v>
      </c>
      <c r="M20" s="9" t="s">
        <v>42</v>
      </c>
      <c r="N20" s="9"/>
      <c r="O20" s="9"/>
      <c r="P20" s="9"/>
    </row>
    <row r="21" spans="2:22" x14ac:dyDescent="0.3">
      <c r="B21" t="s">
        <v>17</v>
      </c>
      <c r="M21" s="10" t="s">
        <v>43</v>
      </c>
      <c r="N21" s="10"/>
      <c r="O21" s="10"/>
      <c r="P21" s="10"/>
    </row>
    <row r="22" spans="2:22" x14ac:dyDescent="0.3">
      <c r="M22" s="11" t="s">
        <v>44</v>
      </c>
      <c r="N22" s="11"/>
      <c r="O22" s="11"/>
      <c r="P22" s="11"/>
    </row>
    <row r="23" spans="2:22" x14ac:dyDescent="0.3">
      <c r="Q23" s="12" t="s">
        <v>45</v>
      </c>
      <c r="R23" s="12"/>
      <c r="S23" s="12"/>
      <c r="T23" s="12"/>
    </row>
    <row r="24" spans="2:22" x14ac:dyDescent="0.3">
      <c r="Q24" s="13" t="s">
        <v>46</v>
      </c>
      <c r="R24" s="13"/>
      <c r="S24" s="13"/>
      <c r="T24" s="13"/>
    </row>
    <row r="25" spans="2:22" x14ac:dyDescent="0.3">
      <c r="C25" t="s">
        <v>33</v>
      </c>
      <c r="E25" t="s">
        <v>1</v>
      </c>
      <c r="G25" t="s">
        <v>35</v>
      </c>
      <c r="H25" t="s">
        <v>3</v>
      </c>
      <c r="I25" t="s">
        <v>8</v>
      </c>
      <c r="Q25" s="7" t="s">
        <v>47</v>
      </c>
      <c r="R25" s="7"/>
    </row>
    <row r="26" spans="2:22" x14ac:dyDescent="0.3">
      <c r="C26">
        <v>200</v>
      </c>
      <c r="E26">
        <v>200</v>
      </c>
      <c r="G26">
        <v>200</v>
      </c>
      <c r="H26">
        <v>200</v>
      </c>
      <c r="I26" t="s">
        <v>36</v>
      </c>
      <c r="U26" s="8" t="s">
        <v>48</v>
      </c>
      <c r="V26" s="8"/>
    </row>
    <row r="27" spans="2:22" x14ac:dyDescent="0.3">
      <c r="C27">
        <v>1600</v>
      </c>
      <c r="E27">
        <v>1600</v>
      </c>
      <c r="G27">
        <v>1776</v>
      </c>
      <c r="H27">
        <v>1600</v>
      </c>
      <c r="I27" t="s">
        <v>37</v>
      </c>
    </row>
    <row r="28" spans="2:22" x14ac:dyDescent="0.3">
      <c r="C28">
        <v>800</v>
      </c>
      <c r="E28">
        <v>800</v>
      </c>
      <c r="G28">
        <v>296</v>
      </c>
      <c r="H28">
        <v>800</v>
      </c>
      <c r="I28" t="s">
        <v>38</v>
      </c>
    </row>
    <row r="29" spans="2:22" x14ac:dyDescent="0.3">
      <c r="C29">
        <v>400</v>
      </c>
      <c r="E29">
        <v>400</v>
      </c>
      <c r="G29">
        <v>420</v>
      </c>
      <c r="H29">
        <v>400</v>
      </c>
      <c r="I29">
        <v>200</v>
      </c>
    </row>
    <row r="30" spans="2:22" x14ac:dyDescent="0.3">
      <c r="C30">
        <v>800</v>
      </c>
      <c r="E30">
        <v>200</v>
      </c>
      <c r="F30" t="s">
        <v>34</v>
      </c>
      <c r="G30">
        <v>262.39999999999998</v>
      </c>
      <c r="H30">
        <v>320</v>
      </c>
    </row>
    <row r="31" spans="2:22" x14ac:dyDescent="0.3">
      <c r="C31">
        <v>800</v>
      </c>
      <c r="E31">
        <v>200</v>
      </c>
      <c r="G31">
        <v>137.4</v>
      </c>
      <c r="H31">
        <v>160</v>
      </c>
    </row>
    <row r="32" spans="2:22" x14ac:dyDescent="0.3">
      <c r="C32">
        <v>200</v>
      </c>
      <c r="E32">
        <v>200</v>
      </c>
      <c r="G32">
        <v>156.80000000000001</v>
      </c>
      <c r="H32">
        <v>160</v>
      </c>
      <c r="R32" t="s">
        <v>49</v>
      </c>
    </row>
    <row r="33" spans="3:8" x14ac:dyDescent="0.3">
      <c r="C33">
        <v>200</v>
      </c>
      <c r="G33">
        <v>0</v>
      </c>
      <c r="H33">
        <v>0</v>
      </c>
    </row>
    <row r="36" spans="3:8" x14ac:dyDescent="0.3">
      <c r="G36" t="s">
        <v>50</v>
      </c>
      <c r="H36" t="s">
        <v>51</v>
      </c>
    </row>
    <row r="37" spans="3:8" x14ac:dyDescent="0.3">
      <c r="G37">
        <v>1</v>
      </c>
      <c r="H37">
        <v>200</v>
      </c>
    </row>
    <row r="38" spans="3:8" x14ac:dyDescent="0.3">
      <c r="G38">
        <v>2</v>
      </c>
      <c r="H38">
        <v>1800</v>
      </c>
    </row>
    <row r="39" spans="3:8" x14ac:dyDescent="0.3">
      <c r="G39">
        <v>3</v>
      </c>
      <c r="H39">
        <v>2600</v>
      </c>
    </row>
    <row r="40" spans="3:8" x14ac:dyDescent="0.3">
      <c r="G40">
        <v>4</v>
      </c>
      <c r="H40">
        <v>3000</v>
      </c>
    </row>
    <row r="41" spans="3:8" x14ac:dyDescent="0.3">
      <c r="G41">
        <v>5</v>
      </c>
      <c r="H41">
        <v>3320</v>
      </c>
    </row>
    <row r="42" spans="3:8" x14ac:dyDescent="0.3">
      <c r="G42">
        <v>6</v>
      </c>
      <c r="H42">
        <v>3480</v>
      </c>
    </row>
    <row r="43" spans="3:8" x14ac:dyDescent="0.3">
      <c r="G43">
        <v>7</v>
      </c>
      <c r="H43">
        <v>3640</v>
      </c>
    </row>
    <row r="44" spans="3:8" x14ac:dyDescent="0.3">
      <c r="G44">
        <v>8</v>
      </c>
      <c r="H44">
        <v>3640</v>
      </c>
    </row>
    <row r="45" spans="3:8" x14ac:dyDescent="0.3">
      <c r="G45">
        <v>9</v>
      </c>
    </row>
    <row r="46" spans="3:8" x14ac:dyDescent="0.3">
      <c r="G46">
        <v>10</v>
      </c>
    </row>
  </sheetData>
  <mergeCells count="8">
    <mergeCell ref="Q25:R25"/>
    <mergeCell ref="U26:V26"/>
    <mergeCell ref="L16:M16"/>
    <mergeCell ref="M20:P20"/>
    <mergeCell ref="M21:P21"/>
    <mergeCell ref="M22:P22"/>
    <mergeCell ref="Q23:T23"/>
    <mergeCell ref="Q24:T24"/>
  </mergeCells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62E01D9-15AF-43A7-83F3-57F5704F66A4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EJERCICIO3!H26:H26</xm:f>
              <xm:sqref>K26</xm:sqref>
            </x14:sparkline>
            <x14:sparkline>
              <xm:f>EJERCICIO3!H27:H27</xm:f>
              <xm:sqref>K27</xm:sqref>
            </x14:sparkline>
            <x14:sparkline>
              <xm:f>EJERCICIO3!H28:H28</xm:f>
              <xm:sqref>K28</xm:sqref>
            </x14:sparkline>
            <x14:sparkline>
              <xm:f>EJERCICIO3!H29:H29</xm:f>
              <xm:sqref>K29</xm:sqref>
            </x14:sparkline>
            <x14:sparkline>
              <xm:f>EJERCICIO3!H30:H30</xm:f>
              <xm:sqref>K30</xm:sqref>
            </x14:sparkline>
            <x14:sparkline>
              <xm:f>EJERCICIO3!H31:H31</xm:f>
              <xm:sqref>K31</xm:sqref>
            </x14:sparkline>
            <x14:sparkline>
              <xm:f>EJERCICIO3!H32:H32</xm:f>
              <xm:sqref>K32</xm:sqref>
            </x14:sparkline>
            <x14:sparkline>
              <xm:f>EJERCICIO3!H33:H33</xm:f>
              <xm:sqref>K33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BF1-4E8F-49BC-8289-5E70F4FFEF72}">
  <dimension ref="A7:H20"/>
  <sheetViews>
    <sheetView tabSelected="1" workbookViewId="0">
      <selection activeCell="D17" sqref="D17"/>
    </sheetView>
  </sheetViews>
  <sheetFormatPr baseColWidth="10" defaultRowHeight="14.4" x14ac:dyDescent="0.3"/>
  <sheetData>
    <row r="7" spans="1:8" x14ac:dyDescent="0.3">
      <c r="B7" s="1" t="s">
        <v>19</v>
      </c>
      <c r="C7" s="1"/>
      <c r="D7" s="1" t="s">
        <v>20</v>
      </c>
      <c r="E7" s="1"/>
      <c r="F7" s="1" t="s">
        <v>21</v>
      </c>
    </row>
    <row r="8" spans="1:8" x14ac:dyDescent="0.3">
      <c r="A8" s="1" t="s">
        <v>52</v>
      </c>
      <c r="B8" s="14">
        <v>2000</v>
      </c>
      <c r="C8" s="15"/>
      <c r="D8" s="14">
        <v>2700</v>
      </c>
      <c r="E8" s="15"/>
      <c r="F8" s="2">
        <v>5300</v>
      </c>
    </row>
    <row r="9" spans="1:8" x14ac:dyDescent="0.3">
      <c r="A9" s="1" t="s">
        <v>53</v>
      </c>
      <c r="B9" s="14">
        <v>4600</v>
      </c>
      <c r="C9" s="15"/>
      <c r="D9" s="14">
        <v>8300</v>
      </c>
      <c r="E9" s="15"/>
      <c r="F9" s="2">
        <v>5500</v>
      </c>
    </row>
    <row r="12" spans="1:8" x14ac:dyDescent="0.3">
      <c r="A12" s="1" t="s">
        <v>22</v>
      </c>
      <c r="B12" s="1"/>
      <c r="C12" s="1"/>
      <c r="D12" s="2">
        <f>F8-B8</f>
        <v>3300</v>
      </c>
      <c r="F12" s="1" t="s">
        <v>28</v>
      </c>
      <c r="G12" s="1"/>
      <c r="H12" s="2">
        <f>1-H13</f>
        <v>0.69</v>
      </c>
    </row>
    <row r="13" spans="1:8" x14ac:dyDescent="0.3">
      <c r="A13" s="1" t="s">
        <v>23</v>
      </c>
      <c r="B13" s="1"/>
      <c r="C13" s="1"/>
      <c r="D13" s="2">
        <f>D8-B8</f>
        <v>700</v>
      </c>
      <c r="F13" s="1" t="s">
        <v>29</v>
      </c>
      <c r="G13" s="1"/>
      <c r="H13" s="2">
        <v>0.31</v>
      </c>
    </row>
    <row r="14" spans="1:8" x14ac:dyDescent="0.3">
      <c r="F14" t="s">
        <v>30</v>
      </c>
    </row>
    <row r="15" spans="1:8" x14ac:dyDescent="0.3">
      <c r="F15" t="s">
        <v>31</v>
      </c>
    </row>
    <row r="16" spans="1:8" x14ac:dyDescent="0.3">
      <c r="A16" s="1" t="s">
        <v>24</v>
      </c>
      <c r="B16" s="1"/>
      <c r="C16" s="1"/>
      <c r="D16" s="2">
        <f>F9-B9</f>
        <v>900</v>
      </c>
    </row>
    <row r="17" spans="1:4" x14ac:dyDescent="0.3">
      <c r="A17" s="1" t="s">
        <v>25</v>
      </c>
      <c r="B17" s="1"/>
      <c r="C17" s="1"/>
      <c r="D17" s="2">
        <f>D9-B9</f>
        <v>3700</v>
      </c>
    </row>
    <row r="19" spans="1:4" x14ac:dyDescent="0.3">
      <c r="A19" s="1" t="s">
        <v>26</v>
      </c>
      <c r="B19" s="1"/>
      <c r="C19" s="1"/>
      <c r="D19" s="2">
        <f>D8*H13 +F8*H12 -B8</f>
        <v>2494</v>
      </c>
    </row>
    <row r="20" spans="1:4" x14ac:dyDescent="0.3">
      <c r="A20" s="1" t="s">
        <v>27</v>
      </c>
      <c r="B20" s="1"/>
      <c r="C20" s="1"/>
      <c r="D20" s="2">
        <f>D9*H13+F9*H12-B9</f>
        <v>1768</v>
      </c>
    </row>
  </sheetData>
  <mergeCells count="4">
    <mergeCell ref="B8:C8"/>
    <mergeCell ref="B9:C9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EJERCICIO3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Adrián Martínez Martínez</cp:lastModifiedBy>
  <dcterms:created xsi:type="dcterms:W3CDTF">2023-06-01T18:23:10Z</dcterms:created>
  <dcterms:modified xsi:type="dcterms:W3CDTF">2023-06-02T14:14:16Z</dcterms:modified>
</cp:coreProperties>
</file>