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3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2.xml" ContentType="application/vnd.openxmlformats-officedocument.spreadsheetml.pivotTable+xml"/>
  <Override PartName="/xl/drawings/drawing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3.xml" ContentType="application/vnd.openxmlformats-officedocument.spreadsheetml.pivotTable+xml"/>
  <Override PartName="/xl/drawings/drawing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drawings/drawing7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pivotTables/pivotTable22.xml" ContentType="application/vnd.openxmlformats-officedocument.spreadsheetml.pivotTable+xml"/>
  <Override PartName="/xl/drawings/drawing8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I2PEPF0000034A\EXCELCNV\819eb62b-fc7d-44bf-97c2-3ca5c782ea33\"/>
    </mc:Choice>
  </mc:AlternateContent>
  <xr:revisionPtr revIDLastSave="3781" documentId="8_{3CAA2C91-CEA5-40C2-8352-EBD8BE5AFC85}" xr6:coauthVersionLast="47" xr6:coauthVersionMax="47" xr10:uidLastSave="{38F4C143-B231-43CC-8D1F-94D507DAF8CC}"/>
  <bookViews>
    <workbookView xWindow="-60" yWindow="-60" windowWidth="15480" windowHeight="11640" firstSheet="3" xr2:uid="{2F067521-B1D2-4B8E-8284-34D9AB8D4343}"/>
  </bookViews>
  <sheets>
    <sheet name="Dashboard" sheetId="12" r:id="rId1"/>
    <sheet name="Sala datos" sheetId="3" r:id="rId2"/>
    <sheet name="Cocina datos" sheetId="4" r:id="rId3"/>
    <sheet name="Ingresos x tipo servicio" sheetId="5" r:id="rId4"/>
    <sheet name="metodos pago x transaccion" sheetId="6" r:id="rId5"/>
    <sheet name="ingreso tipo dia semana" sheetId="7" r:id="rId6"/>
    <sheet name="Ingresos x pais de orig" sheetId="8" r:id="rId7"/>
    <sheet name="Impagos" sheetId="9" r:id="rId8"/>
    <sheet name="Propinas" sheetId="10" r:id="rId9"/>
    <sheet name="Meseros" sheetId="11" r:id="rId10"/>
  </sheets>
  <definedNames>
    <definedName name="_xlnm._FilterDatabase" localSheetId="2" hidden="1">'Cocina datos'!$A$1:$H$1</definedName>
    <definedName name="_xlnm._FilterDatabase" localSheetId="1" hidden="1">'Sala datos'!$A$1:$Q$1</definedName>
    <definedName name="SegmentaciónDeDatos_Dia_de_la_semana">#N/A</definedName>
  </definedNames>
  <calcPr calcId="191028"/>
  <pivotCaches>
    <pivotCache cacheId="11456" r:id="rId11"/>
    <pivotCache cacheId="11512" r:id="rId12"/>
  </pivotCaches>
  <extLst>
    <ext xmlns:x14="http://schemas.microsoft.com/office/spreadsheetml/2009/9/main" uri="{BBE1A952-AA13-448e-AADC-164F8A28A991}">
      <x14:slicerCaches>
        <x14:slicerCache r:id="rId13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2" l="1"/>
  <c r="A10" i="12"/>
  <c r="F3" i="4"/>
  <c r="O2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O248" i="3"/>
  <c r="O249" i="3"/>
  <c r="O250" i="3"/>
  <c r="O251" i="3"/>
  <c r="O252" i="3"/>
  <c r="O253" i="3"/>
  <c r="O254" i="3"/>
  <c r="O255" i="3"/>
  <c r="O256" i="3"/>
  <c r="O257" i="3"/>
  <c r="O258" i="3"/>
  <c r="O259" i="3"/>
  <c r="O260" i="3"/>
  <c r="O261" i="3"/>
  <c r="O262" i="3"/>
  <c r="O263" i="3"/>
  <c r="O264" i="3"/>
  <c r="O265" i="3"/>
  <c r="O266" i="3"/>
  <c r="O267" i="3"/>
  <c r="O268" i="3"/>
  <c r="O269" i="3"/>
  <c r="O270" i="3"/>
  <c r="O271" i="3"/>
  <c r="O272" i="3"/>
  <c r="O273" i="3"/>
  <c r="O274" i="3"/>
  <c r="O275" i="3"/>
  <c r="O276" i="3"/>
  <c r="O277" i="3"/>
  <c r="O278" i="3"/>
  <c r="O279" i="3"/>
  <c r="O280" i="3"/>
  <c r="O281" i="3"/>
  <c r="O282" i="3"/>
  <c r="O283" i="3"/>
  <c r="O284" i="3"/>
  <c r="O285" i="3"/>
  <c r="O286" i="3"/>
  <c r="O287" i="3"/>
  <c r="O288" i="3"/>
  <c r="O289" i="3"/>
  <c r="O290" i="3"/>
  <c r="O291" i="3"/>
  <c r="O292" i="3"/>
  <c r="O293" i="3"/>
  <c r="O294" i="3"/>
  <c r="O295" i="3"/>
  <c r="O296" i="3"/>
  <c r="O297" i="3"/>
  <c r="O298" i="3"/>
  <c r="O299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O314" i="3"/>
  <c r="O315" i="3"/>
  <c r="O316" i="3"/>
  <c r="O317" i="3"/>
  <c r="O318" i="3"/>
  <c r="O319" i="3"/>
  <c r="O320" i="3"/>
  <c r="O321" i="3"/>
  <c r="O322" i="3"/>
  <c r="O323" i="3"/>
  <c r="O324" i="3"/>
  <c r="O325" i="3"/>
  <c r="O326" i="3"/>
  <c r="O327" i="3"/>
  <c r="O328" i="3"/>
  <c r="O329" i="3"/>
  <c r="O330" i="3"/>
  <c r="O331" i="3"/>
  <c r="O332" i="3"/>
  <c r="O333" i="3"/>
  <c r="O334" i="3"/>
  <c r="O335" i="3"/>
  <c r="O336" i="3"/>
  <c r="O337" i="3"/>
  <c r="O338" i="3"/>
  <c r="O339" i="3"/>
  <c r="O340" i="3"/>
  <c r="O341" i="3"/>
  <c r="O342" i="3"/>
  <c r="O343" i="3"/>
  <c r="O344" i="3"/>
  <c r="O345" i="3"/>
  <c r="O346" i="3"/>
  <c r="O347" i="3"/>
  <c r="O348" i="3"/>
  <c r="O349" i="3"/>
  <c r="O350" i="3"/>
  <c r="O351" i="3"/>
  <c r="O352" i="3"/>
  <c r="O353" i="3"/>
  <c r="O354" i="3"/>
  <c r="O355" i="3"/>
  <c r="O356" i="3"/>
  <c r="O357" i="3"/>
  <c r="O358" i="3"/>
  <c r="O359" i="3"/>
  <c r="O360" i="3"/>
  <c r="O361" i="3"/>
  <c r="O362" i="3"/>
  <c r="O363" i="3"/>
  <c r="O364" i="3"/>
  <c r="O365" i="3"/>
  <c r="O366" i="3"/>
  <c r="O367" i="3"/>
  <c r="O368" i="3"/>
  <c r="O369" i="3"/>
  <c r="O370" i="3"/>
  <c r="O371" i="3"/>
  <c r="O372" i="3"/>
  <c r="O373" i="3"/>
  <c r="O374" i="3"/>
  <c r="O375" i="3"/>
  <c r="O376" i="3"/>
  <c r="O377" i="3"/>
  <c r="O378" i="3"/>
  <c r="O379" i="3"/>
  <c r="O380" i="3"/>
  <c r="O381" i="3"/>
  <c r="O382" i="3"/>
  <c r="O383" i="3"/>
  <c r="O384" i="3"/>
  <c r="O385" i="3"/>
  <c r="O386" i="3"/>
  <c r="O387" i="3"/>
  <c r="O388" i="3"/>
  <c r="O389" i="3"/>
  <c r="O390" i="3"/>
  <c r="O391" i="3"/>
  <c r="O392" i="3"/>
  <c r="O393" i="3"/>
  <c r="O394" i="3"/>
  <c r="O395" i="3"/>
  <c r="O396" i="3"/>
  <c r="O397" i="3"/>
  <c r="O398" i="3"/>
  <c r="O399" i="3"/>
  <c r="O400" i="3"/>
  <c r="O401" i="3"/>
  <c r="O402" i="3"/>
  <c r="O403" i="3"/>
  <c r="O404" i="3"/>
  <c r="O405" i="3"/>
  <c r="O406" i="3"/>
  <c r="O407" i="3"/>
  <c r="O408" i="3"/>
  <c r="O409" i="3"/>
  <c r="O410" i="3"/>
  <c r="O411" i="3"/>
  <c r="O412" i="3"/>
  <c r="O413" i="3"/>
  <c r="O414" i="3"/>
  <c r="O415" i="3"/>
  <c r="O416" i="3"/>
  <c r="O417" i="3"/>
  <c r="O418" i="3"/>
  <c r="O419" i="3"/>
  <c r="O420" i="3"/>
  <c r="O421" i="3"/>
  <c r="O422" i="3"/>
  <c r="O423" i="3"/>
  <c r="O424" i="3"/>
  <c r="O425" i="3"/>
  <c r="O426" i="3"/>
  <c r="O427" i="3"/>
  <c r="O428" i="3"/>
  <c r="O429" i="3"/>
  <c r="O430" i="3"/>
  <c r="O431" i="3"/>
  <c r="O432" i="3"/>
  <c r="O433" i="3"/>
  <c r="O434" i="3"/>
  <c r="O435" i="3"/>
  <c r="O436" i="3"/>
  <c r="O437" i="3"/>
  <c r="O438" i="3"/>
  <c r="O439" i="3"/>
  <c r="O440" i="3"/>
  <c r="O441" i="3"/>
  <c r="O442" i="3"/>
  <c r="O443" i="3"/>
  <c r="O444" i="3"/>
  <c r="O445" i="3"/>
  <c r="O446" i="3"/>
  <c r="O447" i="3"/>
  <c r="O448" i="3"/>
  <c r="O449" i="3"/>
  <c r="O450" i="3"/>
  <c r="O451" i="3"/>
  <c r="O452" i="3"/>
  <c r="O453" i="3"/>
  <c r="O454" i="3"/>
  <c r="O455" i="3"/>
  <c r="O456" i="3"/>
  <c r="O457" i="3"/>
  <c r="O458" i="3"/>
  <c r="O459" i="3"/>
  <c r="O460" i="3"/>
  <c r="O461" i="3"/>
  <c r="O462" i="3"/>
  <c r="O463" i="3"/>
  <c r="O464" i="3"/>
  <c r="O465" i="3"/>
  <c r="O466" i="3"/>
  <c r="O467" i="3"/>
  <c r="O468" i="3"/>
  <c r="O469" i="3"/>
  <c r="O470" i="3"/>
  <c r="O471" i="3"/>
  <c r="O472" i="3"/>
  <c r="O473" i="3"/>
  <c r="O474" i="3"/>
  <c r="O475" i="3"/>
  <c r="O476" i="3"/>
  <c r="O477" i="3"/>
  <c r="O478" i="3"/>
  <c r="O479" i="3"/>
  <c r="O480" i="3"/>
  <c r="O481" i="3"/>
  <c r="O482" i="3"/>
  <c r="O483" i="3"/>
  <c r="O484" i="3"/>
  <c r="O485" i="3"/>
  <c r="O486" i="3"/>
  <c r="O487" i="3"/>
  <c r="O488" i="3"/>
  <c r="O489" i="3"/>
  <c r="O490" i="3"/>
  <c r="O491" i="3"/>
  <c r="O492" i="3"/>
  <c r="O493" i="3"/>
  <c r="O494" i="3"/>
  <c r="O495" i="3"/>
  <c r="O496" i="3"/>
  <c r="O497" i="3"/>
  <c r="O498" i="3"/>
  <c r="O499" i="3"/>
  <c r="O500" i="3"/>
  <c r="O501" i="3"/>
  <c r="O502" i="3"/>
  <c r="O503" i="3"/>
  <c r="O504" i="3"/>
  <c r="O505" i="3"/>
  <c r="O506" i="3"/>
  <c r="O507" i="3"/>
  <c r="O508" i="3"/>
  <c r="O509" i="3"/>
  <c r="O510" i="3"/>
  <c r="O511" i="3"/>
  <c r="O512" i="3"/>
  <c r="O513" i="3"/>
  <c r="O514" i="3"/>
  <c r="O515" i="3"/>
  <c r="O516" i="3"/>
  <c r="O517" i="3"/>
  <c r="O518" i="3"/>
  <c r="O519" i="3"/>
  <c r="O520" i="3"/>
  <c r="O521" i="3"/>
  <c r="O522" i="3"/>
  <c r="O523" i="3"/>
  <c r="O524" i="3"/>
  <c r="O525" i="3"/>
  <c r="O526" i="3"/>
  <c r="O527" i="3"/>
  <c r="O528" i="3"/>
  <c r="O529" i="3"/>
  <c r="O530" i="3"/>
  <c r="O531" i="3"/>
  <c r="O532" i="3"/>
  <c r="O533" i="3"/>
  <c r="O534" i="3"/>
  <c r="O535" i="3"/>
  <c r="O536" i="3"/>
  <c r="O537" i="3"/>
  <c r="O538" i="3"/>
  <c r="O539" i="3"/>
  <c r="O540" i="3"/>
  <c r="O541" i="3"/>
  <c r="O542" i="3"/>
  <c r="O543" i="3"/>
  <c r="O544" i="3"/>
  <c r="O545" i="3"/>
  <c r="O546" i="3"/>
  <c r="O547" i="3"/>
  <c r="O548" i="3"/>
  <c r="O549" i="3"/>
  <c r="O550" i="3"/>
  <c r="O551" i="3"/>
  <c r="O552" i="3"/>
  <c r="O553" i="3"/>
  <c r="O554" i="3"/>
  <c r="O555" i="3"/>
  <c r="O556" i="3"/>
  <c r="O557" i="3"/>
  <c r="O558" i="3"/>
  <c r="O559" i="3"/>
  <c r="O560" i="3"/>
  <c r="O561" i="3"/>
  <c r="O562" i="3"/>
  <c r="O563" i="3"/>
  <c r="O564" i="3"/>
  <c r="O565" i="3"/>
  <c r="O566" i="3"/>
  <c r="O567" i="3"/>
  <c r="O568" i="3"/>
  <c r="O569" i="3"/>
  <c r="O570" i="3"/>
  <c r="O571" i="3"/>
  <c r="O572" i="3"/>
  <c r="O573" i="3"/>
  <c r="O574" i="3"/>
  <c r="O575" i="3"/>
  <c r="O576" i="3"/>
  <c r="O577" i="3"/>
  <c r="O578" i="3"/>
  <c r="O579" i="3"/>
  <c r="O580" i="3"/>
  <c r="O581" i="3"/>
  <c r="O582" i="3"/>
  <c r="O583" i="3"/>
  <c r="O584" i="3"/>
  <c r="O585" i="3"/>
  <c r="O586" i="3"/>
  <c r="O587" i="3"/>
  <c r="O588" i="3"/>
  <c r="O589" i="3"/>
  <c r="O590" i="3"/>
  <c r="O591" i="3"/>
  <c r="O592" i="3"/>
  <c r="O593" i="3"/>
  <c r="O594" i="3"/>
  <c r="O595" i="3"/>
  <c r="O596" i="3"/>
  <c r="O597" i="3"/>
  <c r="O598" i="3"/>
  <c r="O599" i="3"/>
  <c r="O600" i="3"/>
  <c r="O601" i="3"/>
  <c r="O602" i="3"/>
  <c r="O603" i="3"/>
  <c r="O604" i="3"/>
  <c r="O605" i="3"/>
  <c r="O606" i="3"/>
  <c r="O607" i="3"/>
  <c r="O608" i="3"/>
  <c r="O609" i="3"/>
  <c r="O610" i="3"/>
  <c r="O611" i="3"/>
  <c r="O612" i="3"/>
  <c r="O613" i="3"/>
  <c r="O614" i="3"/>
  <c r="O615" i="3"/>
  <c r="O616" i="3"/>
  <c r="O617" i="3"/>
  <c r="O618" i="3"/>
  <c r="O619" i="3"/>
  <c r="O620" i="3"/>
  <c r="O621" i="3"/>
  <c r="O622" i="3"/>
  <c r="O623" i="3"/>
  <c r="O624" i="3"/>
  <c r="O625" i="3"/>
  <c r="O626" i="3"/>
  <c r="O627" i="3"/>
  <c r="O628" i="3"/>
  <c r="O629" i="3"/>
  <c r="O630" i="3"/>
  <c r="O631" i="3"/>
  <c r="O632" i="3"/>
  <c r="O633" i="3"/>
  <c r="O634" i="3"/>
  <c r="O635" i="3"/>
  <c r="O636" i="3"/>
  <c r="O637" i="3"/>
  <c r="O638" i="3"/>
  <c r="O639" i="3"/>
  <c r="O640" i="3"/>
  <c r="O641" i="3"/>
  <c r="O642" i="3"/>
  <c r="O643" i="3"/>
  <c r="O644" i="3"/>
  <c r="O645" i="3"/>
  <c r="O646" i="3"/>
  <c r="O647" i="3"/>
  <c r="O648" i="3"/>
  <c r="O649" i="3"/>
  <c r="O650" i="3"/>
  <c r="O651" i="3"/>
  <c r="O652" i="3"/>
  <c r="O653" i="3"/>
  <c r="O654" i="3"/>
  <c r="O655" i="3"/>
  <c r="O656" i="3"/>
  <c r="O657" i="3"/>
  <c r="O658" i="3"/>
  <c r="O659" i="3"/>
  <c r="O660" i="3"/>
  <c r="O661" i="3"/>
  <c r="O662" i="3"/>
  <c r="O663" i="3"/>
  <c r="O664" i="3"/>
  <c r="O665" i="3"/>
  <c r="O666" i="3"/>
  <c r="O667" i="3"/>
  <c r="O668" i="3"/>
  <c r="O669" i="3"/>
  <c r="O670" i="3"/>
  <c r="O671" i="3"/>
  <c r="O672" i="3"/>
  <c r="O673" i="3"/>
  <c r="O674" i="3"/>
  <c r="O675" i="3"/>
  <c r="O676" i="3"/>
  <c r="O677" i="3"/>
  <c r="O678" i="3"/>
  <c r="O679" i="3"/>
  <c r="O680" i="3"/>
  <c r="O681" i="3"/>
  <c r="O682" i="3"/>
  <c r="O683" i="3"/>
  <c r="O684" i="3"/>
  <c r="O685" i="3"/>
  <c r="O686" i="3"/>
  <c r="O687" i="3"/>
  <c r="O688" i="3"/>
  <c r="O689" i="3"/>
  <c r="O690" i="3"/>
  <c r="O691" i="3"/>
  <c r="O692" i="3"/>
  <c r="O693" i="3"/>
  <c r="O694" i="3"/>
  <c r="O695" i="3"/>
  <c r="O696" i="3"/>
  <c r="O697" i="3"/>
  <c r="O698" i="3"/>
  <c r="O699" i="3"/>
  <c r="O700" i="3"/>
  <c r="O701" i="3"/>
  <c r="O702" i="3"/>
  <c r="O703" i="3"/>
  <c r="O704" i="3"/>
  <c r="O705" i="3"/>
  <c r="O706" i="3"/>
  <c r="O707" i="3"/>
  <c r="O708" i="3"/>
  <c r="O709" i="3"/>
  <c r="O710" i="3"/>
  <c r="O711" i="3"/>
  <c r="O712" i="3"/>
  <c r="O713" i="3"/>
  <c r="O714" i="3"/>
  <c r="O715" i="3"/>
  <c r="O716" i="3"/>
  <c r="O717" i="3"/>
  <c r="O718" i="3"/>
  <c r="O719" i="3"/>
  <c r="O720" i="3"/>
  <c r="O721" i="3"/>
  <c r="O722" i="3"/>
  <c r="O723" i="3"/>
  <c r="O724" i="3"/>
  <c r="O725" i="3"/>
  <c r="O726" i="3"/>
  <c r="O727" i="3"/>
  <c r="O728" i="3"/>
  <c r="O729" i="3"/>
  <c r="O730" i="3"/>
  <c r="O731" i="3"/>
  <c r="O732" i="3"/>
  <c r="O733" i="3"/>
  <c r="O734" i="3"/>
  <c r="O735" i="3"/>
  <c r="O736" i="3"/>
  <c r="O737" i="3"/>
  <c r="O738" i="3"/>
  <c r="O739" i="3"/>
  <c r="O740" i="3"/>
  <c r="O741" i="3"/>
  <c r="O742" i="3"/>
  <c r="O743" i="3"/>
  <c r="O744" i="3"/>
  <c r="O745" i="3"/>
  <c r="O746" i="3"/>
  <c r="O747" i="3"/>
  <c r="O748" i="3"/>
  <c r="O749" i="3"/>
  <c r="O750" i="3"/>
  <c r="O751" i="3"/>
  <c r="O752" i="3"/>
  <c r="O753" i="3"/>
  <c r="O754" i="3"/>
  <c r="O755" i="3"/>
  <c r="O756" i="3"/>
  <c r="O757" i="3"/>
  <c r="O758" i="3"/>
  <c r="O759" i="3"/>
  <c r="O760" i="3"/>
  <c r="O761" i="3"/>
  <c r="O762" i="3"/>
  <c r="O763" i="3"/>
  <c r="O764" i="3"/>
  <c r="O765" i="3"/>
  <c r="O766" i="3"/>
  <c r="O767" i="3"/>
  <c r="O768" i="3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J716" i="4"/>
  <c r="J717" i="4"/>
  <c r="J718" i="4"/>
  <c r="J719" i="4"/>
  <c r="J720" i="4"/>
  <c r="J721" i="4"/>
  <c r="J722" i="4"/>
  <c r="J723" i="4"/>
  <c r="J724" i="4"/>
  <c r="J725" i="4"/>
  <c r="J726" i="4"/>
  <c r="J727" i="4"/>
  <c r="J728" i="4"/>
  <c r="J729" i="4"/>
  <c r="J730" i="4"/>
  <c r="J731" i="4"/>
  <c r="J732" i="4"/>
  <c r="J733" i="4"/>
  <c r="J734" i="4"/>
  <c r="J735" i="4"/>
  <c r="J736" i="4"/>
  <c r="J737" i="4"/>
  <c r="J738" i="4"/>
  <c r="J739" i="4"/>
  <c r="J740" i="4"/>
  <c r="J741" i="4"/>
  <c r="J742" i="4"/>
  <c r="J743" i="4"/>
  <c r="J744" i="4"/>
  <c r="J745" i="4"/>
  <c r="J746" i="4"/>
  <c r="J747" i="4"/>
  <c r="J748" i="4"/>
  <c r="J749" i="4"/>
  <c r="J750" i="4"/>
  <c r="J751" i="4"/>
  <c r="J752" i="4"/>
  <c r="J753" i="4"/>
  <c r="J754" i="4"/>
  <c r="J755" i="4"/>
  <c r="J756" i="4"/>
  <c r="J757" i="4"/>
  <c r="J758" i="4"/>
  <c r="J759" i="4"/>
  <c r="J760" i="4"/>
  <c r="J761" i="4"/>
  <c r="J762" i="4"/>
  <c r="J763" i="4"/>
  <c r="J764" i="4"/>
  <c r="J765" i="4"/>
  <c r="J766" i="4"/>
  <c r="J767" i="4"/>
  <c r="J768" i="4"/>
  <c r="J769" i="4"/>
  <c r="J770" i="4"/>
  <c r="J771" i="4"/>
  <c r="J772" i="4"/>
  <c r="J773" i="4"/>
  <c r="J774" i="4"/>
  <c r="J775" i="4"/>
  <c r="J776" i="4"/>
  <c r="J777" i="4"/>
  <c r="J778" i="4"/>
  <c r="J779" i="4"/>
  <c r="J780" i="4"/>
  <c r="J781" i="4"/>
  <c r="J782" i="4"/>
  <c r="J783" i="4"/>
  <c r="J784" i="4"/>
  <c r="J785" i="4"/>
  <c r="J786" i="4"/>
  <c r="J787" i="4"/>
  <c r="J788" i="4"/>
  <c r="J789" i="4"/>
  <c r="J790" i="4"/>
  <c r="J791" i="4"/>
  <c r="J792" i="4"/>
  <c r="J793" i="4"/>
  <c r="J794" i="4"/>
  <c r="J795" i="4"/>
  <c r="J796" i="4"/>
  <c r="J797" i="4"/>
  <c r="J798" i="4"/>
  <c r="J799" i="4"/>
  <c r="J800" i="4"/>
  <c r="J801" i="4"/>
  <c r="J802" i="4"/>
  <c r="J803" i="4"/>
  <c r="J804" i="4"/>
  <c r="J805" i="4"/>
  <c r="J806" i="4"/>
  <c r="J807" i="4"/>
  <c r="J808" i="4"/>
  <c r="J809" i="4"/>
  <c r="J810" i="4"/>
  <c r="J811" i="4"/>
  <c r="J812" i="4"/>
  <c r="J813" i="4"/>
  <c r="J814" i="4"/>
  <c r="J815" i="4"/>
  <c r="J816" i="4"/>
  <c r="J817" i="4"/>
  <c r="J818" i="4"/>
  <c r="J819" i="4"/>
  <c r="J820" i="4"/>
  <c r="J821" i="4"/>
  <c r="J822" i="4"/>
  <c r="J823" i="4"/>
  <c r="J824" i="4"/>
  <c r="J825" i="4"/>
  <c r="J826" i="4"/>
  <c r="J827" i="4"/>
  <c r="J828" i="4"/>
  <c r="J829" i="4"/>
  <c r="J830" i="4"/>
  <c r="J831" i="4"/>
  <c r="J832" i="4"/>
  <c r="J833" i="4"/>
  <c r="J834" i="4"/>
  <c r="J835" i="4"/>
  <c r="J836" i="4"/>
  <c r="J837" i="4"/>
  <c r="J838" i="4"/>
  <c r="J839" i="4"/>
  <c r="J840" i="4"/>
  <c r="J841" i="4"/>
  <c r="J842" i="4"/>
  <c r="J843" i="4"/>
  <c r="J844" i="4"/>
  <c r="J845" i="4"/>
  <c r="J846" i="4"/>
  <c r="J847" i="4"/>
  <c r="J848" i="4"/>
  <c r="J849" i="4"/>
  <c r="J850" i="4"/>
  <c r="J851" i="4"/>
  <c r="J852" i="4"/>
  <c r="J853" i="4"/>
  <c r="J854" i="4"/>
  <c r="J855" i="4"/>
  <c r="J856" i="4"/>
  <c r="J857" i="4"/>
  <c r="J858" i="4"/>
  <c r="J859" i="4"/>
  <c r="J860" i="4"/>
  <c r="J861" i="4"/>
  <c r="J862" i="4"/>
  <c r="J863" i="4"/>
  <c r="J864" i="4"/>
  <c r="J865" i="4"/>
  <c r="J866" i="4"/>
  <c r="J867" i="4"/>
  <c r="J868" i="4"/>
  <c r="J869" i="4"/>
  <c r="J870" i="4"/>
  <c r="J871" i="4"/>
  <c r="J872" i="4"/>
  <c r="J873" i="4"/>
  <c r="J874" i="4"/>
  <c r="J875" i="4"/>
  <c r="J876" i="4"/>
  <c r="J877" i="4"/>
  <c r="J878" i="4"/>
  <c r="J879" i="4"/>
  <c r="J880" i="4"/>
  <c r="J881" i="4"/>
  <c r="J882" i="4"/>
  <c r="J883" i="4"/>
  <c r="J884" i="4"/>
  <c r="J885" i="4"/>
  <c r="J886" i="4"/>
  <c r="J887" i="4"/>
  <c r="J888" i="4"/>
  <c r="J889" i="4"/>
  <c r="J890" i="4"/>
  <c r="J891" i="4"/>
  <c r="J892" i="4"/>
  <c r="J893" i="4"/>
  <c r="J894" i="4"/>
  <c r="J895" i="4"/>
  <c r="J896" i="4"/>
  <c r="J897" i="4"/>
  <c r="J898" i="4"/>
  <c r="J899" i="4"/>
  <c r="J900" i="4"/>
  <c r="J901" i="4"/>
  <c r="J902" i="4"/>
  <c r="J903" i="4"/>
  <c r="J904" i="4"/>
  <c r="J905" i="4"/>
  <c r="J906" i="4"/>
  <c r="J907" i="4"/>
  <c r="J908" i="4"/>
  <c r="J909" i="4"/>
  <c r="J910" i="4"/>
  <c r="J911" i="4"/>
  <c r="J912" i="4"/>
  <c r="J913" i="4"/>
  <c r="J914" i="4"/>
  <c r="J915" i="4"/>
  <c r="J916" i="4"/>
  <c r="J917" i="4"/>
  <c r="J918" i="4"/>
  <c r="J919" i="4"/>
  <c r="J920" i="4"/>
  <c r="J921" i="4"/>
  <c r="J922" i="4"/>
  <c r="J923" i="4"/>
  <c r="J924" i="4"/>
  <c r="J925" i="4"/>
  <c r="J926" i="4"/>
  <c r="J927" i="4"/>
  <c r="J928" i="4"/>
  <c r="J929" i="4"/>
  <c r="J930" i="4"/>
  <c r="J931" i="4"/>
  <c r="J932" i="4"/>
  <c r="J933" i="4"/>
  <c r="J934" i="4"/>
  <c r="J935" i="4"/>
  <c r="J936" i="4"/>
  <c r="J937" i="4"/>
  <c r="J938" i="4"/>
  <c r="J939" i="4"/>
  <c r="J940" i="4"/>
  <c r="J941" i="4"/>
  <c r="J942" i="4"/>
  <c r="J943" i="4"/>
  <c r="J944" i="4"/>
  <c r="J945" i="4"/>
  <c r="J946" i="4"/>
  <c r="J947" i="4"/>
  <c r="J948" i="4"/>
  <c r="J949" i="4"/>
  <c r="J950" i="4"/>
  <c r="J951" i="4"/>
  <c r="J952" i="4"/>
  <c r="J953" i="4"/>
  <c r="J954" i="4"/>
  <c r="J955" i="4"/>
  <c r="J956" i="4"/>
  <c r="J957" i="4"/>
  <c r="J958" i="4"/>
  <c r="J959" i="4"/>
  <c r="J960" i="4"/>
  <c r="J961" i="4"/>
  <c r="J962" i="4"/>
  <c r="J963" i="4"/>
  <c r="J964" i="4"/>
  <c r="J965" i="4"/>
  <c r="J966" i="4"/>
  <c r="J967" i="4"/>
  <c r="J968" i="4"/>
  <c r="J969" i="4"/>
  <c r="J970" i="4"/>
  <c r="J971" i="4"/>
  <c r="J972" i="4"/>
  <c r="J973" i="4"/>
  <c r="J974" i="4"/>
  <c r="J975" i="4"/>
  <c r="J976" i="4"/>
  <c r="J977" i="4"/>
  <c r="J978" i="4"/>
  <c r="J979" i="4"/>
  <c r="J980" i="4"/>
  <c r="J981" i="4"/>
  <c r="J982" i="4"/>
  <c r="J983" i="4"/>
  <c r="J984" i="4"/>
  <c r="J985" i="4"/>
  <c r="J986" i="4"/>
  <c r="J987" i="4"/>
  <c r="J988" i="4"/>
  <c r="J989" i="4"/>
  <c r="J990" i="4"/>
  <c r="J991" i="4"/>
  <c r="J992" i="4"/>
  <c r="J993" i="4"/>
  <c r="J994" i="4"/>
  <c r="J995" i="4"/>
  <c r="J996" i="4"/>
  <c r="J997" i="4"/>
  <c r="J998" i="4"/>
  <c r="J999" i="4"/>
  <c r="J1000" i="4"/>
  <c r="J1001" i="4"/>
  <c r="J1002" i="4"/>
  <c r="J1003" i="4"/>
  <c r="J1004" i="4"/>
  <c r="J1005" i="4"/>
  <c r="J1006" i="4"/>
  <c r="J1007" i="4"/>
  <c r="J1008" i="4"/>
  <c r="J1009" i="4"/>
  <c r="J1010" i="4"/>
  <c r="J1011" i="4"/>
  <c r="J1012" i="4"/>
  <c r="J1013" i="4"/>
  <c r="J1014" i="4"/>
  <c r="J1015" i="4"/>
  <c r="J1016" i="4"/>
  <c r="J1017" i="4"/>
  <c r="J1018" i="4"/>
  <c r="J1019" i="4"/>
  <c r="J1020" i="4"/>
  <c r="J1021" i="4"/>
  <c r="J1022" i="4"/>
  <c r="J1023" i="4"/>
  <c r="J1024" i="4"/>
  <c r="J1025" i="4"/>
  <c r="J1026" i="4"/>
  <c r="J1027" i="4"/>
  <c r="J1028" i="4"/>
  <c r="J1029" i="4"/>
  <c r="J1030" i="4"/>
  <c r="J1031" i="4"/>
  <c r="J1032" i="4"/>
  <c r="J1033" i="4"/>
  <c r="J1034" i="4"/>
  <c r="J1035" i="4"/>
  <c r="J1036" i="4"/>
  <c r="J1037" i="4"/>
  <c r="J1038" i="4"/>
  <c r="J1039" i="4"/>
  <c r="J1040" i="4"/>
  <c r="J1041" i="4"/>
  <c r="J1042" i="4"/>
  <c r="J1043" i="4"/>
  <c r="J1044" i="4"/>
  <c r="J1045" i="4"/>
  <c r="J1046" i="4"/>
  <c r="J1047" i="4"/>
  <c r="J1048" i="4"/>
  <c r="J1049" i="4"/>
  <c r="J1050" i="4"/>
  <c r="J1051" i="4"/>
  <c r="J1052" i="4"/>
  <c r="J1053" i="4"/>
  <c r="J1054" i="4"/>
  <c r="J1055" i="4"/>
  <c r="J1056" i="4"/>
  <c r="J1057" i="4"/>
  <c r="J1058" i="4"/>
  <c r="J1059" i="4"/>
  <c r="J1060" i="4"/>
  <c r="J1061" i="4"/>
  <c r="J1062" i="4"/>
  <c r="J1063" i="4"/>
  <c r="J1064" i="4"/>
  <c r="J1065" i="4"/>
  <c r="J1066" i="4"/>
  <c r="J1067" i="4"/>
  <c r="J1068" i="4"/>
  <c r="J1069" i="4"/>
  <c r="J1070" i="4"/>
  <c r="J1071" i="4"/>
  <c r="J1072" i="4"/>
  <c r="J1073" i="4"/>
  <c r="J1074" i="4"/>
  <c r="J1075" i="4"/>
  <c r="J1076" i="4"/>
  <c r="J1077" i="4"/>
  <c r="J1078" i="4"/>
  <c r="J1079" i="4"/>
  <c r="J1080" i="4"/>
  <c r="J1081" i="4"/>
  <c r="J1082" i="4"/>
  <c r="J1083" i="4"/>
  <c r="J1084" i="4"/>
  <c r="J1085" i="4"/>
  <c r="J1086" i="4"/>
  <c r="J1087" i="4"/>
  <c r="J1088" i="4"/>
  <c r="J1089" i="4"/>
  <c r="J1090" i="4"/>
  <c r="J1091" i="4"/>
  <c r="J1092" i="4"/>
  <c r="J1093" i="4"/>
  <c r="J1094" i="4"/>
  <c r="J1095" i="4"/>
  <c r="J1096" i="4"/>
  <c r="J1097" i="4"/>
  <c r="J1098" i="4"/>
  <c r="J1099" i="4"/>
  <c r="J1100" i="4"/>
  <c r="J1101" i="4"/>
  <c r="J1102" i="4"/>
  <c r="J1103" i="4"/>
  <c r="J1104" i="4"/>
  <c r="J1105" i="4"/>
  <c r="J1106" i="4"/>
  <c r="J1107" i="4"/>
  <c r="J1108" i="4"/>
  <c r="J1109" i="4"/>
  <c r="J1110" i="4"/>
  <c r="J1111" i="4"/>
  <c r="J1112" i="4"/>
  <c r="J1113" i="4"/>
  <c r="J1114" i="4"/>
  <c r="J1115" i="4"/>
  <c r="J1116" i="4"/>
  <c r="J1117" i="4"/>
  <c r="J1118" i="4"/>
  <c r="J1119" i="4"/>
  <c r="J1120" i="4"/>
  <c r="J1121" i="4"/>
  <c r="J1122" i="4"/>
  <c r="J1123" i="4"/>
  <c r="J1124" i="4"/>
  <c r="J1125" i="4"/>
  <c r="J1126" i="4"/>
  <c r="J1127" i="4"/>
  <c r="J1128" i="4"/>
  <c r="J1129" i="4"/>
  <c r="J1130" i="4"/>
  <c r="J1131" i="4"/>
  <c r="J1132" i="4"/>
  <c r="J1133" i="4"/>
  <c r="J1134" i="4"/>
  <c r="J1135" i="4"/>
  <c r="J1136" i="4"/>
  <c r="J1137" i="4"/>
  <c r="J1138" i="4"/>
  <c r="J1139" i="4"/>
  <c r="J1140" i="4"/>
  <c r="J1141" i="4"/>
  <c r="J1142" i="4"/>
  <c r="J1143" i="4"/>
  <c r="J1144" i="4"/>
  <c r="J1145" i="4"/>
  <c r="J1146" i="4"/>
  <c r="J1147" i="4"/>
  <c r="J1148" i="4"/>
  <c r="J1149" i="4"/>
  <c r="J1150" i="4"/>
  <c r="J1151" i="4"/>
  <c r="J1152" i="4"/>
  <c r="J1153" i="4"/>
  <c r="J1154" i="4"/>
  <c r="J1155" i="4"/>
  <c r="J1156" i="4"/>
  <c r="J1157" i="4"/>
  <c r="J1158" i="4"/>
  <c r="J1159" i="4"/>
  <c r="J1160" i="4"/>
  <c r="J1161" i="4"/>
  <c r="J1162" i="4"/>
  <c r="J1163" i="4"/>
  <c r="J1164" i="4"/>
  <c r="J1165" i="4"/>
  <c r="J1166" i="4"/>
  <c r="J1167" i="4"/>
  <c r="J1168" i="4"/>
  <c r="J1169" i="4"/>
  <c r="J1170" i="4"/>
  <c r="J1171" i="4"/>
  <c r="J1172" i="4"/>
  <c r="J1173" i="4"/>
  <c r="J1174" i="4"/>
  <c r="J1175" i="4"/>
  <c r="J1176" i="4"/>
  <c r="J1177" i="4"/>
  <c r="J1178" i="4"/>
  <c r="J1179" i="4"/>
  <c r="J1180" i="4"/>
  <c r="J1181" i="4"/>
  <c r="J1182" i="4"/>
  <c r="J1183" i="4"/>
  <c r="J1184" i="4"/>
  <c r="J1185" i="4"/>
  <c r="J1186" i="4"/>
  <c r="J1187" i="4"/>
  <c r="J1188" i="4"/>
  <c r="J1189" i="4"/>
  <c r="J1190" i="4"/>
  <c r="J1191" i="4"/>
  <c r="J1192" i="4"/>
  <c r="J1193" i="4"/>
  <c r="J1194" i="4"/>
  <c r="J1195" i="4"/>
  <c r="J1196" i="4"/>
  <c r="J1197" i="4"/>
  <c r="J1198" i="4"/>
  <c r="J1199" i="4"/>
  <c r="J1200" i="4"/>
  <c r="J1201" i="4"/>
  <c r="J1202" i="4"/>
  <c r="J1203" i="4"/>
  <c r="J1204" i="4"/>
  <c r="J1205" i="4"/>
  <c r="J1206" i="4"/>
  <c r="J1207" i="4"/>
  <c r="J1208" i="4"/>
  <c r="J1209" i="4"/>
  <c r="J1210" i="4"/>
  <c r="J1211" i="4"/>
  <c r="J1212" i="4"/>
  <c r="J1213" i="4"/>
  <c r="J1214" i="4"/>
  <c r="J1215" i="4"/>
  <c r="J1216" i="4"/>
  <c r="J1217" i="4"/>
  <c r="J1218" i="4"/>
  <c r="J1219" i="4"/>
  <c r="J1220" i="4"/>
  <c r="J1221" i="4"/>
  <c r="J1222" i="4"/>
  <c r="J1223" i="4"/>
  <c r="J1224" i="4"/>
  <c r="J1225" i="4"/>
  <c r="J1226" i="4"/>
  <c r="J1227" i="4"/>
  <c r="J1228" i="4"/>
  <c r="J1229" i="4"/>
  <c r="J1230" i="4"/>
  <c r="J1231" i="4"/>
  <c r="J1232" i="4"/>
  <c r="J1233" i="4"/>
  <c r="J1234" i="4"/>
  <c r="J1235" i="4"/>
  <c r="J1236" i="4"/>
  <c r="J1237" i="4"/>
  <c r="J1238" i="4"/>
  <c r="J1239" i="4"/>
  <c r="J1240" i="4"/>
  <c r="J1241" i="4"/>
  <c r="J1242" i="4"/>
  <c r="J1243" i="4"/>
  <c r="J1244" i="4"/>
  <c r="J1245" i="4"/>
  <c r="J1246" i="4"/>
  <c r="J1247" i="4"/>
  <c r="J1248" i="4"/>
  <c r="J1249" i="4"/>
  <c r="J1250" i="4"/>
  <c r="J1251" i="4"/>
  <c r="J1252" i="4"/>
  <c r="J1253" i="4"/>
  <c r="J1254" i="4"/>
  <c r="J1255" i="4"/>
  <c r="J1256" i="4"/>
  <c r="J1257" i="4"/>
  <c r="J1258" i="4"/>
  <c r="J1259" i="4"/>
  <c r="J1260" i="4"/>
  <c r="J1261" i="4"/>
  <c r="J1262" i="4"/>
  <c r="J1263" i="4"/>
  <c r="J1264" i="4"/>
  <c r="J1265" i="4"/>
  <c r="J1266" i="4"/>
  <c r="J1267" i="4"/>
  <c r="J1268" i="4"/>
  <c r="J1269" i="4"/>
  <c r="J1270" i="4"/>
  <c r="J1271" i="4"/>
  <c r="J1272" i="4"/>
  <c r="J1273" i="4"/>
  <c r="J1274" i="4"/>
  <c r="J1275" i="4"/>
  <c r="J1276" i="4"/>
  <c r="J1277" i="4"/>
  <c r="J1278" i="4"/>
  <c r="J1279" i="4"/>
  <c r="J1280" i="4"/>
  <c r="J1281" i="4"/>
  <c r="J1282" i="4"/>
  <c r="J1283" i="4"/>
  <c r="J1284" i="4"/>
  <c r="J1285" i="4"/>
  <c r="J1286" i="4"/>
  <c r="J1287" i="4"/>
  <c r="J1288" i="4"/>
  <c r="J1289" i="4"/>
  <c r="J1290" i="4"/>
  <c r="J1291" i="4"/>
  <c r="J1292" i="4"/>
  <c r="J1293" i="4"/>
  <c r="J1294" i="4"/>
  <c r="J1295" i="4"/>
  <c r="J1296" i="4"/>
  <c r="J1297" i="4"/>
  <c r="J1298" i="4"/>
  <c r="J1299" i="4"/>
  <c r="J1300" i="4"/>
  <c r="J1301" i="4"/>
  <c r="J1302" i="4"/>
  <c r="J1303" i="4"/>
  <c r="J1304" i="4"/>
  <c r="J1305" i="4"/>
  <c r="J1306" i="4"/>
  <c r="J1307" i="4"/>
  <c r="J1308" i="4"/>
  <c r="J1309" i="4"/>
  <c r="J1310" i="4"/>
  <c r="J1311" i="4"/>
  <c r="J1312" i="4"/>
  <c r="J1313" i="4"/>
  <c r="J1314" i="4"/>
  <c r="J1315" i="4"/>
  <c r="J1316" i="4"/>
  <c r="J1317" i="4"/>
  <c r="J1318" i="4"/>
  <c r="J1319" i="4"/>
  <c r="J1320" i="4"/>
  <c r="J1321" i="4"/>
  <c r="J1322" i="4"/>
  <c r="J1323" i="4"/>
  <c r="J1324" i="4"/>
  <c r="J1325" i="4"/>
  <c r="J1326" i="4"/>
  <c r="J1327" i="4"/>
  <c r="J1328" i="4"/>
  <c r="J1329" i="4"/>
  <c r="J1330" i="4"/>
  <c r="J1331" i="4"/>
  <c r="J1332" i="4"/>
  <c r="J1333" i="4"/>
  <c r="J1334" i="4"/>
  <c r="J1335" i="4"/>
  <c r="J1336" i="4"/>
  <c r="J1337" i="4"/>
  <c r="J1338" i="4"/>
  <c r="J1339" i="4"/>
  <c r="J1340" i="4"/>
  <c r="J1341" i="4"/>
  <c r="J1342" i="4"/>
  <c r="J1343" i="4"/>
  <c r="J1344" i="4"/>
  <c r="J1345" i="4"/>
  <c r="J1346" i="4"/>
  <c r="J1347" i="4"/>
  <c r="J1348" i="4"/>
  <c r="J1349" i="4"/>
  <c r="J1350" i="4"/>
  <c r="J1351" i="4"/>
  <c r="J1352" i="4"/>
  <c r="J1353" i="4"/>
  <c r="J1354" i="4"/>
  <c r="J1355" i="4"/>
  <c r="J1356" i="4"/>
  <c r="J1357" i="4"/>
  <c r="J1358" i="4"/>
  <c r="J1359" i="4"/>
  <c r="J1360" i="4"/>
  <c r="J1361" i="4"/>
  <c r="J1362" i="4"/>
  <c r="J1363" i="4"/>
  <c r="J1364" i="4"/>
  <c r="J1365" i="4"/>
  <c r="J1366" i="4"/>
  <c r="J1367" i="4"/>
  <c r="J1368" i="4"/>
  <c r="J1369" i="4"/>
  <c r="J1370" i="4"/>
  <c r="J1371" i="4"/>
  <c r="J1372" i="4"/>
  <c r="J1373" i="4"/>
  <c r="J1374" i="4"/>
  <c r="J1375" i="4"/>
  <c r="J1376" i="4"/>
  <c r="J1377" i="4"/>
  <c r="J1378" i="4"/>
  <c r="J1379" i="4"/>
  <c r="J1380" i="4"/>
  <c r="J1381" i="4"/>
  <c r="J1382" i="4"/>
  <c r="J1383" i="4"/>
  <c r="J1384" i="4"/>
  <c r="J1385" i="4"/>
  <c r="J1386" i="4"/>
  <c r="J1387" i="4"/>
  <c r="J1388" i="4"/>
  <c r="J1389" i="4"/>
  <c r="J1390" i="4"/>
  <c r="J1391" i="4"/>
  <c r="J1392" i="4"/>
  <c r="J1393" i="4"/>
  <c r="J1394" i="4"/>
  <c r="J1395" i="4"/>
  <c r="J1396" i="4"/>
  <c r="J1397" i="4"/>
  <c r="J1398" i="4"/>
  <c r="J1399" i="4"/>
  <c r="J1400" i="4"/>
  <c r="J1401" i="4"/>
  <c r="J1402" i="4"/>
  <c r="J1403" i="4"/>
  <c r="J1404" i="4"/>
  <c r="J1405" i="4"/>
  <c r="J1406" i="4"/>
  <c r="J1407" i="4"/>
  <c r="J1408" i="4"/>
  <c r="J1409" i="4"/>
  <c r="J1410" i="4"/>
  <c r="J1411" i="4"/>
  <c r="J1412" i="4"/>
  <c r="J1413" i="4"/>
  <c r="J1414" i="4"/>
  <c r="J1415" i="4"/>
  <c r="J1416" i="4"/>
  <c r="J1417" i="4"/>
  <c r="J1418" i="4"/>
  <c r="J1419" i="4"/>
  <c r="J1420" i="4"/>
  <c r="J1421" i="4"/>
  <c r="J1422" i="4"/>
  <c r="J1423" i="4"/>
  <c r="J1424" i="4"/>
  <c r="J1425" i="4"/>
  <c r="J1426" i="4"/>
  <c r="J1427" i="4"/>
  <c r="J1428" i="4"/>
  <c r="J1429" i="4"/>
  <c r="J1430" i="4"/>
  <c r="J1431" i="4"/>
  <c r="J1432" i="4"/>
  <c r="J1433" i="4"/>
  <c r="J1434" i="4"/>
  <c r="J1435" i="4"/>
  <c r="J1436" i="4"/>
  <c r="J1437" i="4"/>
  <c r="J1438" i="4"/>
  <c r="J1439" i="4"/>
  <c r="J1440" i="4"/>
  <c r="J1441" i="4"/>
  <c r="J1442" i="4"/>
  <c r="J1443" i="4"/>
  <c r="J1444" i="4"/>
  <c r="J1445" i="4"/>
  <c r="J1446" i="4"/>
  <c r="J1447" i="4"/>
  <c r="J1448" i="4"/>
  <c r="J1449" i="4"/>
  <c r="J1450" i="4"/>
  <c r="J1451" i="4"/>
  <c r="J1452" i="4"/>
  <c r="J1453" i="4"/>
  <c r="J1454" i="4"/>
  <c r="J1455" i="4"/>
  <c r="J1456" i="4"/>
  <c r="J1457" i="4"/>
  <c r="J1458" i="4"/>
  <c r="J1459" i="4"/>
  <c r="J1460" i="4"/>
  <c r="J1461" i="4"/>
  <c r="J1462" i="4"/>
  <c r="J1463" i="4"/>
  <c r="J1464" i="4"/>
  <c r="J1465" i="4"/>
  <c r="J1466" i="4"/>
  <c r="J1467" i="4"/>
  <c r="J1468" i="4"/>
  <c r="J1469" i="4"/>
  <c r="J1470" i="4"/>
  <c r="J1471" i="4"/>
  <c r="J1472" i="4"/>
  <c r="J1473" i="4"/>
  <c r="J1474" i="4"/>
  <c r="J1475" i="4"/>
  <c r="J1476" i="4"/>
  <c r="J1477" i="4"/>
  <c r="J1478" i="4"/>
  <c r="J1479" i="4"/>
  <c r="J1480" i="4"/>
  <c r="J1481" i="4"/>
  <c r="J1482" i="4"/>
  <c r="J1483" i="4"/>
  <c r="J1484" i="4"/>
  <c r="J1485" i="4"/>
  <c r="J1486" i="4"/>
  <c r="J1487" i="4"/>
  <c r="J1488" i="4"/>
  <c r="J1489" i="4"/>
  <c r="J1490" i="4"/>
  <c r="J1491" i="4"/>
  <c r="J1492" i="4"/>
  <c r="J1493" i="4"/>
  <c r="J1494" i="4"/>
  <c r="J1495" i="4"/>
  <c r="J1496" i="4"/>
  <c r="J1497" i="4"/>
  <c r="J1498" i="4"/>
  <c r="J1499" i="4"/>
  <c r="J1500" i="4"/>
  <c r="J1501" i="4"/>
  <c r="J1502" i="4"/>
  <c r="J1503" i="4"/>
  <c r="J1504" i="4"/>
  <c r="J1505" i="4"/>
  <c r="J1506" i="4"/>
  <c r="J1507" i="4"/>
  <c r="J1508" i="4"/>
  <c r="J1509" i="4"/>
  <c r="J1510" i="4"/>
  <c r="J1511" i="4"/>
  <c r="J1512" i="4"/>
  <c r="J1513" i="4"/>
  <c r="J1514" i="4"/>
  <c r="J1515" i="4"/>
  <c r="J1516" i="4"/>
  <c r="J1517" i="4"/>
  <c r="J1518" i="4"/>
  <c r="J1519" i="4"/>
  <c r="J1520" i="4"/>
  <c r="J1521" i="4"/>
  <c r="J1522" i="4"/>
  <c r="J1523" i="4"/>
  <c r="J1524" i="4"/>
  <c r="J1525" i="4"/>
  <c r="J1526" i="4"/>
  <c r="J1527" i="4"/>
  <c r="J1528" i="4"/>
  <c r="J1529" i="4"/>
  <c r="J1530" i="4"/>
  <c r="J1531" i="4"/>
  <c r="J1532" i="4"/>
  <c r="J1533" i="4"/>
  <c r="J1534" i="4"/>
  <c r="J1535" i="4"/>
  <c r="J1536" i="4"/>
  <c r="J1537" i="4"/>
  <c r="J1538" i="4"/>
  <c r="J1539" i="4"/>
  <c r="J1540" i="4"/>
  <c r="J1541" i="4"/>
  <c r="J1542" i="4"/>
  <c r="J1543" i="4"/>
  <c r="J1544" i="4"/>
  <c r="J1545" i="4"/>
  <c r="J1546" i="4"/>
  <c r="J1547" i="4"/>
  <c r="J1548" i="4"/>
  <c r="J1549" i="4"/>
  <c r="J1550" i="4"/>
  <c r="J1551" i="4"/>
  <c r="J1552" i="4"/>
  <c r="J1553" i="4"/>
  <c r="J1554" i="4"/>
  <c r="J1555" i="4"/>
  <c r="J1556" i="4"/>
  <c r="J1557" i="4"/>
  <c r="J1558" i="4"/>
  <c r="J1559" i="4"/>
  <c r="J1560" i="4"/>
  <c r="J1561" i="4"/>
  <c r="J1562" i="4"/>
  <c r="J1563" i="4"/>
  <c r="J1564" i="4"/>
  <c r="J1565" i="4"/>
  <c r="J1566" i="4"/>
  <c r="J1567" i="4"/>
  <c r="J1568" i="4"/>
  <c r="J1569" i="4"/>
  <c r="J1570" i="4"/>
  <c r="J1571" i="4"/>
  <c r="J1572" i="4"/>
  <c r="J1573" i="4"/>
  <c r="J1574" i="4"/>
  <c r="J1575" i="4"/>
  <c r="J1576" i="4"/>
  <c r="J1577" i="4"/>
  <c r="J1578" i="4"/>
  <c r="J1579" i="4"/>
  <c r="J1580" i="4"/>
  <c r="J1581" i="4"/>
  <c r="J1582" i="4"/>
  <c r="J1583" i="4"/>
  <c r="J1584" i="4"/>
  <c r="J1585" i="4"/>
  <c r="J1586" i="4"/>
  <c r="J1587" i="4"/>
  <c r="J1588" i="4"/>
  <c r="J1589" i="4"/>
  <c r="J1590" i="4"/>
  <c r="J1591" i="4"/>
  <c r="J1592" i="4"/>
  <c r="J1593" i="4"/>
  <c r="J1594" i="4"/>
  <c r="J1595" i="4"/>
  <c r="J1596" i="4"/>
  <c r="J1597" i="4"/>
  <c r="J1598" i="4"/>
  <c r="J1599" i="4"/>
  <c r="J1600" i="4"/>
  <c r="J1601" i="4"/>
  <c r="J1602" i="4"/>
  <c r="J1603" i="4"/>
  <c r="J1604" i="4"/>
  <c r="J1605" i="4"/>
  <c r="J1606" i="4"/>
  <c r="J1607" i="4"/>
  <c r="J1608" i="4"/>
  <c r="J1609" i="4"/>
  <c r="J1610" i="4"/>
  <c r="J1611" i="4"/>
  <c r="J1612" i="4"/>
  <c r="J1613" i="4"/>
  <c r="J1614" i="4"/>
  <c r="J1615" i="4"/>
  <c r="J1616" i="4"/>
  <c r="J1617" i="4"/>
  <c r="J1618" i="4"/>
  <c r="J1619" i="4"/>
  <c r="J1620" i="4"/>
  <c r="J1621" i="4"/>
  <c r="J1622" i="4"/>
  <c r="J1623" i="4"/>
  <c r="J1624" i="4"/>
  <c r="J1625" i="4"/>
  <c r="J1626" i="4"/>
  <c r="J1627" i="4"/>
  <c r="J1628" i="4"/>
  <c r="J1629" i="4"/>
  <c r="J1630" i="4"/>
  <c r="J1631" i="4"/>
  <c r="J1632" i="4"/>
  <c r="J1633" i="4"/>
  <c r="J1634" i="4"/>
  <c r="J1635" i="4"/>
  <c r="J1636" i="4"/>
  <c r="J1637" i="4"/>
  <c r="J1638" i="4"/>
  <c r="J1639" i="4"/>
  <c r="J1640" i="4"/>
  <c r="J1641" i="4"/>
  <c r="J1642" i="4"/>
  <c r="J1643" i="4"/>
  <c r="J1644" i="4"/>
  <c r="J1645" i="4"/>
  <c r="J1646" i="4"/>
  <c r="J1647" i="4"/>
  <c r="J1648" i="4"/>
  <c r="J1649" i="4"/>
  <c r="J1650" i="4"/>
  <c r="J1651" i="4"/>
  <c r="J1652" i="4"/>
  <c r="J1653" i="4"/>
  <c r="J1654" i="4"/>
  <c r="J1655" i="4"/>
  <c r="J1656" i="4"/>
  <c r="J1657" i="4"/>
  <c r="J1658" i="4"/>
  <c r="J1659" i="4"/>
  <c r="J1660" i="4"/>
  <c r="J1661" i="4"/>
  <c r="J1662" i="4"/>
  <c r="J1663" i="4"/>
  <c r="J1664" i="4"/>
  <c r="J1665" i="4"/>
  <c r="J1666" i="4"/>
  <c r="J1667" i="4"/>
  <c r="J1668" i="4"/>
  <c r="J1669" i="4"/>
  <c r="J1670" i="4"/>
  <c r="J1671" i="4"/>
  <c r="J1672" i="4"/>
  <c r="J1673" i="4"/>
  <c r="J1674" i="4"/>
  <c r="J1675" i="4"/>
  <c r="J1676" i="4"/>
  <c r="J1677" i="4"/>
  <c r="J1678" i="4"/>
  <c r="J1679" i="4"/>
  <c r="J1680" i="4"/>
  <c r="J1681" i="4"/>
  <c r="J1682" i="4"/>
  <c r="J1683" i="4"/>
  <c r="J1684" i="4"/>
  <c r="J1685" i="4"/>
  <c r="J1686" i="4"/>
  <c r="J1687" i="4"/>
  <c r="J1688" i="4"/>
  <c r="J1689" i="4"/>
  <c r="J1690" i="4"/>
  <c r="J1691" i="4"/>
  <c r="J1692" i="4"/>
  <c r="J1693" i="4"/>
  <c r="J1694" i="4"/>
  <c r="J1695" i="4"/>
  <c r="J1696" i="4"/>
  <c r="J1697" i="4"/>
  <c r="J1698" i="4"/>
  <c r="J1699" i="4"/>
  <c r="J1700" i="4"/>
  <c r="J1701" i="4"/>
  <c r="J1702" i="4"/>
  <c r="J1703" i="4"/>
  <c r="J1704" i="4"/>
  <c r="J1705" i="4"/>
  <c r="J1706" i="4"/>
  <c r="J1707" i="4"/>
  <c r="J1708" i="4"/>
  <c r="J1709" i="4"/>
  <c r="J1710" i="4"/>
  <c r="J1711" i="4"/>
  <c r="J1712" i="4"/>
  <c r="J1713" i="4"/>
  <c r="J1714" i="4"/>
  <c r="J1715" i="4"/>
  <c r="J1716" i="4"/>
  <c r="J1717" i="4"/>
  <c r="J1718" i="4"/>
  <c r="J1719" i="4"/>
  <c r="J1720" i="4"/>
  <c r="J1721" i="4"/>
  <c r="J1722" i="4"/>
  <c r="J1723" i="4"/>
  <c r="J1724" i="4"/>
  <c r="J1725" i="4"/>
  <c r="J1726" i="4"/>
  <c r="J1727" i="4"/>
  <c r="J1728" i="4"/>
  <c r="J1729" i="4"/>
  <c r="J1730" i="4"/>
  <c r="J1731" i="4"/>
  <c r="J1732" i="4"/>
  <c r="J1733" i="4"/>
  <c r="J1734" i="4"/>
  <c r="J1735" i="4"/>
  <c r="J1736" i="4"/>
  <c r="J1737" i="4"/>
  <c r="J1738" i="4"/>
  <c r="J1739" i="4"/>
  <c r="J1740" i="4"/>
  <c r="J1741" i="4"/>
  <c r="J1742" i="4"/>
  <c r="J1743" i="4"/>
  <c r="J1744" i="4"/>
  <c r="J1745" i="4"/>
  <c r="J1746" i="4"/>
  <c r="J1747" i="4"/>
  <c r="J1748" i="4"/>
  <c r="J1749" i="4"/>
  <c r="J1750" i="4"/>
  <c r="J1751" i="4"/>
  <c r="J1752" i="4"/>
  <c r="J1753" i="4"/>
  <c r="J1754" i="4"/>
  <c r="J1755" i="4"/>
  <c r="J1756" i="4"/>
  <c r="J1757" i="4"/>
  <c r="J1758" i="4"/>
  <c r="J1759" i="4"/>
  <c r="J1760" i="4"/>
  <c r="J1761" i="4"/>
  <c r="J1762" i="4"/>
  <c r="J1763" i="4"/>
  <c r="J1764" i="4"/>
  <c r="J1765" i="4"/>
  <c r="J1766" i="4"/>
  <c r="J1767" i="4"/>
  <c r="J1768" i="4"/>
  <c r="J1769" i="4"/>
  <c r="J1770" i="4"/>
  <c r="J1771" i="4"/>
  <c r="J1772" i="4"/>
  <c r="J1773" i="4"/>
  <c r="J1774" i="4"/>
  <c r="J1775" i="4"/>
  <c r="J1776" i="4"/>
  <c r="J1777" i="4"/>
  <c r="J1778" i="4"/>
  <c r="J1779" i="4"/>
  <c r="J1780" i="4"/>
  <c r="J1781" i="4"/>
  <c r="J1782" i="4"/>
  <c r="J1783" i="4"/>
  <c r="J1784" i="4"/>
  <c r="J1785" i="4"/>
  <c r="J1786" i="4"/>
  <c r="J1787" i="4"/>
  <c r="J1788" i="4"/>
  <c r="J1789" i="4"/>
  <c r="J1790" i="4"/>
  <c r="J1791" i="4"/>
  <c r="J1792" i="4"/>
  <c r="J1793" i="4"/>
  <c r="J1794" i="4"/>
  <c r="J1795" i="4"/>
  <c r="J1796" i="4"/>
  <c r="J1797" i="4"/>
  <c r="J1798" i="4"/>
  <c r="J1799" i="4"/>
  <c r="J1800" i="4"/>
  <c r="J1801" i="4"/>
  <c r="J1802" i="4"/>
  <c r="J1803" i="4"/>
  <c r="J1804" i="4"/>
  <c r="J1805" i="4"/>
  <c r="J1806" i="4"/>
  <c r="J1807" i="4"/>
  <c r="J1808" i="4"/>
  <c r="J1809" i="4"/>
  <c r="J1810" i="4"/>
  <c r="J1811" i="4"/>
  <c r="J1812" i="4"/>
  <c r="J1813" i="4"/>
  <c r="J1814" i="4"/>
  <c r="J1815" i="4"/>
  <c r="J1816" i="4"/>
  <c r="J1817" i="4"/>
  <c r="J1818" i="4"/>
  <c r="J1819" i="4"/>
  <c r="J1820" i="4"/>
  <c r="J1821" i="4"/>
  <c r="J1822" i="4"/>
  <c r="J1823" i="4"/>
  <c r="J1824" i="4"/>
  <c r="J1825" i="4"/>
  <c r="J1826" i="4"/>
  <c r="J1827" i="4"/>
  <c r="J1828" i="4"/>
  <c r="J1829" i="4"/>
  <c r="J1830" i="4"/>
  <c r="J1831" i="4"/>
  <c r="J1832" i="4"/>
  <c r="J1833" i="4"/>
  <c r="J1834" i="4"/>
  <c r="J1835" i="4"/>
  <c r="J1836" i="4"/>
  <c r="J1837" i="4"/>
  <c r="J1838" i="4"/>
  <c r="J1839" i="4"/>
  <c r="J1840" i="4"/>
  <c r="J1841" i="4"/>
  <c r="J1842" i="4"/>
  <c r="J1843" i="4"/>
  <c r="J1844" i="4"/>
  <c r="J1845" i="4"/>
  <c r="J1846" i="4"/>
  <c r="J1847" i="4"/>
  <c r="J1848" i="4"/>
  <c r="J1849" i="4"/>
  <c r="J1850" i="4"/>
  <c r="J1851" i="4"/>
  <c r="J1852" i="4"/>
  <c r="J1853" i="4"/>
  <c r="J1854" i="4"/>
  <c r="J1855" i="4"/>
  <c r="J1856" i="4"/>
  <c r="J1857" i="4"/>
  <c r="J1858" i="4"/>
  <c r="J1859" i="4"/>
  <c r="J1860" i="4"/>
  <c r="J1861" i="4"/>
  <c r="J1862" i="4"/>
  <c r="J1863" i="4"/>
  <c r="J1864" i="4"/>
  <c r="J1865" i="4"/>
  <c r="J1866" i="4"/>
  <c r="J1867" i="4"/>
  <c r="J1868" i="4"/>
  <c r="J1869" i="4"/>
  <c r="J1870" i="4"/>
  <c r="J1871" i="4"/>
  <c r="J1872" i="4"/>
  <c r="J1873" i="4"/>
  <c r="J1874" i="4"/>
  <c r="J1875" i="4"/>
  <c r="J1876" i="4"/>
  <c r="J1877" i="4"/>
  <c r="J1878" i="4"/>
  <c r="J1879" i="4"/>
  <c r="J1880" i="4"/>
  <c r="J1881" i="4"/>
  <c r="J1882" i="4"/>
  <c r="J1883" i="4"/>
  <c r="J1884" i="4"/>
  <c r="J1885" i="4"/>
  <c r="J1886" i="4"/>
  <c r="J1887" i="4"/>
  <c r="J1888" i="4"/>
  <c r="J1889" i="4"/>
  <c r="J1890" i="4"/>
  <c r="J1891" i="4"/>
  <c r="J1892" i="4"/>
  <c r="J1893" i="4"/>
  <c r="J1894" i="4"/>
  <c r="J1895" i="4"/>
  <c r="J1896" i="4"/>
  <c r="J1897" i="4"/>
  <c r="J1898" i="4"/>
  <c r="J1899" i="4"/>
  <c r="J1900" i="4"/>
  <c r="J1901" i="4"/>
  <c r="J1902" i="4"/>
  <c r="J1903" i="4"/>
  <c r="J2" i="4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E8" i="3"/>
  <c r="E765" i="3"/>
  <c r="E756" i="3"/>
  <c r="E750" i="3"/>
  <c r="E747" i="3"/>
  <c r="E744" i="3"/>
  <c r="E742" i="3"/>
  <c r="E739" i="3"/>
  <c r="E737" i="3"/>
  <c r="E731" i="3"/>
  <c r="E730" i="3"/>
  <c r="E729" i="3"/>
  <c r="E726" i="3"/>
  <c r="E717" i="3"/>
  <c r="E716" i="3"/>
  <c r="E712" i="3"/>
  <c r="E711" i="3"/>
  <c r="E710" i="3"/>
  <c r="E709" i="3"/>
  <c r="E707" i="3"/>
  <c r="E704" i="3"/>
  <c r="E697" i="3"/>
  <c r="E696" i="3"/>
  <c r="E692" i="3"/>
  <c r="E690" i="3"/>
  <c r="E689" i="3"/>
  <c r="E685" i="3"/>
  <c r="E684" i="3"/>
  <c r="E683" i="3"/>
  <c r="E680" i="3"/>
  <c r="E679" i="3"/>
  <c r="E678" i="3"/>
  <c r="E677" i="3"/>
  <c r="E671" i="3"/>
  <c r="E666" i="3"/>
  <c r="E664" i="3"/>
  <c r="E662" i="3"/>
  <c r="E660" i="3"/>
  <c r="E655" i="3"/>
  <c r="E653" i="3"/>
  <c r="E650" i="3"/>
  <c r="E644" i="3"/>
  <c r="E643" i="3"/>
  <c r="E639" i="3"/>
  <c r="E630" i="3"/>
  <c r="E628" i="3"/>
  <c r="E626" i="3"/>
  <c r="E622" i="3"/>
  <c r="E617" i="3"/>
  <c r="E616" i="3"/>
  <c r="E612" i="3"/>
  <c r="E611" i="3"/>
  <c r="E608" i="3"/>
  <c r="E607" i="3"/>
  <c r="E606" i="3"/>
  <c r="E605" i="3"/>
  <c r="E601" i="3"/>
  <c r="E598" i="3"/>
  <c r="E597" i="3"/>
  <c r="E596" i="3"/>
  <c r="E591" i="3"/>
  <c r="E588" i="3"/>
  <c r="E587" i="3"/>
  <c r="E582" i="3"/>
  <c r="E579" i="3"/>
  <c r="E574" i="3"/>
  <c r="E573" i="3"/>
  <c r="E569" i="3"/>
  <c r="E568" i="3"/>
  <c r="E564" i="3"/>
  <c r="E558" i="3"/>
  <c r="E555" i="3"/>
  <c r="E551" i="3"/>
  <c r="E548" i="3"/>
  <c r="E546" i="3"/>
  <c r="E545" i="3"/>
  <c r="E538" i="3"/>
  <c r="E531" i="3"/>
  <c r="E530" i="3"/>
  <c r="E528" i="3"/>
  <c r="E526" i="3"/>
  <c r="E525" i="3"/>
  <c r="E524" i="3"/>
  <c r="E519" i="3"/>
  <c r="E516" i="3"/>
  <c r="E514" i="3"/>
  <c r="E513" i="3"/>
  <c r="E510" i="3"/>
  <c r="E507" i="3"/>
  <c r="E502" i="3"/>
  <c r="E501" i="3"/>
  <c r="E494" i="3"/>
  <c r="E492" i="3"/>
  <c r="E490" i="3"/>
  <c r="E488" i="3"/>
  <c r="E487" i="3"/>
  <c r="E479" i="3"/>
  <c r="E477" i="3"/>
  <c r="E476" i="3"/>
  <c r="E474" i="3"/>
  <c r="E473" i="3"/>
  <c r="E471" i="3"/>
  <c r="E466" i="3"/>
  <c r="E464" i="3"/>
  <c r="E460" i="3"/>
  <c r="E459" i="3"/>
  <c r="E451" i="3"/>
  <c r="E450" i="3"/>
  <c r="E449" i="3"/>
  <c r="E443" i="3"/>
  <c r="E442" i="3"/>
  <c r="E441" i="3"/>
  <c r="E437" i="3"/>
  <c r="E436" i="3"/>
  <c r="E422" i="3"/>
  <c r="E421" i="3"/>
  <c r="E420" i="3"/>
  <c r="E416" i="3"/>
  <c r="E414" i="3"/>
  <c r="E413" i="3"/>
  <c r="E412" i="3"/>
  <c r="E409" i="3"/>
  <c r="E407" i="3"/>
  <c r="E402" i="3"/>
  <c r="E395" i="3"/>
  <c r="E394" i="3"/>
  <c r="E393" i="3"/>
  <c r="E388" i="3"/>
  <c r="E387" i="3"/>
  <c r="E386" i="3"/>
  <c r="E380" i="3"/>
  <c r="E377" i="3"/>
  <c r="E374" i="3"/>
  <c r="E372" i="3"/>
  <c r="E369" i="3"/>
  <c r="E366" i="3"/>
  <c r="E364" i="3"/>
  <c r="E361" i="3"/>
  <c r="E358" i="3"/>
  <c r="E357" i="3"/>
  <c r="E355" i="3"/>
  <c r="E350" i="3"/>
  <c r="E349" i="3"/>
  <c r="E346" i="3"/>
  <c r="E345" i="3"/>
  <c r="E344" i="3"/>
  <c r="E331" i="3"/>
  <c r="E330" i="3"/>
  <c r="E327" i="3"/>
  <c r="E323" i="3"/>
  <c r="E315" i="3"/>
  <c r="E312" i="3"/>
  <c r="E307" i="3"/>
  <c r="E304" i="3"/>
  <c r="E300" i="3"/>
  <c r="E298" i="3"/>
  <c r="E297" i="3"/>
  <c r="E292" i="3"/>
  <c r="E291" i="3"/>
  <c r="E287" i="3"/>
  <c r="E285" i="3"/>
  <c r="E282" i="3"/>
  <c r="E275" i="3"/>
  <c r="E274" i="3"/>
  <c r="E272" i="3"/>
  <c r="E268" i="3"/>
  <c r="E263" i="3"/>
  <c r="E262" i="3"/>
  <c r="E261" i="3"/>
  <c r="E260" i="3"/>
  <c r="E254" i="3"/>
  <c r="E252" i="3"/>
  <c r="E250" i="3"/>
  <c r="E249" i="3"/>
  <c r="E248" i="3"/>
  <c r="E242" i="3"/>
  <c r="E238" i="3"/>
  <c r="E232" i="3"/>
  <c r="E229" i="3"/>
  <c r="E225" i="3"/>
  <c r="E219" i="3"/>
  <c r="E218" i="3"/>
  <c r="E216" i="3"/>
  <c r="E215" i="3"/>
  <c r="E213" i="3"/>
  <c r="E209" i="3"/>
  <c r="E207" i="3"/>
  <c r="E203" i="3"/>
  <c r="E198" i="3"/>
  <c r="E196" i="3"/>
  <c r="E192" i="3"/>
  <c r="E185" i="3"/>
  <c r="E184" i="3"/>
  <c r="E182" i="3"/>
  <c r="E178" i="3"/>
  <c r="E177" i="3"/>
  <c r="E174" i="3"/>
  <c r="E173" i="3"/>
  <c r="E167" i="3"/>
  <c r="E166" i="3"/>
  <c r="E164" i="3"/>
  <c r="E160" i="3"/>
  <c r="E158" i="3"/>
  <c r="E154" i="3"/>
  <c r="E152" i="3"/>
  <c r="E150" i="3"/>
  <c r="E149" i="3"/>
  <c r="E146" i="3"/>
  <c r="E145" i="3"/>
  <c r="E143" i="3"/>
  <c r="E139" i="3"/>
  <c r="E138" i="3"/>
  <c r="E137" i="3"/>
  <c r="E136" i="3"/>
  <c r="E134" i="3"/>
  <c r="E132" i="3"/>
  <c r="E129" i="3"/>
  <c r="E123" i="3"/>
  <c r="E118" i="3"/>
  <c r="E117" i="3"/>
  <c r="E116" i="3"/>
  <c r="E115" i="3"/>
  <c r="E114" i="3"/>
  <c r="E113" i="3"/>
  <c r="E100" i="3"/>
  <c r="E99" i="3"/>
  <c r="E98" i="3"/>
  <c r="E96" i="3"/>
  <c r="E95" i="3"/>
  <c r="E88" i="3"/>
  <c r="E85" i="3"/>
  <c r="E84" i="3"/>
  <c r="E82" i="3"/>
  <c r="E76" i="3"/>
  <c r="E72" i="3"/>
  <c r="E69" i="3"/>
  <c r="E66" i="3"/>
  <c r="E63" i="3"/>
  <c r="E62" i="3"/>
  <c r="E56" i="3"/>
  <c r="E51" i="3"/>
  <c r="E48" i="3"/>
  <c r="E44" i="3"/>
  <c r="E42" i="3"/>
  <c r="E40" i="3"/>
  <c r="E38" i="3"/>
  <c r="E37" i="3"/>
  <c r="E36" i="3"/>
  <c r="E34" i="3"/>
  <c r="E33" i="3"/>
  <c r="E32" i="3"/>
  <c r="E30" i="3"/>
  <c r="E28" i="3"/>
  <c r="E27" i="3"/>
  <c r="E26" i="3"/>
  <c r="E25" i="3"/>
  <c r="E16" i="3"/>
  <c r="E14" i="3"/>
  <c r="E13" i="3"/>
  <c r="E11" i="3"/>
  <c r="E2" i="3"/>
  <c r="E3" i="3"/>
  <c r="E4" i="3"/>
  <c r="E5" i="3"/>
  <c r="E6" i="3"/>
  <c r="E7" i="3"/>
  <c r="E9" i="3"/>
  <c r="E10" i="3"/>
  <c r="E12" i="3"/>
  <c r="E15" i="3"/>
  <c r="E17" i="3"/>
  <c r="E18" i="3"/>
  <c r="E19" i="3"/>
  <c r="E20" i="3"/>
  <c r="E21" i="3"/>
  <c r="E22" i="3"/>
  <c r="E23" i="3"/>
  <c r="E24" i="3"/>
  <c r="E29" i="3"/>
  <c r="E31" i="3"/>
  <c r="E35" i="3"/>
  <c r="E39" i="3"/>
  <c r="E41" i="3"/>
  <c r="E43" i="3"/>
  <c r="E45" i="3"/>
  <c r="E46" i="3"/>
  <c r="E47" i="3"/>
  <c r="E49" i="3"/>
  <c r="E50" i="3"/>
  <c r="E52" i="3"/>
  <c r="E53" i="3"/>
  <c r="E54" i="3"/>
  <c r="E55" i="3"/>
  <c r="E57" i="3"/>
  <c r="E58" i="3"/>
  <c r="E59" i="3"/>
  <c r="E60" i="3"/>
  <c r="E61" i="3"/>
  <c r="E64" i="3"/>
  <c r="E65" i="3"/>
  <c r="E67" i="3"/>
  <c r="E68" i="3"/>
  <c r="E70" i="3"/>
  <c r="E71" i="3"/>
  <c r="E73" i="3"/>
  <c r="E74" i="3"/>
  <c r="E75" i="3"/>
  <c r="E77" i="3"/>
  <c r="E78" i="3"/>
  <c r="E79" i="3"/>
  <c r="E80" i="3"/>
  <c r="E81" i="3"/>
  <c r="E83" i="3"/>
  <c r="E86" i="3"/>
  <c r="E87" i="3"/>
  <c r="E89" i="3"/>
  <c r="E90" i="3"/>
  <c r="E91" i="3"/>
  <c r="E92" i="3"/>
  <c r="E93" i="3"/>
  <c r="E94" i="3"/>
  <c r="E97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9" i="3"/>
  <c r="E120" i="3"/>
  <c r="E121" i="3"/>
  <c r="E122" i="3"/>
  <c r="E124" i="3"/>
  <c r="E125" i="3"/>
  <c r="E126" i="3"/>
  <c r="E127" i="3"/>
  <c r="E128" i="3"/>
  <c r="E130" i="3"/>
  <c r="E131" i="3"/>
  <c r="E133" i="3"/>
  <c r="E135" i="3"/>
  <c r="E140" i="3"/>
  <c r="E141" i="3"/>
  <c r="E142" i="3"/>
  <c r="E144" i="3"/>
  <c r="E147" i="3"/>
  <c r="E148" i="3"/>
  <c r="E151" i="3"/>
  <c r="E153" i="3"/>
  <c r="E155" i="3"/>
  <c r="E156" i="3"/>
  <c r="E157" i="3"/>
  <c r="E159" i="3"/>
  <c r="E161" i="3"/>
  <c r="E162" i="3"/>
  <c r="E163" i="3"/>
  <c r="E165" i="3"/>
  <c r="E168" i="3"/>
  <c r="E169" i="3"/>
  <c r="E170" i="3"/>
  <c r="E171" i="3"/>
  <c r="E172" i="3"/>
  <c r="E175" i="3"/>
  <c r="E176" i="3"/>
  <c r="E179" i="3"/>
  <c r="E180" i="3"/>
  <c r="E181" i="3"/>
  <c r="E183" i="3"/>
  <c r="E186" i="3"/>
  <c r="E187" i="3"/>
  <c r="E188" i="3"/>
  <c r="E189" i="3"/>
  <c r="E190" i="3"/>
  <c r="E191" i="3"/>
  <c r="E193" i="3"/>
  <c r="E194" i="3"/>
  <c r="E195" i="3"/>
  <c r="E197" i="3"/>
  <c r="E199" i="3"/>
  <c r="E200" i="3"/>
  <c r="E201" i="3"/>
  <c r="E202" i="3"/>
  <c r="E204" i="3"/>
  <c r="E205" i="3"/>
  <c r="E206" i="3"/>
  <c r="E208" i="3"/>
  <c r="E210" i="3"/>
  <c r="E211" i="3"/>
  <c r="E212" i="3"/>
  <c r="E214" i="3"/>
  <c r="E217" i="3"/>
  <c r="E220" i="3"/>
  <c r="E221" i="3"/>
  <c r="E222" i="3"/>
  <c r="E223" i="3"/>
  <c r="E224" i="3"/>
  <c r="E226" i="3"/>
  <c r="E227" i="3"/>
  <c r="E228" i="3"/>
  <c r="E230" i="3"/>
  <c r="E231" i="3"/>
  <c r="E233" i="3"/>
  <c r="E234" i="3"/>
  <c r="E235" i="3"/>
  <c r="E236" i="3"/>
  <c r="E237" i="3"/>
  <c r="E239" i="3"/>
  <c r="E240" i="3"/>
  <c r="E241" i="3"/>
  <c r="E243" i="3"/>
  <c r="E244" i="3"/>
  <c r="E245" i="3"/>
  <c r="E246" i="3"/>
  <c r="E247" i="3"/>
  <c r="E251" i="3"/>
  <c r="E253" i="3"/>
  <c r="E255" i="3"/>
  <c r="E256" i="3"/>
  <c r="E257" i="3"/>
  <c r="E258" i="3"/>
  <c r="E259" i="3"/>
  <c r="E264" i="3"/>
  <c r="E265" i="3"/>
  <c r="E266" i="3"/>
  <c r="E267" i="3"/>
  <c r="E269" i="3"/>
  <c r="E270" i="3"/>
  <c r="E271" i="3"/>
  <c r="E273" i="3"/>
  <c r="E276" i="3"/>
  <c r="E277" i="3"/>
  <c r="E278" i="3"/>
  <c r="E279" i="3"/>
  <c r="E280" i="3"/>
  <c r="E281" i="3"/>
  <c r="E283" i="3"/>
  <c r="E284" i="3"/>
  <c r="E286" i="3"/>
  <c r="E288" i="3"/>
  <c r="E289" i="3"/>
  <c r="E290" i="3"/>
  <c r="E293" i="3"/>
  <c r="E294" i="3"/>
  <c r="E295" i="3"/>
  <c r="E296" i="3"/>
  <c r="E299" i="3"/>
  <c r="E301" i="3"/>
  <c r="E302" i="3"/>
  <c r="E303" i="3"/>
  <c r="E305" i="3"/>
  <c r="E306" i="3"/>
  <c r="E308" i="3"/>
  <c r="E309" i="3"/>
  <c r="E310" i="3"/>
  <c r="E311" i="3"/>
  <c r="E313" i="3"/>
  <c r="E314" i="3"/>
  <c r="E316" i="3"/>
  <c r="E317" i="3"/>
  <c r="E318" i="3"/>
  <c r="E319" i="3"/>
  <c r="E320" i="3"/>
  <c r="E321" i="3"/>
  <c r="E322" i="3"/>
  <c r="E324" i="3"/>
  <c r="E325" i="3"/>
  <c r="E326" i="3"/>
  <c r="E328" i="3"/>
  <c r="E329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7" i="3"/>
  <c r="E348" i="3"/>
  <c r="E351" i="3"/>
  <c r="E352" i="3"/>
  <c r="E353" i="3"/>
  <c r="E354" i="3"/>
  <c r="E356" i="3"/>
  <c r="E359" i="3"/>
  <c r="E360" i="3"/>
  <c r="E362" i="3"/>
  <c r="E363" i="3"/>
  <c r="E365" i="3"/>
  <c r="E367" i="3"/>
  <c r="E368" i="3"/>
  <c r="E370" i="3"/>
  <c r="E371" i="3"/>
  <c r="E373" i="3"/>
  <c r="E375" i="3"/>
  <c r="E376" i="3"/>
  <c r="E378" i="3"/>
  <c r="E379" i="3"/>
  <c r="E381" i="3"/>
  <c r="E382" i="3"/>
  <c r="E383" i="3"/>
  <c r="E384" i="3"/>
  <c r="E385" i="3"/>
  <c r="E389" i="3"/>
  <c r="E390" i="3"/>
  <c r="E391" i="3"/>
  <c r="E392" i="3"/>
  <c r="E396" i="3"/>
  <c r="E397" i="3"/>
  <c r="E398" i="3"/>
  <c r="E399" i="3"/>
  <c r="E400" i="3"/>
  <c r="E401" i="3"/>
  <c r="E403" i="3"/>
  <c r="E404" i="3"/>
  <c r="E405" i="3"/>
  <c r="E406" i="3"/>
  <c r="E408" i="3"/>
  <c r="E410" i="3"/>
  <c r="E411" i="3"/>
  <c r="E415" i="3"/>
  <c r="E417" i="3"/>
  <c r="E418" i="3"/>
  <c r="E419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8" i="3"/>
  <c r="E439" i="3"/>
  <c r="E440" i="3"/>
  <c r="E444" i="3"/>
  <c r="E445" i="3"/>
  <c r="E446" i="3"/>
  <c r="E447" i="3"/>
  <c r="E448" i="3"/>
  <c r="E452" i="3"/>
  <c r="E453" i="3"/>
  <c r="E454" i="3"/>
  <c r="E455" i="3"/>
  <c r="E456" i="3"/>
  <c r="E457" i="3"/>
  <c r="E458" i="3"/>
  <c r="E461" i="3"/>
  <c r="E462" i="3"/>
  <c r="E463" i="3"/>
  <c r="E465" i="3"/>
  <c r="E467" i="3"/>
  <c r="E468" i="3"/>
  <c r="E469" i="3"/>
  <c r="E470" i="3"/>
  <c r="E472" i="3"/>
  <c r="E475" i="3"/>
  <c r="E478" i="3"/>
  <c r="E480" i="3"/>
  <c r="E481" i="3"/>
  <c r="E482" i="3"/>
  <c r="E483" i="3"/>
  <c r="E484" i="3"/>
  <c r="E485" i="3"/>
  <c r="E486" i="3"/>
  <c r="E489" i="3"/>
  <c r="E491" i="3"/>
  <c r="E493" i="3"/>
  <c r="E495" i="3"/>
  <c r="E496" i="3"/>
  <c r="E497" i="3"/>
  <c r="E498" i="3"/>
  <c r="E499" i="3"/>
  <c r="E500" i="3"/>
  <c r="E503" i="3"/>
  <c r="E504" i="3"/>
  <c r="E505" i="3"/>
  <c r="E506" i="3"/>
  <c r="E508" i="3"/>
  <c r="E509" i="3"/>
  <c r="E511" i="3"/>
  <c r="E512" i="3"/>
  <c r="E515" i="3"/>
  <c r="E517" i="3"/>
  <c r="E518" i="3"/>
  <c r="E520" i="3"/>
  <c r="E521" i="3"/>
  <c r="E522" i="3"/>
  <c r="E523" i="3"/>
  <c r="E527" i="3"/>
  <c r="E529" i="3"/>
  <c r="E532" i="3"/>
  <c r="E533" i="3"/>
  <c r="E534" i="3"/>
  <c r="E535" i="3"/>
  <c r="E536" i="3"/>
  <c r="E537" i="3"/>
  <c r="E539" i="3"/>
  <c r="E540" i="3"/>
  <c r="E541" i="3"/>
  <c r="E542" i="3"/>
  <c r="E543" i="3"/>
  <c r="E544" i="3"/>
  <c r="E547" i="3"/>
  <c r="E549" i="3"/>
  <c r="E550" i="3"/>
  <c r="E552" i="3"/>
  <c r="E553" i="3"/>
  <c r="E554" i="3"/>
  <c r="E556" i="3"/>
  <c r="E557" i="3"/>
  <c r="E559" i="3"/>
  <c r="E560" i="3"/>
  <c r="E561" i="3"/>
  <c r="E562" i="3"/>
  <c r="E563" i="3"/>
  <c r="E565" i="3"/>
  <c r="E566" i="3"/>
  <c r="E567" i="3"/>
  <c r="E570" i="3"/>
  <c r="E571" i="3"/>
  <c r="E572" i="3"/>
  <c r="E575" i="3"/>
  <c r="E576" i="3"/>
  <c r="E577" i="3"/>
  <c r="E578" i="3"/>
  <c r="E580" i="3"/>
  <c r="E581" i="3"/>
  <c r="E583" i="3"/>
  <c r="E584" i="3"/>
  <c r="E585" i="3"/>
  <c r="E586" i="3"/>
  <c r="E589" i="3"/>
  <c r="E590" i="3"/>
  <c r="E592" i="3"/>
  <c r="E593" i="3"/>
  <c r="E594" i="3"/>
  <c r="E595" i="3"/>
  <c r="E599" i="3"/>
  <c r="E600" i="3"/>
  <c r="E602" i="3"/>
  <c r="E603" i="3"/>
  <c r="E604" i="3"/>
  <c r="E609" i="3"/>
  <c r="E610" i="3"/>
  <c r="E613" i="3"/>
  <c r="E614" i="3"/>
  <c r="E615" i="3"/>
  <c r="E618" i="3"/>
  <c r="E619" i="3"/>
  <c r="E620" i="3"/>
  <c r="E621" i="3"/>
  <c r="E623" i="3"/>
  <c r="E624" i="3"/>
  <c r="E625" i="3"/>
  <c r="E627" i="3"/>
  <c r="E629" i="3"/>
  <c r="E631" i="3"/>
  <c r="E632" i="3"/>
  <c r="E633" i="3"/>
  <c r="E634" i="3"/>
  <c r="E635" i="3"/>
  <c r="E636" i="3"/>
  <c r="E637" i="3"/>
  <c r="E638" i="3"/>
  <c r="E640" i="3"/>
  <c r="E641" i="3"/>
  <c r="E642" i="3"/>
  <c r="E645" i="3"/>
  <c r="E646" i="3"/>
  <c r="E647" i="3"/>
  <c r="E648" i="3"/>
  <c r="E649" i="3"/>
  <c r="E651" i="3"/>
  <c r="E652" i="3"/>
  <c r="E654" i="3"/>
  <c r="E656" i="3"/>
  <c r="E657" i="3"/>
  <c r="E658" i="3"/>
  <c r="E659" i="3"/>
  <c r="E661" i="3"/>
  <c r="E663" i="3"/>
  <c r="E665" i="3"/>
  <c r="E667" i="3"/>
  <c r="E668" i="3"/>
  <c r="E669" i="3"/>
  <c r="E670" i="3"/>
  <c r="E672" i="3"/>
  <c r="E673" i="3"/>
  <c r="E674" i="3"/>
  <c r="E675" i="3"/>
  <c r="E676" i="3"/>
  <c r="E681" i="3"/>
  <c r="E682" i="3"/>
  <c r="E686" i="3"/>
  <c r="E687" i="3"/>
  <c r="E688" i="3"/>
  <c r="E691" i="3"/>
  <c r="E693" i="3"/>
  <c r="E694" i="3"/>
  <c r="E695" i="3"/>
  <c r="E698" i="3"/>
  <c r="E699" i="3"/>
  <c r="E700" i="3"/>
  <c r="E701" i="3"/>
  <c r="E702" i="3"/>
  <c r="E703" i="3"/>
  <c r="E705" i="3"/>
  <c r="E706" i="3"/>
  <c r="E708" i="3"/>
  <c r="E713" i="3"/>
  <c r="E714" i="3"/>
  <c r="E715" i="3"/>
  <c r="E718" i="3"/>
  <c r="E719" i="3"/>
  <c r="E720" i="3"/>
  <c r="E721" i="3"/>
  <c r="E722" i="3"/>
  <c r="E723" i="3"/>
  <c r="E724" i="3"/>
  <c r="E725" i="3"/>
  <c r="E727" i="3"/>
  <c r="E728" i="3"/>
  <c r="E732" i="3"/>
  <c r="E733" i="3"/>
  <c r="E734" i="3"/>
  <c r="E735" i="3"/>
  <c r="E736" i="3"/>
  <c r="E738" i="3"/>
  <c r="E740" i="3"/>
  <c r="E741" i="3"/>
  <c r="E743" i="3"/>
  <c r="E745" i="3"/>
  <c r="E746" i="3"/>
  <c r="E748" i="3"/>
  <c r="E749" i="3"/>
  <c r="E751" i="3"/>
  <c r="E752" i="3"/>
  <c r="E753" i="3"/>
  <c r="E754" i="3"/>
  <c r="E755" i="3"/>
  <c r="E757" i="3"/>
  <c r="E758" i="3"/>
  <c r="E759" i="3"/>
  <c r="E760" i="3"/>
  <c r="E761" i="3"/>
  <c r="E762" i="3"/>
  <c r="E763" i="3"/>
  <c r="E764" i="3"/>
  <c r="E766" i="3"/>
  <c r="E767" i="3"/>
  <c r="E768" i="3"/>
  <c r="H3" i="4"/>
  <c r="G3" i="4" s="1"/>
  <c r="I3" i="4"/>
  <c r="F5" i="4"/>
  <c r="H5" i="4"/>
  <c r="G5" i="4" s="1"/>
  <c r="I5" i="4"/>
  <c r="F7" i="4"/>
  <c r="H7" i="4"/>
  <c r="G7" i="4" s="1"/>
  <c r="I7" i="4"/>
  <c r="F8" i="4"/>
  <c r="H8" i="4"/>
  <c r="G8" i="4" s="1"/>
  <c r="I8" i="4"/>
  <c r="F9" i="4"/>
  <c r="H9" i="4"/>
  <c r="G9" i="4" s="1"/>
  <c r="I9" i="4"/>
  <c r="F11" i="4"/>
  <c r="H11" i="4"/>
  <c r="G11" i="4" s="1"/>
  <c r="I11" i="4"/>
  <c r="F13" i="4"/>
  <c r="H13" i="4"/>
  <c r="G13" i="4" s="1"/>
  <c r="I13" i="4"/>
  <c r="F16" i="4"/>
  <c r="H16" i="4"/>
  <c r="G16" i="4" s="1"/>
  <c r="I16" i="4"/>
  <c r="F18" i="4"/>
  <c r="H18" i="4"/>
  <c r="G18" i="4" s="1"/>
  <c r="I18" i="4"/>
  <c r="F19" i="4"/>
  <c r="H19" i="4"/>
  <c r="G19" i="4" s="1"/>
  <c r="I19" i="4"/>
  <c r="F21" i="4"/>
  <c r="H21" i="4"/>
  <c r="G21" i="4" s="1"/>
  <c r="I21" i="4"/>
  <c r="F22" i="4"/>
  <c r="H22" i="4"/>
  <c r="G22" i="4" s="1"/>
  <c r="I22" i="4"/>
  <c r="F23" i="4"/>
  <c r="H23" i="4"/>
  <c r="G23" i="4" s="1"/>
  <c r="I23" i="4"/>
  <c r="F25" i="4"/>
  <c r="H25" i="4"/>
  <c r="G25" i="4" s="1"/>
  <c r="I25" i="4"/>
  <c r="F27" i="4"/>
  <c r="H27" i="4"/>
  <c r="G27" i="4" s="1"/>
  <c r="I27" i="4"/>
  <c r="F29" i="4"/>
  <c r="H29" i="4"/>
  <c r="G29" i="4" s="1"/>
  <c r="I29" i="4"/>
  <c r="F30" i="4"/>
  <c r="H30" i="4"/>
  <c r="G30" i="4" s="1"/>
  <c r="I30" i="4"/>
  <c r="F31" i="4"/>
  <c r="H31" i="4"/>
  <c r="G31" i="4" s="1"/>
  <c r="I31" i="4"/>
  <c r="F34" i="4"/>
  <c r="H34" i="4"/>
  <c r="G34" i="4" s="1"/>
  <c r="I34" i="4"/>
  <c r="F35" i="4"/>
  <c r="H35" i="4"/>
  <c r="G35" i="4" s="1"/>
  <c r="I35" i="4"/>
  <c r="F36" i="4"/>
  <c r="H36" i="4"/>
  <c r="G36" i="4" s="1"/>
  <c r="I36" i="4"/>
  <c r="F38" i="4"/>
  <c r="H38" i="4"/>
  <c r="G38" i="4" s="1"/>
  <c r="I38" i="4"/>
  <c r="F39" i="4"/>
  <c r="H39" i="4"/>
  <c r="G39" i="4" s="1"/>
  <c r="I39" i="4"/>
  <c r="F42" i="4"/>
  <c r="H42" i="4"/>
  <c r="G42" i="4" s="1"/>
  <c r="I42" i="4"/>
  <c r="F43" i="4"/>
  <c r="H43" i="4"/>
  <c r="G43" i="4" s="1"/>
  <c r="I43" i="4"/>
  <c r="F45" i="4"/>
  <c r="H45" i="4"/>
  <c r="G45" i="4" s="1"/>
  <c r="I45" i="4"/>
  <c r="F46" i="4"/>
  <c r="H46" i="4"/>
  <c r="G46" i="4" s="1"/>
  <c r="I46" i="4"/>
  <c r="F47" i="4"/>
  <c r="H47" i="4"/>
  <c r="G47" i="4" s="1"/>
  <c r="I47" i="4"/>
  <c r="F50" i="4"/>
  <c r="H50" i="4"/>
  <c r="G50" i="4" s="1"/>
  <c r="I50" i="4"/>
  <c r="F51" i="4"/>
  <c r="H51" i="4"/>
  <c r="G51" i="4" s="1"/>
  <c r="I51" i="4"/>
  <c r="F53" i="4"/>
  <c r="H53" i="4"/>
  <c r="G53" i="4" s="1"/>
  <c r="I53" i="4"/>
  <c r="F54" i="4"/>
  <c r="H54" i="4"/>
  <c r="G54" i="4" s="1"/>
  <c r="I54" i="4"/>
  <c r="F55" i="4"/>
  <c r="H55" i="4"/>
  <c r="G55" i="4" s="1"/>
  <c r="I55" i="4"/>
  <c r="F57" i="4"/>
  <c r="H57" i="4"/>
  <c r="G57" i="4" s="1"/>
  <c r="I57" i="4"/>
  <c r="F58" i="4"/>
  <c r="H58" i="4"/>
  <c r="G58" i="4" s="1"/>
  <c r="I58" i="4"/>
  <c r="F59" i="4"/>
  <c r="H59" i="4"/>
  <c r="G59" i="4" s="1"/>
  <c r="I59" i="4"/>
  <c r="F61" i="4"/>
  <c r="H61" i="4"/>
  <c r="G61" i="4" s="1"/>
  <c r="I61" i="4"/>
  <c r="F63" i="4"/>
  <c r="H63" i="4"/>
  <c r="G63" i="4" s="1"/>
  <c r="I63" i="4"/>
  <c r="F64" i="4"/>
  <c r="H64" i="4"/>
  <c r="G64" i="4" s="1"/>
  <c r="I64" i="4"/>
  <c r="F65" i="4"/>
  <c r="H65" i="4"/>
  <c r="G65" i="4" s="1"/>
  <c r="I65" i="4"/>
  <c r="F68" i="4"/>
  <c r="H68" i="4"/>
  <c r="G68" i="4" s="1"/>
  <c r="I68" i="4"/>
  <c r="F69" i="4"/>
  <c r="H69" i="4"/>
  <c r="G69" i="4" s="1"/>
  <c r="I69" i="4"/>
  <c r="F71" i="4"/>
  <c r="H71" i="4"/>
  <c r="G71" i="4" s="1"/>
  <c r="I71" i="4"/>
  <c r="F73" i="4"/>
  <c r="H73" i="4"/>
  <c r="G73" i="4" s="1"/>
  <c r="I73" i="4"/>
  <c r="F75" i="4"/>
  <c r="H75" i="4"/>
  <c r="G75" i="4" s="1"/>
  <c r="I75" i="4"/>
  <c r="F76" i="4"/>
  <c r="H76" i="4"/>
  <c r="G76" i="4" s="1"/>
  <c r="I76" i="4"/>
  <c r="F78" i="4"/>
  <c r="H78" i="4"/>
  <c r="G78" i="4" s="1"/>
  <c r="I78" i="4"/>
  <c r="F80" i="4"/>
  <c r="H80" i="4"/>
  <c r="G80" i="4" s="1"/>
  <c r="I80" i="4"/>
  <c r="F82" i="4"/>
  <c r="H82" i="4"/>
  <c r="G82" i="4" s="1"/>
  <c r="I82" i="4"/>
  <c r="F83" i="4"/>
  <c r="H83" i="4"/>
  <c r="G83" i="4" s="1"/>
  <c r="I83" i="4"/>
  <c r="F84" i="4"/>
  <c r="H84" i="4"/>
  <c r="G84" i="4" s="1"/>
  <c r="I84" i="4"/>
  <c r="F86" i="4"/>
  <c r="H86" i="4"/>
  <c r="G86" i="4" s="1"/>
  <c r="I86" i="4"/>
  <c r="F87" i="4"/>
  <c r="H87" i="4"/>
  <c r="G87" i="4" s="1"/>
  <c r="I87" i="4"/>
  <c r="F88" i="4"/>
  <c r="H88" i="4"/>
  <c r="G88" i="4" s="1"/>
  <c r="I88" i="4"/>
  <c r="F90" i="4"/>
  <c r="H90" i="4"/>
  <c r="G90" i="4" s="1"/>
  <c r="I90" i="4"/>
  <c r="F92" i="4"/>
  <c r="H92" i="4"/>
  <c r="G92" i="4" s="1"/>
  <c r="I92" i="4"/>
  <c r="F93" i="4"/>
  <c r="H93" i="4"/>
  <c r="G93" i="4" s="1"/>
  <c r="I93" i="4"/>
  <c r="F94" i="4"/>
  <c r="H94" i="4"/>
  <c r="G94" i="4" s="1"/>
  <c r="I94" i="4"/>
  <c r="F95" i="4"/>
  <c r="L37" i="4" s="1"/>
  <c r="H95" i="4"/>
  <c r="I95" i="4"/>
  <c r="F98" i="4"/>
  <c r="H98" i="4"/>
  <c r="G98" i="4" s="1"/>
  <c r="I98" i="4"/>
  <c r="F99" i="4"/>
  <c r="H99" i="4"/>
  <c r="G99" i="4" s="1"/>
  <c r="I99" i="4"/>
  <c r="F101" i="4"/>
  <c r="H101" i="4"/>
  <c r="I101" i="4"/>
  <c r="F102" i="4"/>
  <c r="H102" i="4"/>
  <c r="G102" i="4" s="1"/>
  <c r="I102" i="4"/>
  <c r="F103" i="4"/>
  <c r="H103" i="4"/>
  <c r="G103" i="4" s="1"/>
  <c r="I103" i="4"/>
  <c r="F105" i="4"/>
  <c r="H105" i="4"/>
  <c r="G105" i="4" s="1"/>
  <c r="I105" i="4"/>
  <c r="F106" i="4"/>
  <c r="H106" i="4"/>
  <c r="G106" i="4" s="1"/>
  <c r="I106" i="4"/>
  <c r="F108" i="4"/>
  <c r="H108" i="4"/>
  <c r="G108" i="4" s="1"/>
  <c r="I108" i="4"/>
  <c r="F110" i="4"/>
  <c r="H110" i="4"/>
  <c r="G110" i="4" s="1"/>
  <c r="I110" i="4"/>
  <c r="F111" i="4"/>
  <c r="H111" i="4"/>
  <c r="G111" i="4" s="1"/>
  <c r="I111" i="4"/>
  <c r="F112" i="4"/>
  <c r="H112" i="4"/>
  <c r="G112" i="4" s="1"/>
  <c r="I112" i="4"/>
  <c r="F114" i="4"/>
  <c r="H114" i="4"/>
  <c r="G114" i="4" s="1"/>
  <c r="I114" i="4"/>
  <c r="F115" i="4"/>
  <c r="H115" i="4"/>
  <c r="G115" i="4" s="1"/>
  <c r="I115" i="4"/>
  <c r="F118" i="4"/>
  <c r="H118" i="4"/>
  <c r="G118" i="4" s="1"/>
  <c r="I118" i="4"/>
  <c r="F119" i="4"/>
  <c r="H119" i="4"/>
  <c r="G119" i="4" s="1"/>
  <c r="I119" i="4"/>
  <c r="F121" i="4"/>
  <c r="H121" i="4"/>
  <c r="G121" i="4" s="1"/>
  <c r="I121" i="4"/>
  <c r="F122" i="4"/>
  <c r="H122" i="4"/>
  <c r="G122" i="4" s="1"/>
  <c r="I122" i="4"/>
  <c r="F124" i="4"/>
  <c r="H124" i="4"/>
  <c r="G124" i="4" s="1"/>
  <c r="I124" i="4"/>
  <c r="F125" i="4"/>
  <c r="H125" i="4"/>
  <c r="G125" i="4" s="1"/>
  <c r="I125" i="4"/>
  <c r="F127" i="4"/>
  <c r="H127" i="4"/>
  <c r="G127" i="4" s="1"/>
  <c r="I127" i="4"/>
  <c r="F128" i="4"/>
  <c r="H128" i="4"/>
  <c r="G128" i="4" s="1"/>
  <c r="I128" i="4"/>
  <c r="F130" i="4"/>
  <c r="H130" i="4"/>
  <c r="G130" i="4" s="1"/>
  <c r="I130" i="4"/>
  <c r="F132" i="4"/>
  <c r="H132" i="4"/>
  <c r="G132" i="4" s="1"/>
  <c r="I132" i="4"/>
  <c r="F133" i="4"/>
  <c r="H133" i="4"/>
  <c r="G133" i="4" s="1"/>
  <c r="I133" i="4"/>
  <c r="F134" i="4"/>
  <c r="H134" i="4"/>
  <c r="G134" i="4" s="1"/>
  <c r="I134" i="4"/>
  <c r="F136" i="4"/>
  <c r="H136" i="4"/>
  <c r="G136" i="4" s="1"/>
  <c r="I136" i="4"/>
  <c r="F137" i="4"/>
  <c r="H137" i="4"/>
  <c r="G137" i="4" s="1"/>
  <c r="I137" i="4"/>
  <c r="F139" i="4"/>
  <c r="H139" i="4"/>
  <c r="G139" i="4" s="1"/>
  <c r="I139" i="4"/>
  <c r="F140" i="4"/>
  <c r="H140" i="4"/>
  <c r="G140" i="4" s="1"/>
  <c r="I140" i="4"/>
  <c r="F142" i="4"/>
  <c r="H142" i="4"/>
  <c r="G142" i="4" s="1"/>
  <c r="I142" i="4"/>
  <c r="F143" i="4"/>
  <c r="H143" i="4"/>
  <c r="G143" i="4" s="1"/>
  <c r="I143" i="4"/>
  <c r="F144" i="4"/>
  <c r="H144" i="4"/>
  <c r="G144" i="4" s="1"/>
  <c r="I144" i="4"/>
  <c r="F146" i="4"/>
  <c r="H146" i="4"/>
  <c r="G146" i="4" s="1"/>
  <c r="I146" i="4"/>
  <c r="F147" i="4"/>
  <c r="H147" i="4"/>
  <c r="G147" i="4" s="1"/>
  <c r="I147" i="4"/>
  <c r="F148" i="4"/>
  <c r="H148" i="4"/>
  <c r="G148" i="4" s="1"/>
  <c r="I148" i="4"/>
  <c r="F150" i="4"/>
  <c r="H150" i="4"/>
  <c r="G150" i="4" s="1"/>
  <c r="I150" i="4"/>
  <c r="F152" i="4"/>
  <c r="H152" i="4"/>
  <c r="G152" i="4" s="1"/>
  <c r="I152" i="4"/>
  <c r="F153" i="4"/>
  <c r="H153" i="4"/>
  <c r="G153" i="4" s="1"/>
  <c r="I153" i="4"/>
  <c r="F154" i="4"/>
  <c r="H154" i="4"/>
  <c r="G154" i="4" s="1"/>
  <c r="I154" i="4"/>
  <c r="F156" i="4"/>
  <c r="H156" i="4"/>
  <c r="G156" i="4" s="1"/>
  <c r="I156" i="4"/>
  <c r="F158" i="4"/>
  <c r="H158" i="4"/>
  <c r="G158" i="4" s="1"/>
  <c r="I158" i="4"/>
  <c r="F159" i="4"/>
  <c r="H159" i="4"/>
  <c r="G159" i="4" s="1"/>
  <c r="I159" i="4"/>
  <c r="F160" i="4"/>
  <c r="H160" i="4"/>
  <c r="G160" i="4" s="1"/>
  <c r="I160" i="4"/>
  <c r="F162" i="4"/>
  <c r="H162" i="4"/>
  <c r="G162" i="4" s="1"/>
  <c r="I162" i="4"/>
  <c r="F163" i="4"/>
  <c r="H163" i="4"/>
  <c r="I163" i="4"/>
  <c r="F164" i="4"/>
  <c r="H164" i="4"/>
  <c r="G164" i="4" s="1"/>
  <c r="I164" i="4"/>
  <c r="F165" i="4"/>
  <c r="H165" i="4"/>
  <c r="G165" i="4" s="1"/>
  <c r="I165" i="4"/>
  <c r="F166" i="4"/>
  <c r="H166" i="4"/>
  <c r="G166" i="4" s="1"/>
  <c r="I166" i="4"/>
  <c r="F168" i="4"/>
  <c r="H168" i="4"/>
  <c r="G168" i="4" s="1"/>
  <c r="I168" i="4"/>
  <c r="F169" i="4"/>
  <c r="H169" i="4"/>
  <c r="G169" i="4" s="1"/>
  <c r="I169" i="4"/>
  <c r="F171" i="4"/>
  <c r="H171" i="4"/>
  <c r="G171" i="4" s="1"/>
  <c r="I171" i="4"/>
  <c r="F173" i="4"/>
  <c r="H173" i="4"/>
  <c r="G173" i="4" s="1"/>
  <c r="I173" i="4"/>
  <c r="F174" i="4"/>
  <c r="H174" i="4"/>
  <c r="G174" i="4" s="1"/>
  <c r="I174" i="4"/>
  <c r="F176" i="4"/>
  <c r="H176" i="4"/>
  <c r="G176" i="4" s="1"/>
  <c r="I176" i="4"/>
  <c r="F177" i="4"/>
  <c r="H177" i="4"/>
  <c r="G177" i="4" s="1"/>
  <c r="I177" i="4"/>
  <c r="F178" i="4"/>
  <c r="H178" i="4"/>
  <c r="G178" i="4" s="1"/>
  <c r="I178" i="4"/>
  <c r="F180" i="4"/>
  <c r="H180" i="4"/>
  <c r="G180" i="4" s="1"/>
  <c r="I180" i="4"/>
  <c r="F181" i="4"/>
  <c r="H181" i="4"/>
  <c r="G181" i="4" s="1"/>
  <c r="I181" i="4"/>
  <c r="F183" i="4"/>
  <c r="H183" i="4"/>
  <c r="G183" i="4" s="1"/>
  <c r="I183" i="4"/>
  <c r="F184" i="4"/>
  <c r="H184" i="4"/>
  <c r="G184" i="4" s="1"/>
  <c r="I184" i="4"/>
  <c r="F185" i="4"/>
  <c r="H185" i="4"/>
  <c r="G185" i="4" s="1"/>
  <c r="I185" i="4"/>
  <c r="F187" i="4"/>
  <c r="H187" i="4"/>
  <c r="G187" i="4" s="1"/>
  <c r="I187" i="4"/>
  <c r="F188" i="4"/>
  <c r="H188" i="4"/>
  <c r="G188" i="4" s="1"/>
  <c r="I188" i="4"/>
  <c r="F189" i="4"/>
  <c r="H189" i="4"/>
  <c r="G189" i="4" s="1"/>
  <c r="I189" i="4"/>
  <c r="F191" i="4"/>
  <c r="H191" i="4"/>
  <c r="G191" i="4" s="1"/>
  <c r="I191" i="4"/>
  <c r="F192" i="4"/>
  <c r="H192" i="4"/>
  <c r="G192" i="4" s="1"/>
  <c r="I192" i="4"/>
  <c r="F193" i="4"/>
  <c r="H193" i="4"/>
  <c r="I193" i="4"/>
  <c r="F194" i="4"/>
  <c r="H194" i="4"/>
  <c r="G194" i="4" s="1"/>
  <c r="I194" i="4"/>
  <c r="F196" i="4"/>
  <c r="H196" i="4"/>
  <c r="G196" i="4" s="1"/>
  <c r="I196" i="4"/>
  <c r="F198" i="4"/>
  <c r="H198" i="4"/>
  <c r="G198" i="4" s="1"/>
  <c r="I198" i="4"/>
  <c r="F201" i="4"/>
  <c r="H201" i="4"/>
  <c r="G201" i="4" s="1"/>
  <c r="I201" i="4"/>
  <c r="F202" i="4"/>
  <c r="H202" i="4"/>
  <c r="G202" i="4" s="1"/>
  <c r="I202" i="4"/>
  <c r="F204" i="4"/>
  <c r="H204" i="4"/>
  <c r="G204" i="4" s="1"/>
  <c r="I204" i="4"/>
  <c r="F206" i="4"/>
  <c r="H206" i="4"/>
  <c r="G206" i="4" s="1"/>
  <c r="I206" i="4"/>
  <c r="F207" i="4"/>
  <c r="H207" i="4"/>
  <c r="G207" i="4" s="1"/>
  <c r="I207" i="4"/>
  <c r="F208" i="4"/>
  <c r="H208" i="4"/>
  <c r="G208" i="4" s="1"/>
  <c r="I208" i="4"/>
  <c r="F210" i="4"/>
  <c r="H210" i="4"/>
  <c r="G210" i="4" s="1"/>
  <c r="I210" i="4"/>
  <c r="F211" i="4"/>
  <c r="H211" i="4"/>
  <c r="G211" i="4" s="1"/>
  <c r="I211" i="4"/>
  <c r="F214" i="4"/>
  <c r="H214" i="4"/>
  <c r="G214" i="4" s="1"/>
  <c r="I214" i="4"/>
  <c r="F215" i="4"/>
  <c r="H215" i="4"/>
  <c r="G215" i="4" s="1"/>
  <c r="I215" i="4"/>
  <c r="F216" i="4"/>
  <c r="H216" i="4"/>
  <c r="G216" i="4" s="1"/>
  <c r="I216" i="4"/>
  <c r="F218" i="4"/>
  <c r="H218" i="4"/>
  <c r="G218" i="4" s="1"/>
  <c r="I218" i="4"/>
  <c r="F219" i="4"/>
  <c r="H219" i="4"/>
  <c r="G219" i="4" s="1"/>
  <c r="I219" i="4"/>
  <c r="F220" i="4"/>
  <c r="L82" i="4" s="1"/>
  <c r="H220" i="4"/>
  <c r="I220" i="4"/>
  <c r="F221" i="4"/>
  <c r="H221" i="4"/>
  <c r="I221" i="4"/>
  <c r="F222" i="4"/>
  <c r="H222" i="4"/>
  <c r="G222" i="4" s="1"/>
  <c r="I222" i="4"/>
  <c r="F223" i="4"/>
  <c r="H223" i="4"/>
  <c r="I223" i="4"/>
  <c r="F224" i="4"/>
  <c r="H224" i="4"/>
  <c r="G224" i="4" s="1"/>
  <c r="I224" i="4"/>
  <c r="F225" i="4"/>
  <c r="H225" i="4"/>
  <c r="G225" i="4" s="1"/>
  <c r="I225" i="4"/>
  <c r="F228" i="4"/>
  <c r="H228" i="4"/>
  <c r="G228" i="4" s="1"/>
  <c r="I228" i="4"/>
  <c r="F229" i="4"/>
  <c r="H229" i="4"/>
  <c r="G229" i="4" s="1"/>
  <c r="I229" i="4"/>
  <c r="F230" i="4"/>
  <c r="H230" i="4"/>
  <c r="G230" i="4" s="1"/>
  <c r="I230" i="4"/>
  <c r="F233" i="4"/>
  <c r="H233" i="4"/>
  <c r="G233" i="4" s="1"/>
  <c r="I233" i="4"/>
  <c r="F234" i="4"/>
  <c r="H234" i="4"/>
  <c r="G234" i="4" s="1"/>
  <c r="I234" i="4"/>
  <c r="F236" i="4"/>
  <c r="H236" i="4"/>
  <c r="G236" i="4" s="1"/>
  <c r="I236" i="4"/>
  <c r="F237" i="4"/>
  <c r="H237" i="4"/>
  <c r="G237" i="4" s="1"/>
  <c r="I237" i="4"/>
  <c r="F238" i="4"/>
  <c r="H238" i="4"/>
  <c r="I238" i="4"/>
  <c r="F239" i="4"/>
  <c r="H239" i="4"/>
  <c r="G239" i="4" s="1"/>
  <c r="I239" i="4"/>
  <c r="F240" i="4"/>
  <c r="H240" i="4"/>
  <c r="G240" i="4" s="1"/>
  <c r="I240" i="4"/>
  <c r="F243" i="4"/>
  <c r="H243" i="4"/>
  <c r="G243" i="4" s="1"/>
  <c r="I243" i="4"/>
  <c r="F244" i="4"/>
  <c r="H244" i="4"/>
  <c r="G244" i="4" s="1"/>
  <c r="I244" i="4"/>
  <c r="F245" i="4"/>
  <c r="H245" i="4"/>
  <c r="G245" i="4" s="1"/>
  <c r="I245" i="4"/>
  <c r="F246" i="4"/>
  <c r="H246" i="4"/>
  <c r="I246" i="4"/>
  <c r="F247" i="4"/>
  <c r="H247" i="4"/>
  <c r="G247" i="4" s="1"/>
  <c r="I247" i="4"/>
  <c r="F250" i="4"/>
  <c r="H250" i="4"/>
  <c r="G250" i="4" s="1"/>
  <c r="I250" i="4"/>
  <c r="F251" i="4"/>
  <c r="H251" i="4"/>
  <c r="G251" i="4" s="1"/>
  <c r="I251" i="4"/>
  <c r="F253" i="4"/>
  <c r="H253" i="4"/>
  <c r="G253" i="4" s="1"/>
  <c r="I253" i="4"/>
  <c r="F254" i="4"/>
  <c r="H254" i="4"/>
  <c r="I254" i="4"/>
  <c r="F255" i="4"/>
  <c r="H255" i="4"/>
  <c r="G255" i="4" s="1"/>
  <c r="I255" i="4"/>
  <c r="F256" i="4"/>
  <c r="H256" i="4"/>
  <c r="G256" i="4" s="1"/>
  <c r="I256" i="4"/>
  <c r="F258" i="4"/>
  <c r="H258" i="4"/>
  <c r="G258" i="4" s="1"/>
  <c r="I258" i="4"/>
  <c r="F259" i="4"/>
  <c r="H259" i="4"/>
  <c r="G259" i="4" s="1"/>
  <c r="I259" i="4"/>
  <c r="F261" i="4"/>
  <c r="H261" i="4"/>
  <c r="G261" i="4" s="1"/>
  <c r="I261" i="4"/>
  <c r="F262" i="4"/>
  <c r="H262" i="4"/>
  <c r="G262" i="4" s="1"/>
  <c r="I262" i="4"/>
  <c r="F264" i="4"/>
  <c r="H264" i="4"/>
  <c r="G264" i="4" s="1"/>
  <c r="I264" i="4"/>
  <c r="F265" i="4"/>
  <c r="H265" i="4"/>
  <c r="G265" i="4" s="1"/>
  <c r="I265" i="4"/>
  <c r="F266" i="4"/>
  <c r="H266" i="4"/>
  <c r="G266" i="4" s="1"/>
  <c r="I266" i="4"/>
  <c r="F268" i="4"/>
  <c r="H268" i="4"/>
  <c r="G268" i="4" s="1"/>
  <c r="I268" i="4"/>
  <c r="F269" i="4"/>
  <c r="H269" i="4"/>
  <c r="G269" i="4" s="1"/>
  <c r="I269" i="4"/>
  <c r="F271" i="4"/>
  <c r="H271" i="4"/>
  <c r="G271" i="4" s="1"/>
  <c r="I271" i="4"/>
  <c r="F272" i="4"/>
  <c r="H272" i="4"/>
  <c r="G272" i="4" s="1"/>
  <c r="I272" i="4"/>
  <c r="F273" i="4"/>
  <c r="H273" i="4"/>
  <c r="G273" i="4" s="1"/>
  <c r="I273" i="4"/>
  <c r="F275" i="4"/>
  <c r="H275" i="4"/>
  <c r="G275" i="4" s="1"/>
  <c r="I275" i="4"/>
  <c r="F277" i="4"/>
  <c r="H277" i="4"/>
  <c r="G277" i="4" s="1"/>
  <c r="I277" i="4"/>
  <c r="F278" i="4"/>
  <c r="H278" i="4"/>
  <c r="G278" i="4" s="1"/>
  <c r="I278" i="4"/>
  <c r="F280" i="4"/>
  <c r="H280" i="4"/>
  <c r="G280" i="4" s="1"/>
  <c r="I280" i="4"/>
  <c r="F282" i="4"/>
  <c r="H282" i="4"/>
  <c r="G282" i="4" s="1"/>
  <c r="I282" i="4"/>
  <c r="F285" i="4"/>
  <c r="H285" i="4"/>
  <c r="G285" i="4" s="1"/>
  <c r="I285" i="4"/>
  <c r="F286" i="4"/>
  <c r="H286" i="4"/>
  <c r="G286" i="4" s="1"/>
  <c r="I286" i="4"/>
  <c r="F288" i="4"/>
  <c r="H288" i="4"/>
  <c r="G288" i="4" s="1"/>
  <c r="I288" i="4"/>
  <c r="F289" i="4"/>
  <c r="H289" i="4"/>
  <c r="G289" i="4" s="1"/>
  <c r="I289" i="4"/>
  <c r="F290" i="4"/>
  <c r="H290" i="4"/>
  <c r="G290" i="4" s="1"/>
  <c r="I290" i="4"/>
  <c r="F292" i="4"/>
  <c r="H292" i="4"/>
  <c r="G292" i="4" s="1"/>
  <c r="I292" i="4"/>
  <c r="F293" i="4"/>
  <c r="H293" i="4"/>
  <c r="G293" i="4" s="1"/>
  <c r="I293" i="4"/>
  <c r="F295" i="4"/>
  <c r="H295" i="4"/>
  <c r="G295" i="4" s="1"/>
  <c r="I295" i="4"/>
  <c r="F296" i="4"/>
  <c r="H296" i="4"/>
  <c r="G296" i="4" s="1"/>
  <c r="I296" i="4"/>
  <c r="F298" i="4"/>
  <c r="H298" i="4"/>
  <c r="G298" i="4" s="1"/>
  <c r="I298" i="4"/>
  <c r="F299" i="4"/>
  <c r="H299" i="4"/>
  <c r="G299" i="4" s="1"/>
  <c r="I299" i="4"/>
  <c r="F300" i="4"/>
  <c r="H300" i="4"/>
  <c r="G300" i="4" s="1"/>
  <c r="I300" i="4"/>
  <c r="F301" i="4"/>
  <c r="L113" i="4" s="1"/>
  <c r="H301" i="4"/>
  <c r="I301" i="4"/>
  <c r="F304" i="4"/>
  <c r="H304" i="4"/>
  <c r="G304" i="4" s="1"/>
  <c r="I304" i="4"/>
  <c r="F305" i="4"/>
  <c r="H305" i="4"/>
  <c r="G305" i="4" s="1"/>
  <c r="I305" i="4"/>
  <c r="F306" i="4"/>
  <c r="H306" i="4"/>
  <c r="G306" i="4" s="1"/>
  <c r="I306" i="4"/>
  <c r="F308" i="4"/>
  <c r="H308" i="4"/>
  <c r="G308" i="4" s="1"/>
  <c r="I308" i="4"/>
  <c r="F309" i="4"/>
  <c r="H309" i="4"/>
  <c r="G309" i="4" s="1"/>
  <c r="I309" i="4"/>
  <c r="F311" i="4"/>
  <c r="H311" i="4"/>
  <c r="G311" i="4" s="1"/>
  <c r="I311" i="4"/>
  <c r="F312" i="4"/>
  <c r="H312" i="4"/>
  <c r="G312" i="4" s="1"/>
  <c r="I312" i="4"/>
  <c r="F313" i="4"/>
  <c r="H313" i="4"/>
  <c r="G313" i="4" s="1"/>
  <c r="I313" i="4"/>
  <c r="F314" i="4"/>
  <c r="L118" i="4" s="1"/>
  <c r="H314" i="4"/>
  <c r="I314" i="4"/>
  <c r="F316" i="4"/>
  <c r="H316" i="4"/>
  <c r="G316" i="4" s="1"/>
  <c r="I316" i="4"/>
  <c r="F317" i="4"/>
  <c r="H317" i="4"/>
  <c r="G317" i="4" s="1"/>
  <c r="I317" i="4"/>
  <c r="F318" i="4"/>
  <c r="H318" i="4"/>
  <c r="G318" i="4" s="1"/>
  <c r="I318" i="4"/>
  <c r="F319" i="4"/>
  <c r="H319" i="4"/>
  <c r="I319" i="4"/>
  <c r="F320" i="4"/>
  <c r="H320" i="4"/>
  <c r="G320" i="4" s="1"/>
  <c r="I320" i="4"/>
  <c r="F321" i="4"/>
  <c r="H321" i="4"/>
  <c r="G321" i="4" s="1"/>
  <c r="I321" i="4"/>
  <c r="F323" i="4"/>
  <c r="H323" i="4"/>
  <c r="G323" i="4" s="1"/>
  <c r="I323" i="4"/>
  <c r="F328" i="4"/>
  <c r="H328" i="4"/>
  <c r="G328" i="4" s="1"/>
  <c r="I328" i="4"/>
  <c r="F329" i="4"/>
  <c r="H329" i="4"/>
  <c r="G329" i="4" s="1"/>
  <c r="I329" i="4"/>
  <c r="F330" i="4"/>
  <c r="H330" i="4"/>
  <c r="G330" i="4" s="1"/>
  <c r="I330" i="4"/>
  <c r="F332" i="4"/>
  <c r="H332" i="4"/>
  <c r="G332" i="4" s="1"/>
  <c r="I332" i="4"/>
  <c r="F333" i="4"/>
  <c r="H333" i="4"/>
  <c r="G333" i="4" s="1"/>
  <c r="I333" i="4"/>
  <c r="F335" i="4"/>
  <c r="H335" i="4"/>
  <c r="G335" i="4" s="1"/>
  <c r="I335" i="4"/>
  <c r="F336" i="4"/>
  <c r="H336" i="4"/>
  <c r="G336" i="4" s="1"/>
  <c r="I336" i="4"/>
  <c r="F337" i="4"/>
  <c r="H337" i="4"/>
  <c r="G337" i="4" s="1"/>
  <c r="I337" i="4"/>
  <c r="F338" i="4"/>
  <c r="L128" i="4" s="1"/>
  <c r="H338" i="4"/>
  <c r="I338" i="4"/>
  <c r="F340" i="4"/>
  <c r="H340" i="4"/>
  <c r="G340" i="4" s="1"/>
  <c r="I340" i="4"/>
  <c r="F341" i="4"/>
  <c r="H341" i="4"/>
  <c r="G341" i="4" s="1"/>
  <c r="I341" i="4"/>
  <c r="F342" i="4"/>
  <c r="H342" i="4"/>
  <c r="G342" i="4" s="1"/>
  <c r="I342" i="4"/>
  <c r="F344" i="4"/>
  <c r="H344" i="4"/>
  <c r="G344" i="4" s="1"/>
  <c r="I344" i="4"/>
  <c r="F345" i="4"/>
  <c r="H345" i="4"/>
  <c r="G345" i="4" s="1"/>
  <c r="I345" i="4"/>
  <c r="F348" i="4"/>
  <c r="H348" i="4"/>
  <c r="G348" i="4" s="1"/>
  <c r="I348" i="4"/>
  <c r="F349" i="4"/>
  <c r="H349" i="4"/>
  <c r="G349" i="4" s="1"/>
  <c r="I349" i="4"/>
  <c r="F351" i="4"/>
  <c r="H351" i="4"/>
  <c r="G351" i="4" s="1"/>
  <c r="I351" i="4"/>
  <c r="F352" i="4"/>
  <c r="H352" i="4"/>
  <c r="G352" i="4" s="1"/>
  <c r="I352" i="4"/>
  <c r="F353" i="4"/>
  <c r="H353" i="4"/>
  <c r="G353" i="4" s="1"/>
  <c r="I353" i="4"/>
  <c r="F354" i="4"/>
  <c r="H354" i="4"/>
  <c r="I354" i="4"/>
  <c r="F355" i="4"/>
  <c r="H355" i="4"/>
  <c r="G355" i="4" s="1"/>
  <c r="I355" i="4"/>
  <c r="F356" i="4"/>
  <c r="H356" i="4"/>
  <c r="G356" i="4" s="1"/>
  <c r="I356" i="4"/>
  <c r="F357" i="4"/>
  <c r="H357" i="4"/>
  <c r="G357" i="4" s="1"/>
  <c r="I357" i="4"/>
  <c r="F358" i="4"/>
  <c r="H358" i="4"/>
  <c r="I358" i="4"/>
  <c r="F359" i="4"/>
  <c r="H359" i="4"/>
  <c r="G359" i="4" s="1"/>
  <c r="I359" i="4"/>
  <c r="F361" i="4"/>
  <c r="H361" i="4"/>
  <c r="G361" i="4" s="1"/>
  <c r="I361" i="4"/>
  <c r="F362" i="4"/>
  <c r="H362" i="4"/>
  <c r="G362" i="4" s="1"/>
  <c r="I362" i="4"/>
  <c r="F364" i="4"/>
  <c r="L138" i="4" s="1"/>
  <c r="H364" i="4"/>
  <c r="I364" i="4"/>
  <c r="F366" i="4"/>
  <c r="H366" i="4"/>
  <c r="G366" i="4" s="1"/>
  <c r="I366" i="4"/>
  <c r="F367" i="4"/>
  <c r="H367" i="4"/>
  <c r="G367" i="4" s="1"/>
  <c r="I367" i="4"/>
  <c r="F368" i="4"/>
  <c r="H368" i="4"/>
  <c r="G368" i="4" s="1"/>
  <c r="I368" i="4"/>
  <c r="F369" i="4"/>
  <c r="L140" i="4" s="1"/>
  <c r="H369" i="4"/>
  <c r="I369" i="4"/>
  <c r="F370" i="4"/>
  <c r="H370" i="4"/>
  <c r="I370" i="4"/>
  <c r="F371" i="4"/>
  <c r="H371" i="4"/>
  <c r="G371" i="4" s="1"/>
  <c r="I371" i="4"/>
  <c r="F372" i="4"/>
  <c r="H372" i="4"/>
  <c r="G372" i="4" s="1"/>
  <c r="I372" i="4"/>
  <c r="F375" i="4"/>
  <c r="H375" i="4"/>
  <c r="G375" i="4" s="1"/>
  <c r="I375" i="4"/>
  <c r="F376" i="4"/>
  <c r="H376" i="4"/>
  <c r="G376" i="4" s="1"/>
  <c r="I376" i="4"/>
  <c r="F379" i="4"/>
  <c r="H379" i="4"/>
  <c r="G379" i="4" s="1"/>
  <c r="I379" i="4"/>
  <c r="F380" i="4"/>
  <c r="H380" i="4"/>
  <c r="G380" i="4" s="1"/>
  <c r="I380" i="4"/>
  <c r="F381" i="4"/>
  <c r="H381" i="4"/>
  <c r="G381" i="4" s="1"/>
  <c r="I381" i="4"/>
  <c r="F382" i="4"/>
  <c r="H382" i="4"/>
  <c r="I382" i="4"/>
  <c r="F383" i="4"/>
  <c r="H383" i="4"/>
  <c r="G383" i="4" s="1"/>
  <c r="I383" i="4"/>
  <c r="F386" i="4"/>
  <c r="H386" i="4"/>
  <c r="G386" i="4" s="1"/>
  <c r="I386" i="4"/>
  <c r="F388" i="4"/>
  <c r="H388" i="4"/>
  <c r="G388" i="4" s="1"/>
  <c r="I388" i="4"/>
  <c r="F389" i="4"/>
  <c r="H389" i="4"/>
  <c r="G389" i="4" s="1"/>
  <c r="I389" i="4"/>
  <c r="F390" i="4"/>
  <c r="H390" i="4"/>
  <c r="G390" i="4" s="1"/>
  <c r="I390" i="4"/>
  <c r="F391" i="4"/>
  <c r="H391" i="4"/>
  <c r="I391" i="4"/>
  <c r="F392" i="4"/>
  <c r="H392" i="4"/>
  <c r="G392" i="4" s="1"/>
  <c r="I392" i="4"/>
  <c r="F393" i="4"/>
  <c r="H393" i="4"/>
  <c r="G393" i="4" s="1"/>
  <c r="I393" i="4"/>
  <c r="F394" i="4"/>
  <c r="H394" i="4"/>
  <c r="G394" i="4" s="1"/>
  <c r="I394" i="4"/>
  <c r="F396" i="4"/>
  <c r="H396" i="4"/>
  <c r="G396" i="4" s="1"/>
  <c r="I396" i="4"/>
  <c r="F397" i="4"/>
  <c r="H397" i="4"/>
  <c r="G397" i="4" s="1"/>
  <c r="I397" i="4"/>
  <c r="F399" i="4"/>
  <c r="H399" i="4"/>
  <c r="G399" i="4" s="1"/>
  <c r="I399" i="4"/>
  <c r="F402" i="4"/>
  <c r="H402" i="4"/>
  <c r="G402" i="4" s="1"/>
  <c r="I402" i="4"/>
  <c r="F403" i="4"/>
  <c r="H403" i="4"/>
  <c r="G403" i="4" s="1"/>
  <c r="I403" i="4"/>
  <c r="F405" i="4"/>
  <c r="H405" i="4"/>
  <c r="G405" i="4" s="1"/>
  <c r="I405" i="4"/>
  <c r="F407" i="4"/>
  <c r="H407" i="4"/>
  <c r="G407" i="4" s="1"/>
  <c r="I407" i="4"/>
  <c r="F408" i="4"/>
  <c r="H408" i="4"/>
  <c r="G408" i="4" s="1"/>
  <c r="I408" i="4"/>
  <c r="F411" i="4"/>
  <c r="H411" i="4"/>
  <c r="G411" i="4" s="1"/>
  <c r="I411" i="4"/>
  <c r="F412" i="4"/>
  <c r="H412" i="4"/>
  <c r="G412" i="4" s="1"/>
  <c r="I412" i="4"/>
  <c r="F413" i="4"/>
  <c r="H413" i="4"/>
  <c r="G413" i="4" s="1"/>
  <c r="I413" i="4"/>
  <c r="F415" i="4"/>
  <c r="H415" i="4"/>
  <c r="G415" i="4" s="1"/>
  <c r="I415" i="4"/>
  <c r="F416" i="4"/>
  <c r="H416" i="4"/>
  <c r="G416" i="4" s="1"/>
  <c r="I416" i="4"/>
  <c r="F417" i="4"/>
  <c r="H417" i="4"/>
  <c r="G417" i="4" s="1"/>
  <c r="I417" i="4"/>
  <c r="F419" i="4"/>
  <c r="H419" i="4"/>
  <c r="G419" i="4" s="1"/>
  <c r="I419" i="4"/>
  <c r="F420" i="4"/>
  <c r="H420" i="4"/>
  <c r="G420" i="4" s="1"/>
  <c r="I420" i="4"/>
  <c r="F421" i="4"/>
  <c r="H421" i="4"/>
  <c r="G421" i="4" s="1"/>
  <c r="I421" i="4"/>
  <c r="F423" i="4"/>
  <c r="H423" i="4"/>
  <c r="G423" i="4" s="1"/>
  <c r="I423" i="4"/>
  <c r="F424" i="4"/>
  <c r="L162" i="4" s="1"/>
  <c r="H424" i="4"/>
  <c r="I424" i="4"/>
  <c r="F425" i="4"/>
  <c r="L163" i="4" s="1"/>
  <c r="H425" i="4"/>
  <c r="I425" i="4"/>
  <c r="F427" i="4"/>
  <c r="H427" i="4"/>
  <c r="G427" i="4" s="1"/>
  <c r="I427" i="4"/>
  <c r="F428" i="4"/>
  <c r="H428" i="4"/>
  <c r="G428" i="4" s="1"/>
  <c r="I428" i="4"/>
  <c r="F429" i="4"/>
  <c r="H429" i="4"/>
  <c r="G429" i="4" s="1"/>
  <c r="I429" i="4"/>
  <c r="F431" i="4"/>
  <c r="H431" i="4"/>
  <c r="G431" i="4" s="1"/>
  <c r="I431" i="4"/>
  <c r="F432" i="4"/>
  <c r="H432" i="4"/>
  <c r="G432" i="4" s="1"/>
  <c r="I432" i="4"/>
  <c r="F433" i="4"/>
  <c r="H433" i="4"/>
  <c r="G433" i="4" s="1"/>
  <c r="I433" i="4"/>
  <c r="F434" i="4"/>
  <c r="H434" i="4"/>
  <c r="I434" i="4"/>
  <c r="F435" i="4"/>
  <c r="H435" i="4"/>
  <c r="G435" i="4" s="1"/>
  <c r="I435" i="4"/>
  <c r="F437" i="4"/>
  <c r="H437" i="4"/>
  <c r="I437" i="4"/>
  <c r="F438" i="4"/>
  <c r="H438" i="4"/>
  <c r="G438" i="4" s="1"/>
  <c r="I438" i="4"/>
  <c r="F439" i="4"/>
  <c r="H439" i="4"/>
  <c r="G439" i="4" s="1"/>
  <c r="I439" i="4"/>
  <c r="F442" i="4"/>
  <c r="H442" i="4"/>
  <c r="G442" i="4" s="1"/>
  <c r="I442" i="4"/>
  <c r="F443" i="4"/>
  <c r="H443" i="4"/>
  <c r="G443" i="4" s="1"/>
  <c r="I443" i="4"/>
  <c r="F445" i="4"/>
  <c r="H445" i="4"/>
  <c r="G445" i="4" s="1"/>
  <c r="I445" i="4"/>
  <c r="F446" i="4"/>
  <c r="H446" i="4"/>
  <c r="G446" i="4" s="1"/>
  <c r="I446" i="4"/>
  <c r="F447" i="4"/>
  <c r="H447" i="4"/>
  <c r="G447" i="4" s="1"/>
  <c r="I447" i="4"/>
  <c r="F449" i="4"/>
  <c r="H449" i="4"/>
  <c r="G449" i="4" s="1"/>
  <c r="I449" i="4"/>
  <c r="F451" i="4"/>
  <c r="H451" i="4"/>
  <c r="I451" i="4"/>
  <c r="F452" i="4"/>
  <c r="H452" i="4"/>
  <c r="G452" i="4" s="1"/>
  <c r="I452" i="4"/>
  <c r="F453" i="4"/>
  <c r="L175" i="4" s="1"/>
  <c r="H453" i="4"/>
  <c r="I453" i="4"/>
  <c r="F454" i="4"/>
  <c r="H454" i="4"/>
  <c r="I454" i="4"/>
  <c r="F455" i="4"/>
  <c r="H455" i="4"/>
  <c r="G455" i="4" s="1"/>
  <c r="I455" i="4"/>
  <c r="F457" i="4"/>
  <c r="H457" i="4"/>
  <c r="I457" i="4"/>
  <c r="F458" i="4"/>
  <c r="H458" i="4"/>
  <c r="G458" i="4" s="1"/>
  <c r="I458" i="4"/>
  <c r="F459" i="4"/>
  <c r="H459" i="4"/>
  <c r="G459" i="4" s="1"/>
  <c r="I459" i="4"/>
  <c r="F460" i="4"/>
  <c r="H460" i="4"/>
  <c r="G460" i="4" s="1"/>
  <c r="I460" i="4"/>
  <c r="F462" i="4"/>
  <c r="H462" i="4"/>
  <c r="G462" i="4" s="1"/>
  <c r="I462" i="4"/>
  <c r="F463" i="4"/>
  <c r="H463" i="4"/>
  <c r="G463" i="4" s="1"/>
  <c r="I463" i="4"/>
  <c r="F464" i="4"/>
  <c r="H464" i="4"/>
  <c r="G464" i="4" s="1"/>
  <c r="I464" i="4"/>
  <c r="F466" i="4"/>
  <c r="H466" i="4"/>
  <c r="I466" i="4"/>
  <c r="F467" i="4"/>
  <c r="H467" i="4"/>
  <c r="G467" i="4" s="1"/>
  <c r="I467" i="4"/>
  <c r="F468" i="4"/>
  <c r="H468" i="4"/>
  <c r="G468" i="4" s="1"/>
  <c r="I468" i="4"/>
  <c r="F469" i="4"/>
  <c r="H469" i="4"/>
  <c r="G469" i="4" s="1"/>
  <c r="I469" i="4"/>
  <c r="F470" i="4"/>
  <c r="L182" i="4" s="1"/>
  <c r="H470" i="4"/>
  <c r="I470" i="4"/>
  <c r="F471" i="4"/>
  <c r="L183" i="4" s="1"/>
  <c r="H471" i="4"/>
  <c r="I471" i="4"/>
  <c r="F473" i="4"/>
  <c r="H473" i="4"/>
  <c r="G473" i="4" s="1"/>
  <c r="I473" i="4"/>
  <c r="F474" i="4"/>
  <c r="H474" i="4"/>
  <c r="G474" i="4" s="1"/>
  <c r="I474" i="4"/>
  <c r="F475" i="4"/>
  <c r="H475" i="4"/>
  <c r="G475" i="4" s="1"/>
  <c r="I475" i="4"/>
  <c r="F477" i="4"/>
  <c r="H477" i="4"/>
  <c r="G477" i="4" s="1"/>
  <c r="I477" i="4"/>
  <c r="F478" i="4"/>
  <c r="H478" i="4"/>
  <c r="G478" i="4" s="1"/>
  <c r="I478" i="4"/>
  <c r="F479" i="4"/>
  <c r="H479" i="4"/>
  <c r="I479" i="4"/>
  <c r="F480" i="4"/>
  <c r="H480" i="4"/>
  <c r="G480" i="4" s="1"/>
  <c r="I480" i="4"/>
  <c r="F482" i="4"/>
  <c r="H482" i="4"/>
  <c r="G482" i="4" s="1"/>
  <c r="I482" i="4"/>
  <c r="F483" i="4"/>
  <c r="H483" i="4"/>
  <c r="G483" i="4" s="1"/>
  <c r="I483" i="4"/>
  <c r="F484" i="4"/>
  <c r="H484" i="4"/>
  <c r="I484" i="4"/>
  <c r="F485" i="4"/>
  <c r="H485" i="4"/>
  <c r="G485" i="4" s="1"/>
  <c r="I485" i="4"/>
  <c r="F486" i="4"/>
  <c r="H486" i="4"/>
  <c r="G486" i="4" s="1"/>
  <c r="I486" i="4"/>
  <c r="F487" i="4"/>
  <c r="H487" i="4"/>
  <c r="G487" i="4" s="1"/>
  <c r="I487" i="4"/>
  <c r="F489" i="4"/>
  <c r="H489" i="4"/>
  <c r="G489" i="4" s="1"/>
  <c r="I489" i="4"/>
  <c r="F491" i="4"/>
  <c r="H491" i="4"/>
  <c r="G491" i="4" s="1"/>
  <c r="I491" i="4"/>
  <c r="F492" i="4"/>
  <c r="H492" i="4"/>
  <c r="G492" i="4" s="1"/>
  <c r="I492" i="4"/>
  <c r="F494" i="4"/>
  <c r="H494" i="4"/>
  <c r="G494" i="4" s="1"/>
  <c r="I494" i="4"/>
  <c r="F495" i="4"/>
  <c r="H495" i="4"/>
  <c r="G495" i="4" s="1"/>
  <c r="I495" i="4"/>
  <c r="F496" i="4"/>
  <c r="H496" i="4"/>
  <c r="G496" i="4" s="1"/>
  <c r="I496" i="4"/>
  <c r="F498" i="4"/>
  <c r="H498" i="4"/>
  <c r="G498" i="4" s="1"/>
  <c r="I498" i="4"/>
  <c r="F501" i="4"/>
  <c r="H501" i="4"/>
  <c r="G501" i="4" s="1"/>
  <c r="I501" i="4"/>
  <c r="F502" i="4"/>
  <c r="H502" i="4"/>
  <c r="G502" i="4" s="1"/>
  <c r="I502" i="4"/>
  <c r="F503" i="4"/>
  <c r="H503" i="4"/>
  <c r="G503" i="4" s="1"/>
  <c r="I503" i="4"/>
  <c r="F505" i="4"/>
  <c r="H505" i="4"/>
  <c r="G505" i="4" s="1"/>
  <c r="I505" i="4"/>
  <c r="F506" i="4"/>
  <c r="L196" i="4" s="1"/>
  <c r="H506" i="4"/>
  <c r="I506" i="4"/>
  <c r="F507" i="4"/>
  <c r="H507" i="4"/>
  <c r="I507" i="4"/>
  <c r="F508" i="4"/>
  <c r="H508" i="4"/>
  <c r="G508" i="4" s="1"/>
  <c r="I508" i="4"/>
  <c r="F509" i="4"/>
  <c r="H509" i="4"/>
  <c r="G509" i="4" s="1"/>
  <c r="I509" i="4"/>
  <c r="F510" i="4"/>
  <c r="H510" i="4"/>
  <c r="G510" i="4" s="1"/>
  <c r="I510" i="4"/>
  <c r="F512" i="4"/>
  <c r="H512" i="4"/>
  <c r="G512" i="4" s="1"/>
  <c r="I512" i="4"/>
  <c r="F515" i="4"/>
  <c r="H515" i="4"/>
  <c r="G515" i="4" s="1"/>
  <c r="I515" i="4"/>
  <c r="F516" i="4"/>
  <c r="H516" i="4"/>
  <c r="G516" i="4" s="1"/>
  <c r="I516" i="4"/>
  <c r="F517" i="4"/>
  <c r="H517" i="4"/>
  <c r="G517" i="4" s="1"/>
  <c r="I517" i="4"/>
  <c r="F519" i="4"/>
  <c r="H519" i="4"/>
  <c r="G519" i="4" s="1"/>
  <c r="I519" i="4"/>
  <c r="F522" i="4"/>
  <c r="H522" i="4"/>
  <c r="G522" i="4" s="1"/>
  <c r="I522" i="4"/>
  <c r="F523" i="4"/>
  <c r="H523" i="4"/>
  <c r="G523" i="4" s="1"/>
  <c r="I523" i="4"/>
  <c r="F524" i="4"/>
  <c r="H524" i="4"/>
  <c r="G524" i="4" s="1"/>
  <c r="I524" i="4"/>
  <c r="F526" i="4"/>
  <c r="H526" i="4"/>
  <c r="G526" i="4" s="1"/>
  <c r="I526" i="4"/>
  <c r="F528" i="4"/>
  <c r="H528" i="4"/>
  <c r="I528" i="4"/>
  <c r="F529" i="4"/>
  <c r="H529" i="4"/>
  <c r="G529" i="4" s="1"/>
  <c r="I529" i="4"/>
  <c r="F530" i="4"/>
  <c r="L207" i="4" s="1"/>
  <c r="H530" i="4"/>
  <c r="I530" i="4"/>
  <c r="F532" i="4"/>
  <c r="H532" i="4"/>
  <c r="G532" i="4" s="1"/>
  <c r="I532" i="4"/>
  <c r="F533" i="4"/>
  <c r="H533" i="4"/>
  <c r="G533" i="4" s="1"/>
  <c r="I533" i="4"/>
  <c r="F535" i="4"/>
  <c r="H535" i="4"/>
  <c r="G535" i="4" s="1"/>
  <c r="I535" i="4"/>
  <c r="F536" i="4"/>
  <c r="H536" i="4"/>
  <c r="G536" i="4" s="1"/>
  <c r="I536" i="4"/>
  <c r="F537" i="4"/>
  <c r="H537" i="4"/>
  <c r="I537" i="4"/>
  <c r="F538" i="4"/>
  <c r="H538" i="4"/>
  <c r="G538" i="4" s="1"/>
  <c r="I538" i="4"/>
  <c r="F539" i="4"/>
  <c r="H539" i="4"/>
  <c r="G539" i="4" s="1"/>
  <c r="I539" i="4"/>
  <c r="F540" i="4"/>
  <c r="H540" i="4"/>
  <c r="G540" i="4" s="1"/>
  <c r="I540" i="4"/>
  <c r="F541" i="4"/>
  <c r="H541" i="4"/>
  <c r="I541" i="4"/>
  <c r="F542" i="4"/>
  <c r="H542" i="4"/>
  <c r="G542" i="4" s="1"/>
  <c r="I542" i="4"/>
  <c r="F543" i="4"/>
  <c r="H543" i="4"/>
  <c r="G543" i="4" s="1"/>
  <c r="I543" i="4"/>
  <c r="F544" i="4"/>
  <c r="H544" i="4"/>
  <c r="G544" i="4" s="1"/>
  <c r="I544" i="4"/>
  <c r="F546" i="4"/>
  <c r="H546" i="4"/>
  <c r="G546" i="4" s="1"/>
  <c r="I546" i="4"/>
  <c r="F547" i="4"/>
  <c r="H547" i="4"/>
  <c r="G547" i="4" s="1"/>
  <c r="I547" i="4"/>
  <c r="F548" i="4"/>
  <c r="H548" i="4"/>
  <c r="G548" i="4" s="1"/>
  <c r="I548" i="4"/>
  <c r="F550" i="4"/>
  <c r="H550" i="4"/>
  <c r="G550" i="4" s="1"/>
  <c r="I550" i="4"/>
  <c r="F551" i="4"/>
  <c r="H551" i="4"/>
  <c r="G551" i="4" s="1"/>
  <c r="I551" i="4"/>
  <c r="F552" i="4"/>
  <c r="H552" i="4"/>
  <c r="G552" i="4" s="1"/>
  <c r="I552" i="4"/>
  <c r="F554" i="4"/>
  <c r="H554" i="4"/>
  <c r="G554" i="4" s="1"/>
  <c r="I554" i="4"/>
  <c r="F556" i="4"/>
  <c r="H556" i="4"/>
  <c r="G556" i="4" s="1"/>
  <c r="I556" i="4"/>
  <c r="F557" i="4"/>
  <c r="H557" i="4"/>
  <c r="G557" i="4" s="1"/>
  <c r="I557" i="4"/>
  <c r="F559" i="4"/>
  <c r="H559" i="4"/>
  <c r="G559" i="4" s="1"/>
  <c r="I559" i="4"/>
  <c r="F561" i="4"/>
  <c r="H561" i="4"/>
  <c r="G561" i="4" s="1"/>
  <c r="I561" i="4"/>
  <c r="F562" i="4"/>
  <c r="H562" i="4"/>
  <c r="G562" i="4" s="1"/>
  <c r="I562" i="4"/>
  <c r="F565" i="4"/>
  <c r="H565" i="4"/>
  <c r="G565" i="4" s="1"/>
  <c r="I565" i="4"/>
  <c r="F566" i="4"/>
  <c r="H566" i="4"/>
  <c r="G566" i="4" s="1"/>
  <c r="I566" i="4"/>
  <c r="F567" i="4"/>
  <c r="H567" i="4"/>
  <c r="I567" i="4"/>
  <c r="F568" i="4"/>
  <c r="H568" i="4"/>
  <c r="G568" i="4" s="1"/>
  <c r="I568" i="4"/>
  <c r="F571" i="4"/>
  <c r="H571" i="4"/>
  <c r="G571" i="4" s="1"/>
  <c r="I571" i="4"/>
  <c r="F572" i="4"/>
  <c r="H572" i="4"/>
  <c r="G572" i="4" s="1"/>
  <c r="I572" i="4"/>
  <c r="F573" i="4"/>
  <c r="H573" i="4"/>
  <c r="I573" i="4"/>
  <c r="F574" i="4"/>
  <c r="H574" i="4"/>
  <c r="G574" i="4" s="1"/>
  <c r="I574" i="4"/>
  <c r="F578" i="4"/>
  <c r="H578" i="4"/>
  <c r="G578" i="4" s="1"/>
  <c r="I578" i="4"/>
  <c r="F580" i="4"/>
  <c r="H580" i="4"/>
  <c r="G580" i="4" s="1"/>
  <c r="I580" i="4"/>
  <c r="F581" i="4"/>
  <c r="H581" i="4"/>
  <c r="G581" i="4" s="1"/>
  <c r="I581" i="4"/>
  <c r="F582" i="4"/>
  <c r="H582" i="4"/>
  <c r="G582" i="4" s="1"/>
  <c r="I582" i="4"/>
  <c r="F584" i="4"/>
  <c r="H584" i="4"/>
  <c r="G584" i="4" s="1"/>
  <c r="I584" i="4"/>
  <c r="F585" i="4"/>
  <c r="H585" i="4"/>
  <c r="G585" i="4" s="1"/>
  <c r="I585" i="4"/>
  <c r="F586" i="4"/>
  <c r="H586" i="4"/>
  <c r="G586" i="4" s="1"/>
  <c r="I586" i="4"/>
  <c r="F589" i="4"/>
  <c r="H589" i="4"/>
  <c r="G589" i="4" s="1"/>
  <c r="I589" i="4"/>
  <c r="F590" i="4"/>
  <c r="H590" i="4"/>
  <c r="G590" i="4" s="1"/>
  <c r="I590" i="4"/>
  <c r="F591" i="4"/>
  <c r="H591" i="4"/>
  <c r="G591" i="4" s="1"/>
  <c r="I591" i="4"/>
  <c r="F593" i="4"/>
  <c r="H593" i="4"/>
  <c r="G593" i="4" s="1"/>
  <c r="I593" i="4"/>
  <c r="F594" i="4"/>
  <c r="H594" i="4"/>
  <c r="G594" i="4" s="1"/>
  <c r="I594" i="4"/>
  <c r="F596" i="4"/>
  <c r="H596" i="4"/>
  <c r="G596" i="4" s="1"/>
  <c r="I596" i="4"/>
  <c r="F597" i="4"/>
  <c r="H597" i="4"/>
  <c r="G597" i="4" s="1"/>
  <c r="I597" i="4"/>
  <c r="F598" i="4"/>
  <c r="H598" i="4"/>
  <c r="G598" i="4" s="1"/>
  <c r="I598" i="4"/>
  <c r="F600" i="4"/>
  <c r="H600" i="4"/>
  <c r="G600" i="4" s="1"/>
  <c r="I600" i="4"/>
  <c r="F601" i="4"/>
  <c r="H601" i="4"/>
  <c r="G601" i="4" s="1"/>
  <c r="I601" i="4"/>
  <c r="F602" i="4"/>
  <c r="H602" i="4"/>
  <c r="G602" i="4" s="1"/>
  <c r="I602" i="4"/>
  <c r="F605" i="4"/>
  <c r="H605" i="4"/>
  <c r="G605" i="4" s="1"/>
  <c r="I605" i="4"/>
  <c r="F606" i="4"/>
  <c r="H606" i="4"/>
  <c r="G606" i="4" s="1"/>
  <c r="I606" i="4"/>
  <c r="F607" i="4"/>
  <c r="L236" i="4" s="1"/>
  <c r="H607" i="4"/>
  <c r="I607" i="4"/>
  <c r="F608" i="4"/>
  <c r="H608" i="4"/>
  <c r="I608" i="4"/>
  <c r="F609" i="4"/>
  <c r="H609" i="4"/>
  <c r="G609" i="4" s="1"/>
  <c r="I609" i="4"/>
  <c r="F610" i="4"/>
  <c r="H610" i="4"/>
  <c r="G610" i="4" s="1"/>
  <c r="I610" i="4"/>
  <c r="F611" i="4"/>
  <c r="H611" i="4"/>
  <c r="G611" i="4" s="1"/>
  <c r="I611" i="4"/>
  <c r="F612" i="4"/>
  <c r="H612" i="4"/>
  <c r="I612" i="4"/>
  <c r="F613" i="4"/>
  <c r="H613" i="4"/>
  <c r="G613" i="4" s="1"/>
  <c r="I613" i="4"/>
  <c r="F616" i="4"/>
  <c r="H616" i="4"/>
  <c r="G616" i="4" s="1"/>
  <c r="I616" i="4"/>
  <c r="F618" i="4"/>
  <c r="H618" i="4"/>
  <c r="G618" i="4" s="1"/>
  <c r="I618" i="4"/>
  <c r="F619" i="4"/>
  <c r="H619" i="4"/>
  <c r="G619" i="4" s="1"/>
  <c r="I619" i="4"/>
  <c r="F620" i="4"/>
  <c r="H620" i="4"/>
  <c r="G620" i="4" s="1"/>
  <c r="I620" i="4"/>
  <c r="F623" i="4"/>
  <c r="H623" i="4"/>
  <c r="G623" i="4" s="1"/>
  <c r="I623" i="4"/>
  <c r="F624" i="4"/>
  <c r="H624" i="4"/>
  <c r="G624" i="4" s="1"/>
  <c r="I624" i="4"/>
  <c r="F625" i="4"/>
  <c r="L244" i="4" s="1"/>
  <c r="H625" i="4"/>
  <c r="I625" i="4"/>
  <c r="F626" i="4"/>
  <c r="H626" i="4"/>
  <c r="I626" i="4"/>
  <c r="F627" i="4"/>
  <c r="H627" i="4"/>
  <c r="G627" i="4" s="1"/>
  <c r="I627" i="4"/>
  <c r="F628" i="4"/>
  <c r="H628" i="4"/>
  <c r="I628" i="4"/>
  <c r="F629" i="4"/>
  <c r="H629" i="4"/>
  <c r="G629" i="4" s="1"/>
  <c r="I629" i="4"/>
  <c r="F630" i="4"/>
  <c r="H630" i="4"/>
  <c r="G630" i="4" s="1"/>
  <c r="I630" i="4"/>
  <c r="F631" i="4"/>
  <c r="H631" i="4"/>
  <c r="G631" i="4" s="1"/>
  <c r="I631" i="4"/>
  <c r="F633" i="4"/>
  <c r="H633" i="4"/>
  <c r="G633" i="4" s="1"/>
  <c r="I633" i="4"/>
  <c r="F634" i="4"/>
  <c r="H634" i="4"/>
  <c r="G634" i="4" s="1"/>
  <c r="I634" i="4"/>
  <c r="F635" i="4"/>
  <c r="H635" i="4"/>
  <c r="G635" i="4" s="1"/>
  <c r="I635" i="4"/>
  <c r="F636" i="4"/>
  <c r="L248" i="4" s="1"/>
  <c r="H636" i="4"/>
  <c r="I636" i="4"/>
  <c r="F638" i="4"/>
  <c r="H638" i="4"/>
  <c r="G638" i="4" s="1"/>
  <c r="I638" i="4"/>
  <c r="F639" i="4"/>
  <c r="H639" i="4"/>
  <c r="G639" i="4" s="1"/>
  <c r="I639" i="4"/>
  <c r="F640" i="4"/>
  <c r="H640" i="4"/>
  <c r="G640" i="4" s="1"/>
  <c r="I640" i="4"/>
  <c r="F641" i="4"/>
  <c r="H641" i="4"/>
  <c r="I641" i="4"/>
  <c r="F642" i="4"/>
  <c r="H642" i="4"/>
  <c r="G642" i="4" s="1"/>
  <c r="I642" i="4"/>
  <c r="F644" i="4"/>
  <c r="H644" i="4"/>
  <c r="I644" i="4"/>
  <c r="F645" i="4"/>
  <c r="H645" i="4"/>
  <c r="G645" i="4" s="1"/>
  <c r="I645" i="4"/>
  <c r="F646" i="4"/>
  <c r="H646" i="4"/>
  <c r="G646" i="4" s="1"/>
  <c r="I646" i="4"/>
  <c r="F647" i="4"/>
  <c r="H647" i="4"/>
  <c r="G647" i="4" s="1"/>
  <c r="I647" i="4"/>
  <c r="F649" i="4"/>
  <c r="H649" i="4"/>
  <c r="G649" i="4" s="1"/>
  <c r="I649" i="4"/>
  <c r="F651" i="4"/>
  <c r="H651" i="4"/>
  <c r="G651" i="4" s="1"/>
  <c r="I651" i="4"/>
  <c r="F652" i="4"/>
  <c r="H652" i="4"/>
  <c r="G652" i="4" s="1"/>
  <c r="I652" i="4"/>
  <c r="F654" i="4"/>
  <c r="H654" i="4"/>
  <c r="G654" i="4" s="1"/>
  <c r="I654" i="4"/>
  <c r="F655" i="4"/>
  <c r="H655" i="4"/>
  <c r="G655" i="4" s="1"/>
  <c r="I655" i="4"/>
  <c r="F656" i="4"/>
  <c r="H656" i="4"/>
  <c r="G656" i="4" s="1"/>
  <c r="I656" i="4"/>
  <c r="F658" i="4"/>
  <c r="L257" i="4" s="1"/>
  <c r="H658" i="4"/>
  <c r="I658" i="4"/>
  <c r="F660" i="4"/>
  <c r="H660" i="4"/>
  <c r="I660" i="4"/>
  <c r="F661" i="4"/>
  <c r="H661" i="4"/>
  <c r="G661" i="4" s="1"/>
  <c r="I661" i="4"/>
  <c r="F662" i="4"/>
  <c r="H662" i="4"/>
  <c r="G662" i="4" s="1"/>
  <c r="I662" i="4"/>
  <c r="F663" i="4"/>
  <c r="H663" i="4"/>
  <c r="G663" i="4" s="1"/>
  <c r="I663" i="4"/>
  <c r="F664" i="4"/>
  <c r="L260" i="4" s="1"/>
  <c r="H664" i="4"/>
  <c r="I664" i="4"/>
  <c r="F665" i="4"/>
  <c r="L261" i="4" s="1"/>
  <c r="H665" i="4"/>
  <c r="I665" i="4"/>
  <c r="F666" i="4"/>
  <c r="H666" i="4"/>
  <c r="I666" i="4"/>
  <c r="F667" i="4"/>
  <c r="H667" i="4"/>
  <c r="G667" i="4" s="1"/>
  <c r="I667" i="4"/>
  <c r="F668" i="4"/>
  <c r="H668" i="4"/>
  <c r="I668" i="4"/>
  <c r="F669" i="4"/>
  <c r="H669" i="4"/>
  <c r="G669" i="4" s="1"/>
  <c r="I669" i="4"/>
  <c r="F671" i="4"/>
  <c r="H671" i="4"/>
  <c r="G671" i="4" s="1"/>
  <c r="I671" i="4"/>
  <c r="F672" i="4"/>
  <c r="H672" i="4"/>
  <c r="G672" i="4" s="1"/>
  <c r="I672" i="4"/>
  <c r="F673" i="4"/>
  <c r="H673" i="4"/>
  <c r="G673" i="4" s="1"/>
  <c r="I673" i="4"/>
  <c r="F675" i="4"/>
  <c r="H675" i="4"/>
  <c r="G675" i="4" s="1"/>
  <c r="I675" i="4"/>
  <c r="F676" i="4"/>
  <c r="H676" i="4"/>
  <c r="G676" i="4" s="1"/>
  <c r="I676" i="4"/>
  <c r="F677" i="4"/>
  <c r="H677" i="4"/>
  <c r="G677" i="4" s="1"/>
  <c r="I677" i="4"/>
  <c r="F679" i="4"/>
  <c r="H679" i="4"/>
  <c r="G679" i="4" s="1"/>
  <c r="I679" i="4"/>
  <c r="F680" i="4"/>
  <c r="H680" i="4"/>
  <c r="G680" i="4" s="1"/>
  <c r="I680" i="4"/>
  <c r="F681" i="4"/>
  <c r="H681" i="4"/>
  <c r="G681" i="4" s="1"/>
  <c r="I681" i="4"/>
  <c r="F682" i="4"/>
  <c r="H682" i="4"/>
  <c r="I682" i="4"/>
  <c r="F683" i="4"/>
  <c r="H683" i="4"/>
  <c r="G683" i="4" s="1"/>
  <c r="I683" i="4"/>
  <c r="F685" i="4"/>
  <c r="H685" i="4"/>
  <c r="G685" i="4" s="1"/>
  <c r="I685" i="4"/>
  <c r="F686" i="4"/>
  <c r="H686" i="4"/>
  <c r="G686" i="4" s="1"/>
  <c r="I686" i="4"/>
  <c r="F688" i="4"/>
  <c r="H688" i="4"/>
  <c r="G688" i="4" s="1"/>
  <c r="I688" i="4"/>
  <c r="F690" i="4"/>
  <c r="H690" i="4"/>
  <c r="G690" i="4" s="1"/>
  <c r="I690" i="4"/>
  <c r="F691" i="4"/>
  <c r="H691" i="4"/>
  <c r="G691" i="4" s="1"/>
  <c r="I691" i="4"/>
  <c r="F692" i="4"/>
  <c r="L271" i="4" s="1"/>
  <c r="H692" i="4"/>
  <c r="I692" i="4"/>
  <c r="F693" i="4"/>
  <c r="L272" i="4" s="1"/>
  <c r="H693" i="4"/>
  <c r="I693" i="4"/>
  <c r="F695" i="4"/>
  <c r="H695" i="4"/>
  <c r="G695" i="4" s="1"/>
  <c r="I695" i="4"/>
  <c r="F696" i="4"/>
  <c r="H696" i="4"/>
  <c r="I696" i="4"/>
  <c r="F697" i="4"/>
  <c r="H697" i="4"/>
  <c r="G697" i="4" s="1"/>
  <c r="I697" i="4"/>
  <c r="F698" i="4"/>
  <c r="H698" i="4"/>
  <c r="G698" i="4" s="1"/>
  <c r="I698" i="4"/>
  <c r="F700" i="4"/>
  <c r="H700" i="4"/>
  <c r="G700" i="4" s="1"/>
  <c r="I700" i="4"/>
  <c r="F701" i="4"/>
  <c r="H701" i="4"/>
  <c r="I701" i="4"/>
  <c r="F702" i="4"/>
  <c r="H702" i="4"/>
  <c r="G702" i="4" s="1"/>
  <c r="I702" i="4"/>
  <c r="F703" i="4"/>
  <c r="H703" i="4"/>
  <c r="G703" i="4" s="1"/>
  <c r="I703" i="4"/>
  <c r="F704" i="4"/>
  <c r="H704" i="4"/>
  <c r="I704" i="4"/>
  <c r="F705" i="4"/>
  <c r="H705" i="4"/>
  <c r="G705" i="4" s="1"/>
  <c r="I705" i="4"/>
  <c r="F708" i="4"/>
  <c r="H708" i="4"/>
  <c r="G708" i="4" s="1"/>
  <c r="I708" i="4"/>
  <c r="F710" i="4"/>
  <c r="H710" i="4"/>
  <c r="G710" i="4" s="1"/>
  <c r="I710" i="4"/>
  <c r="F711" i="4"/>
  <c r="H711" i="4"/>
  <c r="G711" i="4" s="1"/>
  <c r="I711" i="4"/>
  <c r="F712" i="4"/>
  <c r="H712" i="4"/>
  <c r="G712" i="4" s="1"/>
  <c r="I712" i="4"/>
  <c r="F713" i="4"/>
  <c r="H713" i="4"/>
  <c r="I713" i="4"/>
  <c r="F714" i="4"/>
  <c r="H714" i="4"/>
  <c r="G714" i="4" s="1"/>
  <c r="I714" i="4"/>
  <c r="F715" i="4"/>
  <c r="L282" i="4" s="1"/>
  <c r="H715" i="4"/>
  <c r="I715" i="4"/>
  <c r="F716" i="4"/>
  <c r="H716" i="4"/>
  <c r="I716" i="4"/>
  <c r="F717" i="4"/>
  <c r="H717" i="4"/>
  <c r="G717" i="4" s="1"/>
  <c r="I717" i="4"/>
  <c r="F718" i="4"/>
  <c r="L284" i="4" s="1"/>
  <c r="H718" i="4"/>
  <c r="I718" i="4"/>
  <c r="F720" i="4"/>
  <c r="H720" i="4"/>
  <c r="G720" i="4" s="1"/>
  <c r="I720" i="4"/>
  <c r="F721" i="4"/>
  <c r="H721" i="4"/>
  <c r="G721" i="4" s="1"/>
  <c r="I721" i="4"/>
  <c r="F722" i="4"/>
  <c r="H722" i="4"/>
  <c r="G722" i="4" s="1"/>
  <c r="I722" i="4"/>
  <c r="F723" i="4"/>
  <c r="L286" i="4" s="1"/>
  <c r="H723" i="4"/>
  <c r="I723" i="4"/>
  <c r="F726" i="4"/>
  <c r="H726" i="4"/>
  <c r="G726" i="4" s="1"/>
  <c r="I726" i="4"/>
  <c r="F727" i="4"/>
  <c r="H727" i="4"/>
  <c r="G727" i="4" s="1"/>
  <c r="I727" i="4"/>
  <c r="F728" i="4"/>
  <c r="H728" i="4"/>
  <c r="I728" i="4"/>
  <c r="F729" i="4"/>
  <c r="H729" i="4"/>
  <c r="G729" i="4" s="1"/>
  <c r="I729" i="4"/>
  <c r="F731" i="4"/>
  <c r="H731" i="4"/>
  <c r="G731" i="4" s="1"/>
  <c r="I731" i="4"/>
  <c r="F732" i="4"/>
  <c r="L291" i="4" s="1"/>
  <c r="H732" i="4"/>
  <c r="I732" i="4"/>
  <c r="F733" i="4"/>
  <c r="H733" i="4"/>
  <c r="I733" i="4"/>
  <c r="F734" i="4"/>
  <c r="H734" i="4"/>
  <c r="G734" i="4" s="1"/>
  <c r="I734" i="4"/>
  <c r="F735" i="4"/>
  <c r="H735" i="4"/>
  <c r="G735" i="4" s="1"/>
  <c r="I735" i="4"/>
  <c r="F736" i="4"/>
  <c r="H736" i="4"/>
  <c r="G736" i="4" s="1"/>
  <c r="I736" i="4"/>
  <c r="F738" i="4"/>
  <c r="H738" i="4"/>
  <c r="I738" i="4"/>
  <c r="F739" i="4"/>
  <c r="H739" i="4"/>
  <c r="G739" i="4" s="1"/>
  <c r="I739" i="4"/>
  <c r="F740" i="4"/>
  <c r="H740" i="4"/>
  <c r="G740" i="4" s="1"/>
  <c r="I740" i="4"/>
  <c r="F741" i="4"/>
  <c r="H741" i="4"/>
  <c r="I741" i="4"/>
  <c r="F742" i="4"/>
  <c r="H742" i="4"/>
  <c r="G742" i="4" s="1"/>
  <c r="I742" i="4"/>
  <c r="F743" i="4"/>
  <c r="H743" i="4"/>
  <c r="G743" i="4" s="1"/>
  <c r="I743" i="4"/>
  <c r="F744" i="4"/>
  <c r="H744" i="4"/>
  <c r="G744" i="4" s="1"/>
  <c r="I744" i="4"/>
  <c r="F746" i="4"/>
  <c r="H746" i="4"/>
  <c r="G746" i="4" s="1"/>
  <c r="I746" i="4"/>
  <c r="F747" i="4"/>
  <c r="H747" i="4"/>
  <c r="G747" i="4" s="1"/>
  <c r="I747" i="4"/>
  <c r="F748" i="4"/>
  <c r="H748" i="4"/>
  <c r="G748" i="4" s="1"/>
  <c r="I748" i="4"/>
  <c r="F750" i="4"/>
  <c r="H750" i="4"/>
  <c r="G750" i="4" s="1"/>
  <c r="I750" i="4"/>
  <c r="F752" i="4"/>
  <c r="H752" i="4"/>
  <c r="G752" i="4" s="1"/>
  <c r="I752" i="4"/>
  <c r="F753" i="4"/>
  <c r="H753" i="4"/>
  <c r="G753" i="4" s="1"/>
  <c r="I753" i="4"/>
  <c r="F755" i="4"/>
  <c r="H755" i="4"/>
  <c r="G755" i="4" s="1"/>
  <c r="I755" i="4"/>
  <c r="F756" i="4"/>
  <c r="H756" i="4"/>
  <c r="G756" i="4" s="1"/>
  <c r="I756" i="4"/>
  <c r="F758" i="4"/>
  <c r="H758" i="4"/>
  <c r="G758" i="4" s="1"/>
  <c r="I758" i="4"/>
  <c r="F759" i="4"/>
  <c r="H759" i="4"/>
  <c r="G759" i="4" s="1"/>
  <c r="I759" i="4"/>
  <c r="F760" i="4"/>
  <c r="H760" i="4"/>
  <c r="G760" i="4" s="1"/>
  <c r="I760" i="4"/>
  <c r="F762" i="4"/>
  <c r="H762" i="4"/>
  <c r="G762" i="4" s="1"/>
  <c r="I762" i="4"/>
  <c r="F763" i="4"/>
  <c r="H763" i="4"/>
  <c r="G763" i="4" s="1"/>
  <c r="I763" i="4"/>
  <c r="F764" i="4"/>
  <c r="H764" i="4"/>
  <c r="G764" i="4" s="1"/>
  <c r="I764" i="4"/>
  <c r="F766" i="4"/>
  <c r="H766" i="4"/>
  <c r="G766" i="4" s="1"/>
  <c r="I766" i="4"/>
  <c r="F767" i="4"/>
  <c r="H767" i="4"/>
  <c r="G767" i="4" s="1"/>
  <c r="I767" i="4"/>
  <c r="F768" i="4"/>
  <c r="H768" i="4"/>
  <c r="G768" i="4" s="1"/>
  <c r="I768" i="4"/>
  <c r="F771" i="4"/>
  <c r="H771" i="4"/>
  <c r="G771" i="4" s="1"/>
  <c r="I771" i="4"/>
  <c r="F772" i="4"/>
  <c r="H772" i="4"/>
  <c r="G772" i="4" s="1"/>
  <c r="I772" i="4"/>
  <c r="F773" i="4"/>
  <c r="H773" i="4"/>
  <c r="G773" i="4" s="1"/>
  <c r="I773" i="4"/>
  <c r="F775" i="4"/>
  <c r="H775" i="4"/>
  <c r="G775" i="4" s="1"/>
  <c r="I775" i="4"/>
  <c r="F776" i="4"/>
  <c r="H776" i="4"/>
  <c r="G776" i="4" s="1"/>
  <c r="I776" i="4"/>
  <c r="F777" i="4"/>
  <c r="H777" i="4"/>
  <c r="G777" i="4" s="1"/>
  <c r="I777" i="4"/>
  <c r="F779" i="4"/>
  <c r="H779" i="4"/>
  <c r="G779" i="4" s="1"/>
  <c r="I779" i="4"/>
  <c r="F781" i="4"/>
  <c r="L308" i="4" s="1"/>
  <c r="H781" i="4"/>
  <c r="I781" i="4"/>
  <c r="F783" i="4"/>
  <c r="H783" i="4"/>
  <c r="G783" i="4" s="1"/>
  <c r="I783" i="4"/>
  <c r="F784" i="4"/>
  <c r="H784" i="4"/>
  <c r="G784" i="4" s="1"/>
  <c r="I784" i="4"/>
  <c r="F785" i="4"/>
  <c r="H785" i="4"/>
  <c r="G785" i="4" s="1"/>
  <c r="I785" i="4"/>
  <c r="F787" i="4"/>
  <c r="H787" i="4"/>
  <c r="G787" i="4" s="1"/>
  <c r="I787" i="4"/>
  <c r="F788" i="4"/>
  <c r="H788" i="4"/>
  <c r="G788" i="4" s="1"/>
  <c r="I788" i="4"/>
  <c r="F789" i="4"/>
  <c r="H789" i="4"/>
  <c r="I789" i="4"/>
  <c r="F790" i="4"/>
  <c r="H790" i="4"/>
  <c r="G790" i="4" s="1"/>
  <c r="I790" i="4"/>
  <c r="F791" i="4"/>
  <c r="H791" i="4"/>
  <c r="I791" i="4"/>
  <c r="F792" i="4"/>
  <c r="H792" i="4"/>
  <c r="G792" i="4" s="1"/>
  <c r="I792" i="4"/>
  <c r="F793" i="4"/>
  <c r="H793" i="4"/>
  <c r="I793" i="4"/>
  <c r="F794" i="4"/>
  <c r="H794" i="4"/>
  <c r="G794" i="4" s="1"/>
  <c r="I794" i="4"/>
  <c r="F796" i="4"/>
  <c r="H796" i="4"/>
  <c r="G796" i="4" s="1"/>
  <c r="I796" i="4"/>
  <c r="F797" i="4"/>
  <c r="H797" i="4"/>
  <c r="G797" i="4" s="1"/>
  <c r="I797" i="4"/>
  <c r="F798" i="4"/>
  <c r="H798" i="4"/>
  <c r="G798" i="4" s="1"/>
  <c r="I798" i="4"/>
  <c r="F801" i="4"/>
  <c r="H801" i="4"/>
  <c r="G801" i="4" s="1"/>
  <c r="I801" i="4"/>
  <c r="F802" i="4"/>
  <c r="H802" i="4"/>
  <c r="G802" i="4" s="1"/>
  <c r="I802" i="4"/>
  <c r="F803" i="4"/>
  <c r="H803" i="4"/>
  <c r="G803" i="4" s="1"/>
  <c r="I803" i="4"/>
  <c r="F805" i="4"/>
  <c r="H805" i="4"/>
  <c r="G805" i="4" s="1"/>
  <c r="I805" i="4"/>
  <c r="F806" i="4"/>
  <c r="H806" i="4"/>
  <c r="G806" i="4" s="1"/>
  <c r="I806" i="4"/>
  <c r="F807" i="4"/>
  <c r="H807" i="4"/>
  <c r="G807" i="4" s="1"/>
  <c r="I807" i="4"/>
  <c r="F808" i="4"/>
  <c r="H808" i="4"/>
  <c r="I808" i="4"/>
  <c r="F809" i="4"/>
  <c r="H809" i="4"/>
  <c r="G809" i="4" s="1"/>
  <c r="I809" i="4"/>
  <c r="F810" i="4"/>
  <c r="H810" i="4"/>
  <c r="G810" i="4" s="1"/>
  <c r="I810" i="4"/>
  <c r="F812" i="4"/>
  <c r="H812" i="4"/>
  <c r="I812" i="4"/>
  <c r="F813" i="4"/>
  <c r="H813" i="4"/>
  <c r="G813" i="4" s="1"/>
  <c r="I813" i="4"/>
  <c r="F814" i="4"/>
  <c r="H814" i="4"/>
  <c r="G814" i="4" s="1"/>
  <c r="I814" i="4"/>
  <c r="F815" i="4"/>
  <c r="H815" i="4"/>
  <c r="G815" i="4" s="1"/>
  <c r="I815" i="4"/>
  <c r="F816" i="4"/>
  <c r="H816" i="4"/>
  <c r="I816" i="4"/>
  <c r="F817" i="4"/>
  <c r="H817" i="4"/>
  <c r="G817" i="4" s="1"/>
  <c r="I817" i="4"/>
  <c r="F818" i="4"/>
  <c r="H818" i="4"/>
  <c r="G818" i="4" s="1"/>
  <c r="I818" i="4"/>
  <c r="F820" i="4"/>
  <c r="H820" i="4"/>
  <c r="G820" i="4" s="1"/>
  <c r="I820" i="4"/>
  <c r="F821" i="4"/>
  <c r="H821" i="4"/>
  <c r="G821" i="4" s="1"/>
  <c r="I821" i="4"/>
  <c r="F823" i="4"/>
  <c r="H823" i="4"/>
  <c r="G823" i="4" s="1"/>
  <c r="I823" i="4"/>
  <c r="F825" i="4"/>
  <c r="H825" i="4"/>
  <c r="G825" i="4" s="1"/>
  <c r="I825" i="4"/>
  <c r="F826" i="4"/>
  <c r="H826" i="4"/>
  <c r="G826" i="4" s="1"/>
  <c r="I826" i="4"/>
  <c r="F827" i="4"/>
  <c r="H827" i="4"/>
  <c r="G827" i="4" s="1"/>
  <c r="I827" i="4"/>
  <c r="F828" i="4"/>
  <c r="H828" i="4"/>
  <c r="I828" i="4"/>
  <c r="F829" i="4"/>
  <c r="H829" i="4"/>
  <c r="G829" i="4" s="1"/>
  <c r="I829" i="4"/>
  <c r="F830" i="4"/>
  <c r="H830" i="4"/>
  <c r="G830" i="4" s="1"/>
  <c r="I830" i="4"/>
  <c r="F832" i="4"/>
  <c r="H832" i="4"/>
  <c r="G832" i="4" s="1"/>
  <c r="I832" i="4"/>
  <c r="F833" i="4"/>
  <c r="H833" i="4"/>
  <c r="G833" i="4" s="1"/>
  <c r="I833" i="4"/>
  <c r="F834" i="4"/>
  <c r="H834" i="4"/>
  <c r="G834" i="4" s="1"/>
  <c r="I834" i="4"/>
  <c r="F836" i="4"/>
  <c r="H836" i="4"/>
  <c r="G836" i="4" s="1"/>
  <c r="I836" i="4"/>
  <c r="F837" i="4"/>
  <c r="H837" i="4"/>
  <c r="G837" i="4" s="1"/>
  <c r="I837" i="4"/>
  <c r="F839" i="4"/>
  <c r="H839" i="4"/>
  <c r="G839" i="4" s="1"/>
  <c r="I839" i="4"/>
  <c r="F840" i="4"/>
  <c r="H840" i="4"/>
  <c r="G840" i="4" s="1"/>
  <c r="I840" i="4"/>
  <c r="F841" i="4"/>
  <c r="L329" i="4" s="1"/>
  <c r="H841" i="4"/>
  <c r="I841" i="4"/>
  <c r="F843" i="4"/>
  <c r="H843" i="4"/>
  <c r="G843" i="4" s="1"/>
  <c r="I843" i="4"/>
  <c r="F844" i="4"/>
  <c r="H844" i="4"/>
  <c r="G844" i="4" s="1"/>
  <c r="I844" i="4"/>
  <c r="F845" i="4"/>
  <c r="H845" i="4"/>
  <c r="G845" i="4" s="1"/>
  <c r="I845" i="4"/>
  <c r="F847" i="4"/>
  <c r="H847" i="4"/>
  <c r="G847" i="4" s="1"/>
  <c r="I847" i="4"/>
  <c r="F848" i="4"/>
  <c r="H848" i="4"/>
  <c r="G848" i="4" s="1"/>
  <c r="I848" i="4"/>
  <c r="F849" i="4"/>
  <c r="H849" i="4"/>
  <c r="G849" i="4" s="1"/>
  <c r="I849" i="4"/>
  <c r="F851" i="4"/>
  <c r="H851" i="4"/>
  <c r="G851" i="4" s="1"/>
  <c r="I851" i="4"/>
  <c r="F852" i="4"/>
  <c r="H852" i="4"/>
  <c r="G852" i="4" s="1"/>
  <c r="I852" i="4"/>
  <c r="F853" i="4"/>
  <c r="H853" i="4"/>
  <c r="G853" i="4" s="1"/>
  <c r="I853" i="4"/>
  <c r="F855" i="4"/>
  <c r="H855" i="4"/>
  <c r="I855" i="4"/>
  <c r="F856" i="4"/>
  <c r="H856" i="4"/>
  <c r="G856" i="4" s="1"/>
  <c r="I856" i="4"/>
  <c r="F858" i="4"/>
  <c r="H858" i="4"/>
  <c r="G858" i="4" s="1"/>
  <c r="I858" i="4"/>
  <c r="F859" i="4"/>
  <c r="H859" i="4"/>
  <c r="G859" i="4" s="1"/>
  <c r="I859" i="4"/>
  <c r="F860" i="4"/>
  <c r="H860" i="4"/>
  <c r="G860" i="4" s="1"/>
  <c r="I860" i="4"/>
  <c r="F861" i="4"/>
  <c r="H861" i="4"/>
  <c r="I861" i="4"/>
  <c r="F862" i="4"/>
  <c r="H862" i="4"/>
  <c r="G862" i="4" s="1"/>
  <c r="I862" i="4"/>
  <c r="F864" i="4"/>
  <c r="H864" i="4"/>
  <c r="G864" i="4" s="1"/>
  <c r="I864" i="4"/>
  <c r="F865" i="4"/>
  <c r="H865" i="4"/>
  <c r="G865" i="4" s="1"/>
  <c r="I865" i="4"/>
  <c r="F866" i="4"/>
  <c r="H866" i="4"/>
  <c r="I866" i="4"/>
  <c r="F867" i="4"/>
  <c r="H867" i="4"/>
  <c r="G867" i="4" s="1"/>
  <c r="I867" i="4"/>
  <c r="F869" i="4"/>
  <c r="H869" i="4"/>
  <c r="G869" i="4" s="1"/>
  <c r="I869" i="4"/>
  <c r="F870" i="4"/>
  <c r="H870" i="4"/>
  <c r="G870" i="4" s="1"/>
  <c r="I870" i="4"/>
  <c r="F871" i="4"/>
  <c r="H871" i="4"/>
  <c r="G871" i="4" s="1"/>
  <c r="I871" i="4"/>
  <c r="F872" i="4"/>
  <c r="H872" i="4"/>
  <c r="I872" i="4"/>
  <c r="F873" i="4"/>
  <c r="H873" i="4"/>
  <c r="G873" i="4" s="1"/>
  <c r="I873" i="4"/>
  <c r="F875" i="4"/>
  <c r="H875" i="4"/>
  <c r="G875" i="4" s="1"/>
  <c r="I875" i="4"/>
  <c r="F876" i="4"/>
  <c r="H876" i="4"/>
  <c r="I876" i="4"/>
  <c r="F877" i="4"/>
  <c r="H877" i="4"/>
  <c r="G877" i="4" s="1"/>
  <c r="I877" i="4"/>
  <c r="F878" i="4"/>
  <c r="H878" i="4"/>
  <c r="G878" i="4" s="1"/>
  <c r="I878" i="4"/>
  <c r="F879" i="4"/>
  <c r="H879" i="4"/>
  <c r="I879" i="4"/>
  <c r="F880" i="4"/>
  <c r="H880" i="4"/>
  <c r="G880" i="4" s="1"/>
  <c r="I880" i="4"/>
  <c r="F882" i="4"/>
  <c r="H882" i="4"/>
  <c r="G882" i="4" s="1"/>
  <c r="I882" i="4"/>
  <c r="F884" i="4"/>
  <c r="H884" i="4"/>
  <c r="G884" i="4" s="1"/>
  <c r="I884" i="4"/>
  <c r="F885" i="4"/>
  <c r="H885" i="4"/>
  <c r="G885" i="4" s="1"/>
  <c r="I885" i="4"/>
  <c r="F886" i="4"/>
  <c r="H886" i="4"/>
  <c r="G886" i="4" s="1"/>
  <c r="I886" i="4"/>
  <c r="F888" i="4"/>
  <c r="L347" i="4" s="1"/>
  <c r="H888" i="4"/>
  <c r="I888" i="4"/>
  <c r="F889" i="4"/>
  <c r="L348" i="4" s="1"/>
  <c r="H889" i="4"/>
  <c r="I889" i="4"/>
  <c r="F891" i="4"/>
  <c r="H891" i="4"/>
  <c r="G891" i="4" s="1"/>
  <c r="I891" i="4"/>
  <c r="F892" i="4"/>
  <c r="H892" i="4"/>
  <c r="I892" i="4"/>
  <c r="F893" i="4"/>
  <c r="H893" i="4"/>
  <c r="G893" i="4" s="1"/>
  <c r="I893" i="4"/>
  <c r="F894" i="4"/>
  <c r="H894" i="4"/>
  <c r="G894" i="4" s="1"/>
  <c r="I894" i="4"/>
  <c r="F896" i="4"/>
  <c r="H896" i="4"/>
  <c r="G896" i="4" s="1"/>
  <c r="I896" i="4"/>
  <c r="F898" i="4"/>
  <c r="H898" i="4"/>
  <c r="G898" i="4" s="1"/>
  <c r="I898" i="4"/>
  <c r="F899" i="4"/>
  <c r="L353" i="4" s="1"/>
  <c r="H899" i="4"/>
  <c r="I899" i="4"/>
  <c r="F901" i="4"/>
  <c r="H901" i="4"/>
  <c r="G901" i="4" s="1"/>
  <c r="I901" i="4"/>
  <c r="F902" i="4"/>
  <c r="H902" i="4"/>
  <c r="G902" i="4" s="1"/>
  <c r="I902" i="4"/>
  <c r="F903" i="4"/>
  <c r="H903" i="4"/>
  <c r="G903" i="4" s="1"/>
  <c r="I903" i="4"/>
  <c r="F905" i="4"/>
  <c r="H905" i="4"/>
  <c r="G905" i="4" s="1"/>
  <c r="I905" i="4"/>
  <c r="F906" i="4"/>
  <c r="H906" i="4"/>
  <c r="G906" i="4" s="1"/>
  <c r="I906" i="4"/>
  <c r="F907" i="4"/>
  <c r="H907" i="4"/>
  <c r="G907" i="4" s="1"/>
  <c r="I907" i="4"/>
  <c r="F909" i="4"/>
  <c r="L357" i="4" s="1"/>
  <c r="H909" i="4"/>
  <c r="I909" i="4"/>
  <c r="F911" i="4"/>
  <c r="H911" i="4"/>
  <c r="G911" i="4" s="1"/>
  <c r="I911" i="4"/>
  <c r="F912" i="4"/>
  <c r="H912" i="4"/>
  <c r="G912" i="4" s="1"/>
  <c r="I912" i="4"/>
  <c r="F913" i="4"/>
  <c r="H913" i="4"/>
  <c r="G913" i="4" s="1"/>
  <c r="I913" i="4"/>
  <c r="F915" i="4"/>
  <c r="H915" i="4"/>
  <c r="G915" i="4" s="1"/>
  <c r="I915" i="4"/>
  <c r="F916" i="4"/>
  <c r="H916" i="4"/>
  <c r="G916" i="4" s="1"/>
  <c r="I916" i="4"/>
  <c r="F917" i="4"/>
  <c r="H917" i="4"/>
  <c r="I917" i="4"/>
  <c r="F918" i="4"/>
  <c r="H918" i="4"/>
  <c r="G918" i="4" s="1"/>
  <c r="I918" i="4"/>
  <c r="F919" i="4"/>
  <c r="H919" i="4"/>
  <c r="G919" i="4" s="1"/>
  <c r="I919" i="4"/>
  <c r="F920" i="4"/>
  <c r="H920" i="4"/>
  <c r="G920" i="4" s="1"/>
  <c r="I920" i="4"/>
  <c r="F921" i="4"/>
  <c r="H921" i="4"/>
  <c r="I921" i="4"/>
  <c r="F922" i="4"/>
  <c r="H922" i="4"/>
  <c r="G922" i="4" s="1"/>
  <c r="I922" i="4"/>
  <c r="F923" i="4"/>
  <c r="H923" i="4"/>
  <c r="G923" i="4" s="1"/>
  <c r="I923" i="4"/>
  <c r="F924" i="4"/>
  <c r="H924" i="4"/>
  <c r="G924" i="4" s="1"/>
  <c r="I924" i="4"/>
  <c r="F925" i="4"/>
  <c r="H925" i="4"/>
  <c r="I925" i="4"/>
  <c r="F926" i="4"/>
  <c r="H926" i="4"/>
  <c r="G926" i="4" s="1"/>
  <c r="I926" i="4"/>
  <c r="F927" i="4"/>
  <c r="H927" i="4"/>
  <c r="I927" i="4"/>
  <c r="F928" i="4"/>
  <c r="H928" i="4"/>
  <c r="G928" i="4" s="1"/>
  <c r="I928" i="4"/>
  <c r="F929" i="4"/>
  <c r="H929" i="4"/>
  <c r="G929" i="4" s="1"/>
  <c r="I929" i="4"/>
  <c r="F931" i="4"/>
  <c r="H931" i="4"/>
  <c r="G931" i="4" s="1"/>
  <c r="I931" i="4"/>
  <c r="F932" i="4"/>
  <c r="H932" i="4"/>
  <c r="G932" i="4" s="1"/>
  <c r="I932" i="4"/>
  <c r="F933" i="4"/>
  <c r="H933" i="4"/>
  <c r="G933" i="4" s="1"/>
  <c r="I933" i="4"/>
  <c r="F935" i="4"/>
  <c r="H935" i="4"/>
  <c r="G935" i="4" s="1"/>
  <c r="I935" i="4"/>
  <c r="F936" i="4"/>
  <c r="H936" i="4"/>
  <c r="G936" i="4" s="1"/>
  <c r="I936" i="4"/>
  <c r="F937" i="4"/>
  <c r="H937" i="4"/>
  <c r="G937" i="4" s="1"/>
  <c r="I937" i="4"/>
  <c r="F938" i="4"/>
  <c r="L366" i="4" s="1"/>
  <c r="H938" i="4"/>
  <c r="I938" i="4"/>
  <c r="F940" i="4"/>
  <c r="H940" i="4"/>
  <c r="G940" i="4" s="1"/>
  <c r="I940" i="4"/>
  <c r="F941" i="4"/>
  <c r="H941" i="4"/>
  <c r="G941" i="4" s="1"/>
  <c r="I941" i="4"/>
  <c r="F943" i="4"/>
  <c r="H943" i="4"/>
  <c r="G943" i="4" s="1"/>
  <c r="I943" i="4"/>
  <c r="F944" i="4"/>
  <c r="H944" i="4"/>
  <c r="G944" i="4" s="1"/>
  <c r="I944" i="4"/>
  <c r="F945" i="4"/>
  <c r="H945" i="4"/>
  <c r="I945" i="4"/>
  <c r="F946" i="4"/>
  <c r="H946" i="4"/>
  <c r="G946" i="4" s="1"/>
  <c r="I946" i="4"/>
  <c r="F948" i="4"/>
  <c r="H948" i="4"/>
  <c r="G948" i="4" s="1"/>
  <c r="I948" i="4"/>
  <c r="F949" i="4"/>
  <c r="H949" i="4"/>
  <c r="G949" i="4" s="1"/>
  <c r="I949" i="4"/>
  <c r="F950" i="4"/>
  <c r="H950" i="4"/>
  <c r="G950" i="4" s="1"/>
  <c r="I950" i="4"/>
  <c r="F951" i="4"/>
  <c r="L371" i="4" s="1"/>
  <c r="H951" i="4"/>
  <c r="I951" i="4"/>
  <c r="F952" i="4"/>
  <c r="H952" i="4"/>
  <c r="I952" i="4"/>
  <c r="F953" i="4"/>
  <c r="H953" i="4"/>
  <c r="G953" i="4" s="1"/>
  <c r="I953" i="4"/>
  <c r="F954" i="4"/>
  <c r="H954" i="4"/>
  <c r="G954" i="4" s="1"/>
  <c r="I954" i="4"/>
  <c r="F955" i="4"/>
  <c r="H955" i="4"/>
  <c r="G955" i="4" s="1"/>
  <c r="I955" i="4"/>
  <c r="F956" i="4"/>
  <c r="L373" i="4" s="1"/>
  <c r="H956" i="4"/>
  <c r="I956" i="4"/>
  <c r="F958" i="4"/>
  <c r="H958" i="4"/>
  <c r="G958" i="4" s="1"/>
  <c r="I958" i="4"/>
  <c r="F959" i="4"/>
  <c r="H959" i="4"/>
  <c r="G959" i="4" s="1"/>
  <c r="I959" i="4"/>
  <c r="F960" i="4"/>
  <c r="H960" i="4"/>
  <c r="G960" i="4" s="1"/>
  <c r="I960" i="4"/>
  <c r="F962" i="4"/>
  <c r="L376" i="4" s="1"/>
  <c r="H962" i="4"/>
  <c r="I962" i="4"/>
  <c r="F965" i="4"/>
  <c r="H965" i="4"/>
  <c r="G965" i="4" s="1"/>
  <c r="I965" i="4"/>
  <c r="F966" i="4"/>
  <c r="H966" i="4"/>
  <c r="I966" i="4"/>
  <c r="F967" i="4"/>
  <c r="H967" i="4"/>
  <c r="G967" i="4" s="1"/>
  <c r="I967" i="4"/>
  <c r="F968" i="4"/>
  <c r="L380" i="4" s="1"/>
  <c r="H968" i="4"/>
  <c r="I968" i="4"/>
  <c r="F970" i="4"/>
  <c r="H970" i="4"/>
  <c r="G970" i="4" s="1"/>
  <c r="I970" i="4"/>
  <c r="F971" i="4"/>
  <c r="H971" i="4"/>
  <c r="I971" i="4"/>
  <c r="F972" i="4"/>
  <c r="H972" i="4"/>
  <c r="G972" i="4" s="1"/>
  <c r="I972" i="4"/>
  <c r="F973" i="4"/>
  <c r="L383" i="4" s="1"/>
  <c r="H973" i="4"/>
  <c r="I973" i="4"/>
  <c r="F975" i="4"/>
  <c r="H975" i="4"/>
  <c r="I975" i="4"/>
  <c r="F976" i="4"/>
  <c r="H976" i="4"/>
  <c r="G976" i="4" s="1"/>
  <c r="I976" i="4"/>
  <c r="F977" i="4"/>
  <c r="H977" i="4"/>
  <c r="G977" i="4" s="1"/>
  <c r="I977" i="4"/>
  <c r="F978" i="4"/>
  <c r="L386" i="4" s="1"/>
  <c r="H978" i="4"/>
  <c r="I978" i="4"/>
  <c r="F979" i="4"/>
  <c r="L387" i="4" s="1"/>
  <c r="H979" i="4"/>
  <c r="I979" i="4"/>
  <c r="F982" i="4"/>
  <c r="H982" i="4"/>
  <c r="G982" i="4" s="1"/>
  <c r="I982" i="4"/>
  <c r="F983" i="4"/>
  <c r="H983" i="4"/>
  <c r="G983" i="4" s="1"/>
  <c r="I983" i="4"/>
  <c r="F984" i="4"/>
  <c r="H984" i="4"/>
  <c r="G984" i="4" s="1"/>
  <c r="I984" i="4"/>
  <c r="F985" i="4"/>
  <c r="L390" i="4" s="1"/>
  <c r="H985" i="4"/>
  <c r="I985" i="4"/>
  <c r="F986" i="4"/>
  <c r="H986" i="4"/>
  <c r="I986" i="4"/>
  <c r="F987" i="4"/>
  <c r="H987" i="4"/>
  <c r="G987" i="4" s="1"/>
  <c r="I987" i="4"/>
  <c r="F988" i="4"/>
  <c r="H988" i="4"/>
  <c r="G988" i="4" s="1"/>
  <c r="I988" i="4"/>
  <c r="F989" i="4"/>
  <c r="L392" i="4" s="1"/>
  <c r="H989" i="4"/>
  <c r="I989" i="4"/>
  <c r="F990" i="4"/>
  <c r="H990" i="4"/>
  <c r="I990" i="4"/>
  <c r="F991" i="4"/>
  <c r="H991" i="4"/>
  <c r="G991" i="4" s="1"/>
  <c r="I991" i="4"/>
  <c r="F993" i="4"/>
  <c r="H993" i="4"/>
  <c r="G993" i="4" s="1"/>
  <c r="I993" i="4"/>
  <c r="F994" i="4"/>
  <c r="H994" i="4"/>
  <c r="G994" i="4" s="1"/>
  <c r="I994" i="4"/>
  <c r="F995" i="4"/>
  <c r="H995" i="4"/>
  <c r="G995" i="4" s="1"/>
  <c r="I995" i="4"/>
  <c r="F996" i="4"/>
  <c r="H996" i="4"/>
  <c r="I996" i="4"/>
  <c r="F997" i="4"/>
  <c r="H997" i="4"/>
  <c r="G997" i="4" s="1"/>
  <c r="I997" i="4"/>
  <c r="F998" i="4"/>
  <c r="L396" i="4" s="1"/>
  <c r="H998" i="4"/>
  <c r="I998" i="4"/>
  <c r="F1000" i="4"/>
  <c r="H1000" i="4"/>
  <c r="G1000" i="4" s="1"/>
  <c r="I1000" i="4"/>
  <c r="F1002" i="4"/>
  <c r="H1002" i="4"/>
  <c r="G1002" i="4" s="1"/>
  <c r="I1002" i="4"/>
  <c r="F1004" i="4"/>
  <c r="H1004" i="4"/>
  <c r="G1004" i="4" s="1"/>
  <c r="I1004" i="4"/>
  <c r="F1006" i="4"/>
  <c r="H1006" i="4"/>
  <c r="G1006" i="4" s="1"/>
  <c r="I1006" i="4"/>
  <c r="F1008" i="4"/>
  <c r="H1008" i="4"/>
  <c r="G1008" i="4" s="1"/>
  <c r="I1008" i="4"/>
  <c r="F1009" i="4"/>
  <c r="H1009" i="4"/>
  <c r="G1009" i="4" s="1"/>
  <c r="I1009" i="4"/>
  <c r="F1010" i="4"/>
  <c r="L402" i="4" s="1"/>
  <c r="H1010" i="4"/>
  <c r="I1010" i="4"/>
  <c r="F1012" i="4"/>
  <c r="H1012" i="4"/>
  <c r="G1012" i="4" s="1"/>
  <c r="I1012" i="4"/>
  <c r="F1013" i="4"/>
  <c r="H1013" i="4"/>
  <c r="G1013" i="4" s="1"/>
  <c r="I1013" i="4"/>
  <c r="F1014" i="4"/>
  <c r="H1014" i="4"/>
  <c r="I1014" i="4"/>
  <c r="F1015" i="4"/>
  <c r="H1015" i="4"/>
  <c r="G1015" i="4" s="1"/>
  <c r="I1015" i="4"/>
  <c r="F1016" i="4"/>
  <c r="H1016" i="4"/>
  <c r="G1016" i="4" s="1"/>
  <c r="I1016" i="4"/>
  <c r="F1017" i="4"/>
  <c r="H1017" i="4"/>
  <c r="G1017" i="4" s="1"/>
  <c r="I1017" i="4"/>
  <c r="F1018" i="4"/>
  <c r="H1018" i="4"/>
  <c r="I1018" i="4"/>
  <c r="F1019" i="4"/>
  <c r="H1019" i="4"/>
  <c r="G1019" i="4" s="1"/>
  <c r="I1019" i="4"/>
  <c r="F1020" i="4"/>
  <c r="H1020" i="4"/>
  <c r="G1020" i="4" s="1"/>
  <c r="I1020" i="4"/>
  <c r="F1022" i="4"/>
  <c r="H1022" i="4"/>
  <c r="G1022" i="4" s="1"/>
  <c r="I1022" i="4"/>
  <c r="F1023" i="4"/>
  <c r="H1023" i="4"/>
  <c r="G1023" i="4" s="1"/>
  <c r="I1023" i="4"/>
  <c r="F1024" i="4"/>
  <c r="H1024" i="4"/>
  <c r="I1024" i="4"/>
  <c r="F1025" i="4"/>
  <c r="H1025" i="4"/>
  <c r="G1025" i="4" s="1"/>
  <c r="I1025" i="4"/>
  <c r="F1026" i="4"/>
  <c r="H1026" i="4"/>
  <c r="G1026" i="4" s="1"/>
  <c r="I1026" i="4"/>
  <c r="F1028" i="4"/>
  <c r="H1028" i="4"/>
  <c r="G1028" i="4" s="1"/>
  <c r="I1028" i="4"/>
  <c r="F1030" i="4"/>
  <c r="H1030" i="4"/>
  <c r="G1030" i="4" s="1"/>
  <c r="I1030" i="4"/>
  <c r="F1031" i="4"/>
  <c r="H1031" i="4"/>
  <c r="G1031" i="4" s="1"/>
  <c r="I1031" i="4"/>
  <c r="F1032" i="4"/>
  <c r="H1032" i="4"/>
  <c r="I1032" i="4"/>
  <c r="F1033" i="4"/>
  <c r="H1033" i="4"/>
  <c r="G1033" i="4" s="1"/>
  <c r="I1033" i="4"/>
  <c r="F1034" i="4"/>
  <c r="H1034" i="4"/>
  <c r="G1034" i="4" s="1"/>
  <c r="I1034" i="4"/>
  <c r="F1035" i="4"/>
  <c r="H1035" i="4"/>
  <c r="G1035" i="4" s="1"/>
  <c r="I1035" i="4"/>
  <c r="F1036" i="4"/>
  <c r="H1036" i="4"/>
  <c r="I1036" i="4"/>
  <c r="F1037" i="4"/>
  <c r="H1037" i="4"/>
  <c r="G1037" i="4" s="1"/>
  <c r="I1037" i="4"/>
  <c r="F1039" i="4"/>
  <c r="H1039" i="4"/>
  <c r="G1039" i="4" s="1"/>
  <c r="I1039" i="4"/>
  <c r="F1040" i="4"/>
  <c r="H1040" i="4"/>
  <c r="G1040" i="4" s="1"/>
  <c r="I1040" i="4"/>
  <c r="F1041" i="4"/>
  <c r="L413" i="4" s="1"/>
  <c r="H1041" i="4"/>
  <c r="I1041" i="4"/>
  <c r="F1042" i="4"/>
  <c r="L414" i="4" s="1"/>
  <c r="H1042" i="4"/>
  <c r="I1042" i="4"/>
  <c r="F1043" i="4"/>
  <c r="L415" i="4" s="1"/>
  <c r="H1043" i="4"/>
  <c r="I1043" i="4"/>
  <c r="F1044" i="4"/>
  <c r="H1044" i="4"/>
  <c r="I1044" i="4"/>
  <c r="F1045" i="4"/>
  <c r="H1045" i="4"/>
  <c r="G1045" i="4" s="1"/>
  <c r="I1045" i="4"/>
  <c r="F1046" i="4"/>
  <c r="H1046" i="4"/>
  <c r="G1046" i="4" s="1"/>
  <c r="I1046" i="4"/>
  <c r="F1047" i="4"/>
  <c r="L417" i="4" s="1"/>
  <c r="H1047" i="4"/>
  <c r="I1047" i="4"/>
  <c r="F1048" i="4"/>
  <c r="H1048" i="4"/>
  <c r="I1048" i="4"/>
  <c r="F1049" i="4"/>
  <c r="H1049" i="4"/>
  <c r="G1049" i="4" s="1"/>
  <c r="I1049" i="4"/>
  <c r="F1050" i="4"/>
  <c r="H1050" i="4"/>
  <c r="G1050" i="4" s="1"/>
  <c r="I1050" i="4"/>
  <c r="F1051" i="4"/>
  <c r="H1051" i="4"/>
  <c r="G1051" i="4" s="1"/>
  <c r="I1051" i="4"/>
  <c r="F1053" i="4"/>
  <c r="H1053" i="4"/>
  <c r="G1053" i="4" s="1"/>
  <c r="I1053" i="4"/>
  <c r="F1055" i="4"/>
  <c r="H1055" i="4"/>
  <c r="G1055" i="4" s="1"/>
  <c r="I1055" i="4"/>
  <c r="F1056" i="4"/>
  <c r="H1056" i="4"/>
  <c r="I1056" i="4"/>
  <c r="F1057" i="4"/>
  <c r="H1057" i="4"/>
  <c r="G1057" i="4" s="1"/>
  <c r="I1057" i="4"/>
  <c r="F1058" i="4"/>
  <c r="H1058" i="4"/>
  <c r="G1058" i="4" s="1"/>
  <c r="I1058" i="4"/>
  <c r="F1059" i="4"/>
  <c r="H1059" i="4"/>
  <c r="G1059" i="4" s="1"/>
  <c r="I1059" i="4"/>
  <c r="F1061" i="4"/>
  <c r="H1061" i="4"/>
  <c r="G1061" i="4" s="1"/>
  <c r="I1061" i="4"/>
  <c r="F1063" i="4"/>
  <c r="H1063" i="4"/>
  <c r="G1063" i="4" s="1"/>
  <c r="I1063" i="4"/>
  <c r="F1064" i="4"/>
  <c r="H1064" i="4"/>
  <c r="I1064" i="4"/>
  <c r="F1065" i="4"/>
  <c r="H1065" i="4"/>
  <c r="G1065" i="4" s="1"/>
  <c r="I1065" i="4"/>
  <c r="F1067" i="4"/>
  <c r="H1067" i="4"/>
  <c r="G1067" i="4" s="1"/>
  <c r="I1067" i="4"/>
  <c r="F1068" i="4"/>
  <c r="L426" i="4" s="1"/>
  <c r="H1068" i="4"/>
  <c r="I1068" i="4"/>
  <c r="F1069" i="4"/>
  <c r="H1069" i="4"/>
  <c r="I1069" i="4"/>
  <c r="F1070" i="4"/>
  <c r="H1070" i="4"/>
  <c r="G1070" i="4" s="1"/>
  <c r="I1070" i="4"/>
  <c r="F1071" i="4"/>
  <c r="H1071" i="4"/>
  <c r="G1071" i="4" s="1"/>
  <c r="I1071" i="4"/>
  <c r="F1072" i="4"/>
  <c r="H1072" i="4"/>
  <c r="G1072" i="4" s="1"/>
  <c r="I1072" i="4"/>
  <c r="F1074" i="4"/>
  <c r="H1074" i="4"/>
  <c r="G1074" i="4" s="1"/>
  <c r="I1074" i="4"/>
  <c r="F1075" i="4"/>
  <c r="H1075" i="4"/>
  <c r="G1075" i="4" s="1"/>
  <c r="I1075" i="4"/>
  <c r="F1076" i="4"/>
  <c r="H1076" i="4"/>
  <c r="G1076" i="4" s="1"/>
  <c r="I1076" i="4"/>
  <c r="F1077" i="4"/>
  <c r="H1077" i="4"/>
  <c r="I1077" i="4"/>
  <c r="F1078" i="4"/>
  <c r="H1078" i="4"/>
  <c r="G1078" i="4" s="1"/>
  <c r="I1078" i="4"/>
  <c r="F1079" i="4"/>
  <c r="H1079" i="4"/>
  <c r="G1079" i="4" s="1"/>
  <c r="I1079" i="4"/>
  <c r="F1080" i="4"/>
  <c r="H1080" i="4"/>
  <c r="G1080" i="4" s="1"/>
  <c r="I1080" i="4"/>
  <c r="F1081" i="4"/>
  <c r="L430" i="4" s="1"/>
  <c r="H1081" i="4"/>
  <c r="I1081" i="4"/>
  <c r="F1083" i="4"/>
  <c r="L432" i="4" s="1"/>
  <c r="H1083" i="4"/>
  <c r="I1083" i="4"/>
  <c r="F1085" i="4"/>
  <c r="H1085" i="4"/>
  <c r="G1085" i="4" s="1"/>
  <c r="I1085" i="4"/>
  <c r="F1086" i="4"/>
  <c r="H1086" i="4"/>
  <c r="G1086" i="4" s="1"/>
  <c r="I1086" i="4"/>
  <c r="F1087" i="4"/>
  <c r="H1087" i="4"/>
  <c r="I1087" i="4"/>
  <c r="F1088" i="4"/>
  <c r="H1088" i="4"/>
  <c r="G1088" i="4" s="1"/>
  <c r="I1088" i="4"/>
  <c r="F1089" i="4"/>
  <c r="H1089" i="4"/>
  <c r="I1089" i="4"/>
  <c r="F1090" i="4"/>
  <c r="H1090" i="4"/>
  <c r="G1090" i="4" s="1"/>
  <c r="I1090" i="4"/>
  <c r="F1091" i="4"/>
  <c r="H1091" i="4"/>
  <c r="I1091" i="4"/>
  <c r="F1092" i="4"/>
  <c r="H1092" i="4"/>
  <c r="G1092" i="4" s="1"/>
  <c r="I1092" i="4"/>
  <c r="F1093" i="4"/>
  <c r="H1093" i="4"/>
  <c r="G1093" i="4" s="1"/>
  <c r="I1093" i="4"/>
  <c r="F1094" i="4"/>
  <c r="L437" i="4" s="1"/>
  <c r="H1094" i="4"/>
  <c r="I1094" i="4"/>
  <c r="F1095" i="4"/>
  <c r="L438" i="4" s="1"/>
  <c r="H1095" i="4"/>
  <c r="I1095" i="4"/>
  <c r="F1096" i="4"/>
  <c r="L439" i="4" s="1"/>
  <c r="H1096" i="4"/>
  <c r="I1096" i="4"/>
  <c r="F1098" i="4"/>
  <c r="H1098" i="4"/>
  <c r="G1098" i="4" s="1"/>
  <c r="I1098" i="4"/>
  <c r="F1099" i="4"/>
  <c r="H1099" i="4"/>
  <c r="I1099" i="4"/>
  <c r="F1100" i="4"/>
  <c r="H1100" i="4"/>
  <c r="G1100" i="4" s="1"/>
  <c r="I1100" i="4"/>
  <c r="F1102" i="4"/>
  <c r="H1102" i="4"/>
  <c r="G1102" i="4" s="1"/>
  <c r="I1102" i="4"/>
  <c r="F1103" i="4"/>
  <c r="H1103" i="4"/>
  <c r="I1103" i="4"/>
  <c r="F1104" i="4"/>
  <c r="H1104" i="4"/>
  <c r="G1104" i="4" s="1"/>
  <c r="I1104" i="4"/>
  <c r="F1105" i="4"/>
  <c r="H1105" i="4"/>
  <c r="G1105" i="4" s="1"/>
  <c r="I1105" i="4"/>
  <c r="F1106" i="4"/>
  <c r="H1106" i="4"/>
  <c r="I1106" i="4"/>
  <c r="F1107" i="4"/>
  <c r="H1107" i="4"/>
  <c r="G1107" i="4" s="1"/>
  <c r="I1107" i="4"/>
  <c r="F1108" i="4"/>
  <c r="H1108" i="4"/>
  <c r="G1108" i="4" s="1"/>
  <c r="I1108" i="4"/>
  <c r="F1109" i="4"/>
  <c r="H1109" i="4"/>
  <c r="G1109" i="4" s="1"/>
  <c r="I1109" i="4"/>
  <c r="F1111" i="4"/>
  <c r="H1111" i="4"/>
  <c r="G1111" i="4" s="1"/>
  <c r="I1111" i="4"/>
  <c r="F1112" i="4"/>
  <c r="L446" i="4" s="1"/>
  <c r="H1112" i="4"/>
  <c r="I1112" i="4"/>
  <c r="F1114" i="4"/>
  <c r="H1114" i="4"/>
  <c r="I1114" i="4"/>
  <c r="F1115" i="4"/>
  <c r="H1115" i="4"/>
  <c r="G1115" i="4" s="1"/>
  <c r="I1115" i="4"/>
  <c r="F1116" i="4"/>
  <c r="H1116" i="4"/>
  <c r="G1116" i="4" s="1"/>
  <c r="I1116" i="4"/>
  <c r="F1118" i="4"/>
  <c r="H1118" i="4"/>
  <c r="G1118" i="4" s="1"/>
  <c r="I1118" i="4"/>
  <c r="F1119" i="4"/>
  <c r="L450" i="4" s="1"/>
  <c r="H1119" i="4"/>
  <c r="I1119" i="4"/>
  <c r="F1121" i="4"/>
  <c r="H1121" i="4"/>
  <c r="G1121" i="4" s="1"/>
  <c r="I1121" i="4"/>
  <c r="F1122" i="4"/>
  <c r="H1122" i="4"/>
  <c r="I1122" i="4"/>
  <c r="F1123" i="4"/>
  <c r="H1123" i="4"/>
  <c r="G1123" i="4" s="1"/>
  <c r="I1123" i="4"/>
  <c r="F1124" i="4"/>
  <c r="H1124" i="4"/>
  <c r="G1124" i="4" s="1"/>
  <c r="I1124" i="4"/>
  <c r="F1126" i="4"/>
  <c r="H1126" i="4"/>
  <c r="G1126" i="4" s="1"/>
  <c r="I1126" i="4"/>
  <c r="F1127" i="4"/>
  <c r="H1127" i="4"/>
  <c r="G1127" i="4" s="1"/>
  <c r="I1127" i="4"/>
  <c r="F1129" i="4"/>
  <c r="H1129" i="4"/>
  <c r="G1129" i="4" s="1"/>
  <c r="I1129" i="4"/>
  <c r="F1130" i="4"/>
  <c r="H1130" i="4"/>
  <c r="I1130" i="4"/>
  <c r="F1131" i="4"/>
  <c r="H1131" i="4"/>
  <c r="G1131" i="4" s="1"/>
  <c r="I1131" i="4"/>
  <c r="F1132" i="4"/>
  <c r="H1132" i="4"/>
  <c r="G1132" i="4" s="1"/>
  <c r="I1132" i="4"/>
  <c r="F1133" i="4"/>
  <c r="H1133" i="4"/>
  <c r="G1133" i="4" s="1"/>
  <c r="I1133" i="4"/>
  <c r="F1134" i="4"/>
  <c r="L456" i="4" s="1"/>
  <c r="H1134" i="4"/>
  <c r="I1134" i="4"/>
  <c r="F1135" i="4"/>
  <c r="H1135" i="4"/>
  <c r="I1135" i="4"/>
  <c r="F1136" i="4"/>
  <c r="H1136" i="4"/>
  <c r="G1136" i="4" s="1"/>
  <c r="I1136" i="4"/>
  <c r="F1137" i="4"/>
  <c r="H1137" i="4"/>
  <c r="I1137" i="4"/>
  <c r="F1138" i="4"/>
  <c r="H1138" i="4"/>
  <c r="G1138" i="4" s="1"/>
  <c r="I1138" i="4"/>
  <c r="F1139" i="4"/>
  <c r="H1139" i="4"/>
  <c r="I1139" i="4"/>
  <c r="F1140" i="4"/>
  <c r="H1140" i="4"/>
  <c r="G1140" i="4" s="1"/>
  <c r="I1140" i="4"/>
  <c r="F1141" i="4"/>
  <c r="H1141" i="4"/>
  <c r="G1141" i="4" s="1"/>
  <c r="I1141" i="4"/>
  <c r="F1142" i="4"/>
  <c r="H1142" i="4"/>
  <c r="G1142" i="4" s="1"/>
  <c r="I1142" i="4"/>
  <c r="F1143" i="4"/>
  <c r="L460" i="4" s="1"/>
  <c r="H1143" i="4"/>
  <c r="I1143" i="4"/>
  <c r="F1145" i="4"/>
  <c r="H1145" i="4"/>
  <c r="G1145" i="4" s="1"/>
  <c r="I1145" i="4"/>
  <c r="F1146" i="4"/>
  <c r="H1146" i="4"/>
  <c r="G1146" i="4" s="1"/>
  <c r="I1146" i="4"/>
  <c r="F1147" i="4"/>
  <c r="H1147" i="4"/>
  <c r="G1147" i="4" s="1"/>
  <c r="I1147" i="4"/>
  <c r="F1148" i="4"/>
  <c r="H1148" i="4"/>
  <c r="I1148" i="4"/>
  <c r="F1149" i="4"/>
  <c r="H1149" i="4"/>
  <c r="G1149" i="4" s="1"/>
  <c r="I1149" i="4"/>
  <c r="F1150" i="4"/>
  <c r="L463" i="4" s="1"/>
  <c r="H1150" i="4"/>
  <c r="I1150" i="4"/>
  <c r="F1151" i="4"/>
  <c r="L464" i="4" s="1"/>
  <c r="H1151" i="4"/>
  <c r="I1151" i="4"/>
  <c r="F1153" i="4"/>
  <c r="H1153" i="4"/>
  <c r="G1153" i="4" s="1"/>
  <c r="I1153" i="4"/>
  <c r="F1154" i="4"/>
  <c r="H1154" i="4"/>
  <c r="G1154" i="4" s="1"/>
  <c r="I1154" i="4"/>
  <c r="F1155" i="4"/>
  <c r="H1155" i="4"/>
  <c r="I1155" i="4"/>
  <c r="F1156" i="4"/>
  <c r="H1156" i="4"/>
  <c r="G1156" i="4" s="1"/>
  <c r="I1156" i="4"/>
  <c r="F1158" i="4"/>
  <c r="H1158" i="4"/>
  <c r="G1158" i="4" s="1"/>
  <c r="I1158" i="4"/>
  <c r="F1159" i="4"/>
  <c r="H1159" i="4"/>
  <c r="G1159" i="4" s="1"/>
  <c r="I1159" i="4"/>
  <c r="F1160" i="4"/>
  <c r="H1160" i="4"/>
  <c r="I1160" i="4"/>
  <c r="F1161" i="4"/>
  <c r="H1161" i="4"/>
  <c r="G1161" i="4" s="1"/>
  <c r="I1161" i="4"/>
  <c r="F1162" i="4"/>
  <c r="H1162" i="4"/>
  <c r="I1162" i="4"/>
  <c r="F1163" i="4"/>
  <c r="H1163" i="4"/>
  <c r="G1163" i="4" s="1"/>
  <c r="I1163" i="4"/>
  <c r="F1164" i="4"/>
  <c r="H1164" i="4"/>
  <c r="G1164" i="4" s="1"/>
  <c r="I1164" i="4"/>
  <c r="F1166" i="4"/>
  <c r="H1166" i="4"/>
  <c r="G1166" i="4" s="1"/>
  <c r="I1166" i="4"/>
  <c r="F1167" i="4"/>
  <c r="H1167" i="4"/>
  <c r="I1167" i="4"/>
  <c r="F1168" i="4"/>
  <c r="H1168" i="4"/>
  <c r="G1168" i="4" s="1"/>
  <c r="I1168" i="4"/>
  <c r="F1169" i="4"/>
  <c r="L472" i="4" s="1"/>
  <c r="H1169" i="4"/>
  <c r="I1169" i="4"/>
  <c r="F1170" i="4"/>
  <c r="H1170" i="4"/>
  <c r="I1170" i="4"/>
  <c r="F1171" i="4"/>
  <c r="H1171" i="4"/>
  <c r="G1171" i="4" s="1"/>
  <c r="I1171" i="4"/>
  <c r="F1172" i="4"/>
  <c r="H1172" i="4"/>
  <c r="I1172" i="4"/>
  <c r="F1173" i="4"/>
  <c r="H1173" i="4"/>
  <c r="G1173" i="4" s="1"/>
  <c r="I1173" i="4"/>
  <c r="F1175" i="4"/>
  <c r="H1175" i="4"/>
  <c r="G1175" i="4" s="1"/>
  <c r="I1175" i="4"/>
  <c r="F1176" i="4"/>
  <c r="H1176" i="4"/>
  <c r="G1176" i="4" s="1"/>
  <c r="I1176" i="4"/>
  <c r="F1177" i="4"/>
  <c r="H1177" i="4"/>
  <c r="G1177" i="4" s="1"/>
  <c r="I1177" i="4"/>
  <c r="F1179" i="4"/>
  <c r="H1179" i="4"/>
  <c r="G1179" i="4" s="1"/>
  <c r="I1179" i="4"/>
  <c r="F1180" i="4"/>
  <c r="H1180" i="4"/>
  <c r="I1180" i="4"/>
  <c r="F1181" i="4"/>
  <c r="H1181" i="4"/>
  <c r="G1181" i="4" s="1"/>
  <c r="I1181" i="4"/>
  <c r="F1182" i="4"/>
  <c r="H1182" i="4"/>
  <c r="G1182" i="4" s="1"/>
  <c r="I1182" i="4"/>
  <c r="F1183" i="4"/>
  <c r="H1183" i="4"/>
  <c r="G1183" i="4" s="1"/>
  <c r="I1183" i="4"/>
  <c r="F1184" i="4"/>
  <c r="H1184" i="4"/>
  <c r="I1184" i="4"/>
  <c r="F1185" i="4"/>
  <c r="H1185" i="4"/>
  <c r="G1185" i="4" s="1"/>
  <c r="I1185" i="4"/>
  <c r="F1186" i="4"/>
  <c r="H1186" i="4"/>
  <c r="G1186" i="4" s="1"/>
  <c r="I1186" i="4"/>
  <c r="F1187" i="4"/>
  <c r="H1187" i="4"/>
  <c r="G1187" i="4" s="1"/>
  <c r="I1187" i="4"/>
  <c r="F1188" i="4"/>
  <c r="H1188" i="4"/>
  <c r="I1188" i="4"/>
  <c r="F1189" i="4"/>
  <c r="H1189" i="4"/>
  <c r="G1189" i="4" s="1"/>
  <c r="I1189" i="4"/>
  <c r="F1190" i="4"/>
  <c r="H1190" i="4"/>
  <c r="I1190" i="4"/>
  <c r="F1191" i="4"/>
  <c r="H1191" i="4"/>
  <c r="G1191" i="4" s="1"/>
  <c r="I1191" i="4"/>
  <c r="F1192" i="4"/>
  <c r="H1192" i="4"/>
  <c r="I1192" i="4"/>
  <c r="F1193" i="4"/>
  <c r="H1193" i="4"/>
  <c r="G1193" i="4" s="1"/>
  <c r="I1193" i="4"/>
  <c r="F1196" i="4"/>
  <c r="L484" i="4" s="1"/>
  <c r="H1196" i="4"/>
  <c r="I1196" i="4"/>
  <c r="F1197" i="4"/>
  <c r="L485" i="4" s="1"/>
  <c r="H1197" i="4"/>
  <c r="I1197" i="4"/>
  <c r="F1199" i="4"/>
  <c r="H1199" i="4"/>
  <c r="G1199" i="4" s="1"/>
  <c r="I1199" i="4"/>
  <c r="F1201" i="4"/>
  <c r="H1201" i="4"/>
  <c r="G1201" i="4" s="1"/>
  <c r="I1201" i="4"/>
  <c r="F1202" i="4"/>
  <c r="H1202" i="4"/>
  <c r="G1202" i="4" s="1"/>
  <c r="I1202" i="4"/>
  <c r="F1203" i="4"/>
  <c r="H1203" i="4"/>
  <c r="G1203" i="4" s="1"/>
  <c r="I1203" i="4"/>
  <c r="F1205" i="4"/>
  <c r="H1205" i="4"/>
  <c r="G1205" i="4" s="1"/>
  <c r="I1205" i="4"/>
  <c r="F1206" i="4"/>
  <c r="H1206" i="4"/>
  <c r="G1206" i="4" s="1"/>
  <c r="I1206" i="4"/>
  <c r="F1208" i="4"/>
  <c r="H1208" i="4"/>
  <c r="G1208" i="4" s="1"/>
  <c r="I1208" i="4"/>
  <c r="F1209" i="4"/>
  <c r="H1209" i="4"/>
  <c r="G1209" i="4" s="1"/>
  <c r="I1209" i="4"/>
  <c r="F1210" i="4"/>
  <c r="H1210" i="4"/>
  <c r="I1210" i="4"/>
  <c r="F1211" i="4"/>
  <c r="H1211" i="4"/>
  <c r="G1211" i="4" s="1"/>
  <c r="I1211" i="4"/>
  <c r="F1213" i="4"/>
  <c r="H1213" i="4"/>
  <c r="G1213" i="4" s="1"/>
  <c r="I1213" i="4"/>
  <c r="F1214" i="4"/>
  <c r="H1214" i="4"/>
  <c r="G1214" i="4" s="1"/>
  <c r="I1214" i="4"/>
  <c r="F1216" i="4"/>
  <c r="H1216" i="4"/>
  <c r="G1216" i="4" s="1"/>
  <c r="I1216" i="4"/>
  <c r="F1218" i="4"/>
  <c r="H1218" i="4"/>
  <c r="G1218" i="4" s="1"/>
  <c r="I1218" i="4"/>
  <c r="F1219" i="4"/>
  <c r="H1219" i="4"/>
  <c r="G1219" i="4" s="1"/>
  <c r="I1219" i="4"/>
  <c r="F1220" i="4"/>
  <c r="L494" i="4" s="1"/>
  <c r="H1220" i="4"/>
  <c r="I1220" i="4"/>
  <c r="F1221" i="4"/>
  <c r="H1221" i="4"/>
  <c r="I1221" i="4"/>
  <c r="F1222" i="4"/>
  <c r="H1222" i="4"/>
  <c r="G1222" i="4" s="1"/>
  <c r="I1222" i="4"/>
  <c r="F1223" i="4"/>
  <c r="H1223" i="4"/>
  <c r="I1223" i="4"/>
  <c r="F1224" i="4"/>
  <c r="H1224" i="4"/>
  <c r="G1224" i="4" s="1"/>
  <c r="I1224" i="4"/>
  <c r="F1225" i="4"/>
  <c r="H1225" i="4"/>
  <c r="G1225" i="4" s="1"/>
  <c r="I1225" i="4"/>
  <c r="F1226" i="4"/>
  <c r="H1226" i="4"/>
  <c r="G1226" i="4" s="1"/>
  <c r="I1226" i="4"/>
  <c r="F1227" i="4"/>
  <c r="H1227" i="4"/>
  <c r="I1227" i="4"/>
  <c r="F1228" i="4"/>
  <c r="H1228" i="4"/>
  <c r="G1228" i="4" s="1"/>
  <c r="I1228" i="4"/>
  <c r="F1229" i="4"/>
  <c r="H1229" i="4"/>
  <c r="G1229" i="4" s="1"/>
  <c r="I1229" i="4"/>
  <c r="F1230" i="4"/>
  <c r="H1230" i="4"/>
  <c r="G1230" i="4" s="1"/>
  <c r="I1230" i="4"/>
  <c r="F1231" i="4"/>
  <c r="H1231" i="4"/>
  <c r="I1231" i="4"/>
  <c r="F1232" i="4"/>
  <c r="H1232" i="4"/>
  <c r="G1232" i="4" s="1"/>
  <c r="I1232" i="4"/>
  <c r="F1233" i="4"/>
  <c r="L499" i="4" s="1"/>
  <c r="H1233" i="4"/>
  <c r="I1233" i="4"/>
  <c r="F1234" i="4"/>
  <c r="H1234" i="4"/>
  <c r="I1234" i="4"/>
  <c r="F1235" i="4"/>
  <c r="H1235" i="4"/>
  <c r="G1235" i="4" s="1"/>
  <c r="I1235" i="4"/>
  <c r="F1236" i="4"/>
  <c r="H1236" i="4"/>
  <c r="G1236" i="4" s="1"/>
  <c r="I1236" i="4"/>
  <c r="F1237" i="4"/>
  <c r="H1237" i="4"/>
  <c r="I1237" i="4"/>
  <c r="F1238" i="4"/>
  <c r="H1238" i="4"/>
  <c r="G1238" i="4" s="1"/>
  <c r="I1238" i="4"/>
  <c r="F1239" i="4"/>
  <c r="H1239" i="4"/>
  <c r="I1239" i="4"/>
  <c r="F1240" i="4"/>
  <c r="H1240" i="4"/>
  <c r="G1240" i="4" s="1"/>
  <c r="I1240" i="4"/>
  <c r="F1241" i="4"/>
  <c r="H1241" i="4"/>
  <c r="G1241" i="4" s="1"/>
  <c r="I1241" i="4"/>
  <c r="F1242" i="4"/>
  <c r="H1242" i="4"/>
  <c r="I1242" i="4"/>
  <c r="F1243" i="4"/>
  <c r="H1243" i="4"/>
  <c r="G1243" i="4" s="1"/>
  <c r="I1243" i="4"/>
  <c r="F1244" i="4"/>
  <c r="H1244" i="4"/>
  <c r="G1244" i="4" s="1"/>
  <c r="I1244" i="4"/>
  <c r="F1245" i="4"/>
  <c r="H1245" i="4"/>
  <c r="I1245" i="4"/>
  <c r="F1246" i="4"/>
  <c r="H1246" i="4"/>
  <c r="G1246" i="4" s="1"/>
  <c r="I1246" i="4"/>
  <c r="F1247" i="4"/>
  <c r="L505" i="4" s="1"/>
  <c r="H1247" i="4"/>
  <c r="I1247" i="4"/>
  <c r="F1249" i="4"/>
  <c r="H1249" i="4"/>
  <c r="G1249" i="4" s="1"/>
  <c r="I1249" i="4"/>
  <c r="F1250" i="4"/>
  <c r="L507" i="4" s="1"/>
  <c r="H1250" i="4"/>
  <c r="I1250" i="4"/>
  <c r="F1252" i="4"/>
  <c r="H1252" i="4"/>
  <c r="G1252" i="4" s="1"/>
  <c r="I1252" i="4"/>
  <c r="F1254" i="4"/>
  <c r="L510" i="4" s="1"/>
  <c r="H1254" i="4"/>
  <c r="I1254" i="4"/>
  <c r="F1255" i="4"/>
  <c r="L511" i="4" s="1"/>
  <c r="H1255" i="4"/>
  <c r="I1255" i="4"/>
  <c r="F1256" i="4"/>
  <c r="H1256" i="4"/>
  <c r="I1256" i="4"/>
  <c r="F1257" i="4"/>
  <c r="H1257" i="4"/>
  <c r="G1257" i="4" s="1"/>
  <c r="I1257" i="4"/>
  <c r="F1259" i="4"/>
  <c r="H1259" i="4"/>
  <c r="G1259" i="4" s="1"/>
  <c r="I1259" i="4"/>
  <c r="F1260" i="4"/>
  <c r="L514" i="4" s="1"/>
  <c r="H1260" i="4"/>
  <c r="I1260" i="4"/>
  <c r="F1261" i="4"/>
  <c r="H1261" i="4"/>
  <c r="I1261" i="4"/>
  <c r="F1262" i="4"/>
  <c r="H1262" i="4"/>
  <c r="G1262" i="4" s="1"/>
  <c r="I1262" i="4"/>
  <c r="F1263" i="4"/>
  <c r="H1263" i="4"/>
  <c r="G1263" i="4" s="1"/>
  <c r="I1263" i="4"/>
  <c r="F1264" i="4"/>
  <c r="H1264" i="4"/>
  <c r="G1264" i="4" s="1"/>
  <c r="I1264" i="4"/>
  <c r="F1265" i="4"/>
  <c r="L516" i="4" s="1"/>
  <c r="H1265" i="4"/>
  <c r="I1265" i="4"/>
  <c r="F1267" i="4"/>
  <c r="H1267" i="4"/>
  <c r="G1267" i="4" s="1"/>
  <c r="I1267" i="4"/>
  <c r="F1268" i="4"/>
  <c r="H1268" i="4"/>
  <c r="G1268" i="4" s="1"/>
  <c r="I1268" i="4"/>
  <c r="F1269" i="4"/>
  <c r="H1269" i="4"/>
  <c r="I1269" i="4"/>
  <c r="F1270" i="4"/>
  <c r="H1270" i="4"/>
  <c r="G1270" i="4" s="1"/>
  <c r="I1270" i="4"/>
  <c r="F1271" i="4"/>
  <c r="H1271" i="4"/>
  <c r="G1271" i="4" s="1"/>
  <c r="I1271" i="4"/>
  <c r="F1272" i="4"/>
  <c r="H1272" i="4"/>
  <c r="I1272" i="4"/>
  <c r="F1273" i="4"/>
  <c r="H1273" i="4"/>
  <c r="G1273" i="4" s="1"/>
  <c r="I1273" i="4"/>
  <c r="F1275" i="4"/>
  <c r="H1275" i="4"/>
  <c r="G1275" i="4" s="1"/>
  <c r="I1275" i="4"/>
  <c r="F1276" i="4"/>
  <c r="H1276" i="4"/>
  <c r="G1276" i="4" s="1"/>
  <c r="I1276" i="4"/>
  <c r="F1277" i="4"/>
  <c r="H1277" i="4"/>
  <c r="I1277" i="4"/>
  <c r="F1278" i="4"/>
  <c r="H1278" i="4"/>
  <c r="G1278" i="4" s="1"/>
  <c r="I1278" i="4"/>
  <c r="F1279" i="4"/>
  <c r="H1279" i="4"/>
  <c r="G1279" i="4" s="1"/>
  <c r="I1279" i="4"/>
  <c r="F1280" i="4"/>
  <c r="H1280" i="4"/>
  <c r="G1280" i="4" s="1"/>
  <c r="I1280" i="4"/>
  <c r="F1281" i="4"/>
  <c r="H1281" i="4"/>
  <c r="I1281" i="4"/>
  <c r="F1282" i="4"/>
  <c r="H1282" i="4"/>
  <c r="G1282" i="4" s="1"/>
  <c r="I1282" i="4"/>
  <c r="F1283" i="4"/>
  <c r="H1283" i="4"/>
  <c r="G1283" i="4" s="1"/>
  <c r="I1283" i="4"/>
  <c r="F1284" i="4"/>
  <c r="L523" i="4" s="1"/>
  <c r="H1284" i="4"/>
  <c r="I1284" i="4"/>
  <c r="F1285" i="4"/>
  <c r="L524" i="4" s="1"/>
  <c r="H1285" i="4"/>
  <c r="I1285" i="4"/>
  <c r="F1287" i="4"/>
  <c r="H1287" i="4"/>
  <c r="G1287" i="4" s="1"/>
  <c r="I1287" i="4"/>
  <c r="F1288" i="4"/>
  <c r="H1288" i="4"/>
  <c r="I1288" i="4"/>
  <c r="F1289" i="4"/>
  <c r="H1289" i="4"/>
  <c r="G1289" i="4" s="1"/>
  <c r="I1289" i="4"/>
  <c r="F1290" i="4"/>
  <c r="H1290" i="4"/>
  <c r="G1290" i="4" s="1"/>
  <c r="I1290" i="4"/>
  <c r="F1291" i="4"/>
  <c r="L527" i="4" s="1"/>
  <c r="H1291" i="4"/>
  <c r="I1291" i="4"/>
  <c r="F1292" i="4"/>
  <c r="L528" i="4" s="1"/>
  <c r="H1292" i="4"/>
  <c r="I1292" i="4"/>
  <c r="F1293" i="4"/>
  <c r="H1293" i="4"/>
  <c r="I1293" i="4"/>
  <c r="F1294" i="4"/>
  <c r="H1294" i="4"/>
  <c r="G1294" i="4" s="1"/>
  <c r="I1294" i="4"/>
  <c r="F1295" i="4"/>
  <c r="H1295" i="4"/>
  <c r="G1295" i="4" s="1"/>
  <c r="I1295" i="4"/>
  <c r="F1296" i="4"/>
  <c r="H1296" i="4"/>
  <c r="I1296" i="4"/>
  <c r="F1297" i="4"/>
  <c r="H1297" i="4"/>
  <c r="G1297" i="4" s="1"/>
  <c r="I1297" i="4"/>
  <c r="F1298" i="4"/>
  <c r="H1298" i="4"/>
  <c r="G1298" i="4" s="1"/>
  <c r="I1298" i="4"/>
  <c r="F1299" i="4"/>
  <c r="H1299" i="4"/>
  <c r="G1299" i="4" s="1"/>
  <c r="I1299" i="4"/>
  <c r="F1300" i="4"/>
  <c r="H1300" i="4"/>
  <c r="I1300" i="4"/>
  <c r="F1301" i="4"/>
  <c r="H1301" i="4"/>
  <c r="G1301" i="4" s="1"/>
  <c r="I1301" i="4"/>
  <c r="F1302" i="4"/>
  <c r="H1302" i="4"/>
  <c r="G1302" i="4" s="1"/>
  <c r="I1302" i="4"/>
  <c r="F1304" i="4"/>
  <c r="H1304" i="4"/>
  <c r="G1304" i="4" s="1"/>
  <c r="I1304" i="4"/>
  <c r="F1305" i="4"/>
  <c r="H1305" i="4"/>
  <c r="G1305" i="4" s="1"/>
  <c r="I1305" i="4"/>
  <c r="F1306" i="4"/>
  <c r="H1306" i="4"/>
  <c r="G1306" i="4" s="1"/>
  <c r="I1306" i="4"/>
  <c r="F1308" i="4"/>
  <c r="H1308" i="4"/>
  <c r="G1308" i="4" s="1"/>
  <c r="I1308" i="4"/>
  <c r="F1309" i="4"/>
  <c r="H1309" i="4"/>
  <c r="G1309" i="4" s="1"/>
  <c r="I1309" i="4"/>
  <c r="F1310" i="4"/>
  <c r="H1310" i="4"/>
  <c r="I1310" i="4"/>
  <c r="F1311" i="4"/>
  <c r="H1311" i="4"/>
  <c r="G1311" i="4" s="1"/>
  <c r="I1311" i="4"/>
  <c r="F1312" i="4"/>
  <c r="H1312" i="4"/>
  <c r="I1312" i="4"/>
  <c r="F1313" i="4"/>
  <c r="H1313" i="4"/>
  <c r="G1313" i="4" s="1"/>
  <c r="I1313" i="4"/>
  <c r="F1314" i="4"/>
  <c r="H1314" i="4"/>
  <c r="G1314" i="4" s="1"/>
  <c r="I1314" i="4"/>
  <c r="F1315" i="4"/>
  <c r="H1315" i="4"/>
  <c r="I1315" i="4"/>
  <c r="F1316" i="4"/>
  <c r="H1316" i="4"/>
  <c r="G1316" i="4" s="1"/>
  <c r="I1316" i="4"/>
  <c r="F1317" i="4"/>
  <c r="H1317" i="4"/>
  <c r="G1317" i="4" s="1"/>
  <c r="I1317" i="4"/>
  <c r="F1318" i="4"/>
  <c r="H1318" i="4"/>
  <c r="G1318" i="4" s="1"/>
  <c r="I1318" i="4"/>
  <c r="F1320" i="4"/>
  <c r="H1320" i="4"/>
  <c r="G1320" i="4" s="1"/>
  <c r="I1320" i="4"/>
  <c r="F1321" i="4"/>
  <c r="H1321" i="4"/>
  <c r="G1321" i="4" s="1"/>
  <c r="I1321" i="4"/>
  <c r="F1322" i="4"/>
  <c r="H1322" i="4"/>
  <c r="G1322" i="4" s="1"/>
  <c r="I1322" i="4"/>
  <c r="F1323" i="4"/>
  <c r="L538" i="4" s="1"/>
  <c r="H1323" i="4"/>
  <c r="I1323" i="4"/>
  <c r="F1324" i="4"/>
  <c r="H1324" i="4"/>
  <c r="I1324" i="4"/>
  <c r="F1325" i="4"/>
  <c r="H1325" i="4"/>
  <c r="G1325" i="4" s="1"/>
  <c r="I1325" i="4"/>
  <c r="F1326" i="4"/>
  <c r="H1326" i="4"/>
  <c r="G1326" i="4" s="1"/>
  <c r="I1326" i="4"/>
  <c r="F1327" i="4"/>
  <c r="H1327" i="4"/>
  <c r="G1327" i="4" s="1"/>
  <c r="I1327" i="4"/>
  <c r="F1328" i="4"/>
  <c r="H1328" i="4"/>
  <c r="I1328" i="4"/>
  <c r="F1329" i="4"/>
  <c r="H1329" i="4"/>
  <c r="G1329" i="4" s="1"/>
  <c r="I1329" i="4"/>
  <c r="F1330" i="4"/>
  <c r="H1330" i="4"/>
  <c r="G1330" i="4" s="1"/>
  <c r="I1330" i="4"/>
  <c r="F1331" i="4"/>
  <c r="H1331" i="4"/>
  <c r="G1331" i="4" s="1"/>
  <c r="I1331" i="4"/>
  <c r="F1332" i="4"/>
  <c r="H1332" i="4"/>
  <c r="I1332" i="4"/>
  <c r="F1333" i="4"/>
  <c r="H1333" i="4"/>
  <c r="G1333" i="4" s="1"/>
  <c r="I1333" i="4"/>
  <c r="F1334" i="4"/>
  <c r="H1334" i="4"/>
  <c r="I1334" i="4"/>
  <c r="F1335" i="4"/>
  <c r="H1335" i="4"/>
  <c r="G1335" i="4" s="1"/>
  <c r="I1335" i="4"/>
  <c r="F1336" i="4"/>
  <c r="H1336" i="4"/>
  <c r="G1336" i="4" s="1"/>
  <c r="I1336" i="4"/>
  <c r="F1337" i="4"/>
  <c r="H1337" i="4"/>
  <c r="G1337" i="4" s="1"/>
  <c r="I1337" i="4"/>
  <c r="F1339" i="4"/>
  <c r="H1339" i="4"/>
  <c r="G1339" i="4" s="1"/>
  <c r="I1339" i="4"/>
  <c r="F1340" i="4"/>
  <c r="H1340" i="4"/>
  <c r="G1340" i="4" s="1"/>
  <c r="I1340" i="4"/>
  <c r="F1342" i="4"/>
  <c r="H1342" i="4"/>
  <c r="G1342" i="4" s="1"/>
  <c r="I1342" i="4"/>
  <c r="F1343" i="4"/>
  <c r="H1343" i="4"/>
  <c r="G1343" i="4" s="1"/>
  <c r="I1343" i="4"/>
  <c r="F1344" i="4"/>
  <c r="L545" i="4" s="1"/>
  <c r="H1344" i="4"/>
  <c r="I1344" i="4"/>
  <c r="F1345" i="4"/>
  <c r="H1345" i="4"/>
  <c r="I1345" i="4"/>
  <c r="F1346" i="4"/>
  <c r="H1346" i="4"/>
  <c r="G1346" i="4" s="1"/>
  <c r="I1346" i="4"/>
  <c r="F1347" i="4"/>
  <c r="H1347" i="4"/>
  <c r="I1347" i="4"/>
  <c r="F1348" i="4"/>
  <c r="H1348" i="4"/>
  <c r="G1348" i="4" s="1"/>
  <c r="I1348" i="4"/>
  <c r="F1349" i="4"/>
  <c r="H1349" i="4"/>
  <c r="I1349" i="4"/>
  <c r="F1350" i="4"/>
  <c r="H1350" i="4"/>
  <c r="G1350" i="4" s="1"/>
  <c r="I1350" i="4"/>
  <c r="F1351" i="4"/>
  <c r="H1351" i="4"/>
  <c r="G1351" i="4" s="1"/>
  <c r="I1351" i="4"/>
  <c r="F1352" i="4"/>
  <c r="H1352" i="4"/>
  <c r="I1352" i="4"/>
  <c r="F1353" i="4"/>
  <c r="H1353" i="4"/>
  <c r="G1353" i="4" s="1"/>
  <c r="I1353" i="4"/>
  <c r="F1354" i="4"/>
  <c r="H1354" i="4"/>
  <c r="I1354" i="4"/>
  <c r="F1355" i="4"/>
  <c r="H1355" i="4"/>
  <c r="G1355" i="4" s="1"/>
  <c r="I1355" i="4"/>
  <c r="F1356" i="4"/>
  <c r="H1356" i="4"/>
  <c r="G1356" i="4" s="1"/>
  <c r="I1356" i="4"/>
  <c r="F1358" i="4"/>
  <c r="H1358" i="4"/>
  <c r="G1358" i="4" s="1"/>
  <c r="I1358" i="4"/>
  <c r="F1359" i="4"/>
  <c r="H1359" i="4"/>
  <c r="G1359" i="4" s="1"/>
  <c r="I1359" i="4"/>
  <c r="F1361" i="4"/>
  <c r="H1361" i="4"/>
  <c r="G1361" i="4" s="1"/>
  <c r="I1361" i="4"/>
  <c r="F1362" i="4"/>
  <c r="H1362" i="4"/>
  <c r="G1362" i="4" s="1"/>
  <c r="I1362" i="4"/>
  <c r="F1363" i="4"/>
  <c r="H1363" i="4"/>
  <c r="G1363" i="4" s="1"/>
  <c r="I1363" i="4"/>
  <c r="F1364" i="4"/>
  <c r="H1364" i="4"/>
  <c r="I1364" i="4"/>
  <c r="F1365" i="4"/>
  <c r="H1365" i="4"/>
  <c r="G1365" i="4" s="1"/>
  <c r="I1365" i="4"/>
  <c r="F1366" i="4"/>
  <c r="H1366" i="4"/>
  <c r="G1366" i="4" s="1"/>
  <c r="I1366" i="4"/>
  <c r="F1368" i="4"/>
  <c r="H1368" i="4"/>
  <c r="G1368" i="4" s="1"/>
  <c r="I1368" i="4"/>
  <c r="F1369" i="4"/>
  <c r="H1369" i="4"/>
  <c r="G1369" i="4" s="1"/>
  <c r="I1369" i="4"/>
  <c r="F1370" i="4"/>
  <c r="H1370" i="4"/>
  <c r="G1370" i="4" s="1"/>
  <c r="I1370" i="4"/>
  <c r="F1371" i="4"/>
  <c r="H1371" i="4"/>
  <c r="I1371" i="4"/>
  <c r="F1372" i="4"/>
  <c r="H1372" i="4"/>
  <c r="G1372" i="4" s="1"/>
  <c r="I1372" i="4"/>
  <c r="F1373" i="4"/>
  <c r="L556" i="4" s="1"/>
  <c r="H1373" i="4"/>
  <c r="I1373" i="4"/>
  <c r="F1374" i="4"/>
  <c r="H1374" i="4"/>
  <c r="I1374" i="4"/>
  <c r="F1375" i="4"/>
  <c r="H1375" i="4"/>
  <c r="G1375" i="4" s="1"/>
  <c r="I1375" i="4"/>
  <c r="F1377" i="4"/>
  <c r="H1377" i="4"/>
  <c r="G1377" i="4" s="1"/>
  <c r="I1377" i="4"/>
  <c r="F1378" i="4"/>
  <c r="H1378" i="4"/>
  <c r="G1378" i="4" s="1"/>
  <c r="I1378" i="4"/>
  <c r="F1380" i="4"/>
  <c r="H1380" i="4"/>
  <c r="G1380" i="4" s="1"/>
  <c r="I1380" i="4"/>
  <c r="F1381" i="4"/>
  <c r="H1381" i="4"/>
  <c r="G1381" i="4" s="1"/>
  <c r="I1381" i="4"/>
  <c r="F1382" i="4"/>
  <c r="L560" i="4" s="1"/>
  <c r="H1382" i="4"/>
  <c r="I1382" i="4"/>
  <c r="F1384" i="4"/>
  <c r="H1384" i="4"/>
  <c r="G1384" i="4" s="1"/>
  <c r="I1384" i="4"/>
  <c r="F1386" i="4"/>
  <c r="H1386" i="4"/>
  <c r="G1386" i="4" s="1"/>
  <c r="I1386" i="4"/>
  <c r="F1387" i="4"/>
  <c r="H1387" i="4"/>
  <c r="I1387" i="4"/>
  <c r="F1388" i="4"/>
  <c r="H1388" i="4"/>
  <c r="G1388" i="4" s="1"/>
  <c r="I1388" i="4"/>
  <c r="F1389" i="4"/>
  <c r="H1389" i="4"/>
  <c r="G1389" i="4" s="1"/>
  <c r="I1389" i="4"/>
  <c r="F1390" i="4"/>
  <c r="H1390" i="4"/>
  <c r="G1390" i="4" s="1"/>
  <c r="I1390" i="4"/>
  <c r="F1391" i="4"/>
  <c r="L564" i="4" s="1"/>
  <c r="H1391" i="4"/>
  <c r="I1391" i="4"/>
  <c r="F1392" i="4"/>
  <c r="H1392" i="4"/>
  <c r="I1392" i="4"/>
  <c r="F1393" i="4"/>
  <c r="H1393" i="4"/>
  <c r="G1393" i="4" s="1"/>
  <c r="I1393" i="4"/>
  <c r="F1394" i="4"/>
  <c r="H1394" i="4"/>
  <c r="G1394" i="4" s="1"/>
  <c r="I1394" i="4"/>
  <c r="F1395" i="4"/>
  <c r="H1395" i="4"/>
  <c r="I1395" i="4"/>
  <c r="F1396" i="4"/>
  <c r="H1396" i="4"/>
  <c r="G1396" i="4" s="1"/>
  <c r="I1396" i="4"/>
  <c r="F1397" i="4"/>
  <c r="H1397" i="4"/>
  <c r="G1397" i="4" s="1"/>
  <c r="I1397" i="4"/>
  <c r="F1398" i="4"/>
  <c r="H1398" i="4"/>
  <c r="G1398" i="4" s="1"/>
  <c r="I1398" i="4"/>
  <c r="F1399" i="4"/>
  <c r="L567" i="4" s="1"/>
  <c r="H1399" i="4"/>
  <c r="I1399" i="4"/>
  <c r="F1400" i="4"/>
  <c r="H1400" i="4"/>
  <c r="I1400" i="4"/>
  <c r="F1401" i="4"/>
  <c r="H1401" i="4"/>
  <c r="G1401" i="4" s="1"/>
  <c r="I1401" i="4"/>
  <c r="F1402" i="4"/>
  <c r="H1402" i="4"/>
  <c r="G1402" i="4" s="1"/>
  <c r="I1402" i="4"/>
  <c r="F1403" i="4"/>
  <c r="H1403" i="4"/>
  <c r="G1403" i="4" s="1"/>
  <c r="I1403" i="4"/>
  <c r="F1404" i="4"/>
  <c r="H1404" i="4"/>
  <c r="I1404" i="4"/>
  <c r="F1405" i="4"/>
  <c r="H1405" i="4"/>
  <c r="G1405" i="4" s="1"/>
  <c r="I1405" i="4"/>
  <c r="F1407" i="4"/>
  <c r="H1407" i="4"/>
  <c r="G1407" i="4" s="1"/>
  <c r="I1407" i="4"/>
  <c r="F1408" i="4"/>
  <c r="H1408" i="4"/>
  <c r="I1408" i="4"/>
  <c r="F1409" i="4"/>
  <c r="H1409" i="4"/>
  <c r="G1409" i="4" s="1"/>
  <c r="I1409" i="4"/>
  <c r="F1410" i="4"/>
  <c r="L572" i="4" s="1"/>
  <c r="H1410" i="4"/>
  <c r="I1410" i="4"/>
  <c r="F1411" i="4"/>
  <c r="H1411" i="4"/>
  <c r="I1411" i="4"/>
  <c r="F1412" i="4"/>
  <c r="H1412" i="4"/>
  <c r="G1412" i="4" s="1"/>
  <c r="I1412" i="4"/>
  <c r="F1413" i="4"/>
  <c r="H1413" i="4"/>
  <c r="I1413" i="4"/>
  <c r="F1414" i="4"/>
  <c r="H1414" i="4"/>
  <c r="G1414" i="4" s="1"/>
  <c r="I1414" i="4"/>
  <c r="F1415" i="4"/>
  <c r="H1415" i="4"/>
  <c r="I1415" i="4"/>
  <c r="F1416" i="4"/>
  <c r="H1416" i="4"/>
  <c r="G1416" i="4" s="1"/>
  <c r="I1416" i="4"/>
  <c r="F1417" i="4"/>
  <c r="H1417" i="4"/>
  <c r="G1417" i="4" s="1"/>
  <c r="I1417" i="4"/>
  <c r="F1418" i="4"/>
  <c r="H1418" i="4"/>
  <c r="G1418" i="4" s="1"/>
  <c r="I1418" i="4"/>
  <c r="F1419" i="4"/>
  <c r="L576" i="4" s="1"/>
  <c r="H1419" i="4"/>
  <c r="I1419" i="4"/>
  <c r="F1421" i="4"/>
  <c r="H1421" i="4"/>
  <c r="G1421" i="4" s="1"/>
  <c r="I1421" i="4"/>
  <c r="F1422" i="4"/>
  <c r="H1422" i="4"/>
  <c r="G1422" i="4" s="1"/>
  <c r="I1422" i="4"/>
  <c r="F1423" i="4"/>
  <c r="H1423" i="4"/>
  <c r="I1423" i="4"/>
  <c r="F1424" i="4"/>
  <c r="H1424" i="4"/>
  <c r="G1424" i="4" s="1"/>
  <c r="I1424" i="4"/>
  <c r="F1426" i="4"/>
  <c r="L580" i="4" s="1"/>
  <c r="H1426" i="4"/>
  <c r="I1426" i="4"/>
  <c r="F1427" i="4"/>
  <c r="L581" i="4" s="1"/>
  <c r="H1427" i="4"/>
  <c r="I1427" i="4"/>
  <c r="F1428" i="4"/>
  <c r="H1428" i="4"/>
  <c r="I1428" i="4"/>
  <c r="F1429" i="4"/>
  <c r="H1429" i="4"/>
  <c r="G1429" i="4" s="1"/>
  <c r="I1429" i="4"/>
  <c r="F1430" i="4"/>
  <c r="L583" i="4" s="1"/>
  <c r="H1430" i="4"/>
  <c r="I1430" i="4"/>
  <c r="F1431" i="4"/>
  <c r="H1431" i="4"/>
  <c r="I1431" i="4"/>
  <c r="F1432" i="4"/>
  <c r="H1432" i="4"/>
  <c r="G1432" i="4" s="1"/>
  <c r="I1432" i="4"/>
  <c r="F1433" i="4"/>
  <c r="H1433" i="4"/>
  <c r="G1433" i="4" s="1"/>
  <c r="I1433" i="4"/>
  <c r="F1434" i="4"/>
  <c r="H1434" i="4"/>
  <c r="G1434" i="4" s="1"/>
  <c r="I1434" i="4"/>
  <c r="F1435" i="4"/>
  <c r="H1435" i="4"/>
  <c r="I1435" i="4"/>
  <c r="F1436" i="4"/>
  <c r="H1436" i="4"/>
  <c r="G1436" i="4" s="1"/>
  <c r="I1436" i="4"/>
  <c r="F1437" i="4"/>
  <c r="H1437" i="4"/>
  <c r="G1437" i="4" s="1"/>
  <c r="I1437" i="4"/>
  <c r="F1438" i="4"/>
  <c r="H1438" i="4"/>
  <c r="I1438" i="4"/>
  <c r="F1439" i="4"/>
  <c r="H1439" i="4"/>
  <c r="G1439" i="4" s="1"/>
  <c r="I1439" i="4"/>
  <c r="F1440" i="4"/>
  <c r="H1440" i="4"/>
  <c r="G1440" i="4" s="1"/>
  <c r="I1440" i="4"/>
  <c r="F1441" i="4"/>
  <c r="H1441" i="4"/>
  <c r="G1441" i="4" s="1"/>
  <c r="I1441" i="4"/>
  <c r="F1442" i="4"/>
  <c r="H1442" i="4"/>
  <c r="I1442" i="4"/>
  <c r="F1443" i="4"/>
  <c r="H1443" i="4"/>
  <c r="G1443" i="4" s="1"/>
  <c r="I1443" i="4"/>
  <c r="F1444" i="4"/>
  <c r="L588" i="4" s="1"/>
  <c r="H1444" i="4"/>
  <c r="I1444" i="4"/>
  <c r="F1446" i="4"/>
  <c r="H1446" i="4"/>
  <c r="G1446" i="4" s="1"/>
  <c r="I1446" i="4"/>
  <c r="F1447" i="4"/>
  <c r="H1447" i="4"/>
  <c r="I1447" i="4"/>
  <c r="F1448" i="4"/>
  <c r="H1448" i="4"/>
  <c r="G1448" i="4" s="1"/>
  <c r="I1448" i="4"/>
  <c r="F1449" i="4"/>
  <c r="H1449" i="4"/>
  <c r="G1449" i="4" s="1"/>
  <c r="I1449" i="4"/>
  <c r="F1450" i="4"/>
  <c r="H1450" i="4"/>
  <c r="G1450" i="4" s="1"/>
  <c r="I1450" i="4"/>
  <c r="F1452" i="4"/>
  <c r="H1452" i="4"/>
  <c r="G1452" i="4" s="1"/>
  <c r="I1452" i="4"/>
  <c r="F1453" i="4"/>
  <c r="L592" i="4" s="1"/>
  <c r="H1453" i="4"/>
  <c r="I1453" i="4"/>
  <c r="F1454" i="4"/>
  <c r="H1454" i="4"/>
  <c r="I1454" i="4"/>
  <c r="F1455" i="4"/>
  <c r="H1455" i="4"/>
  <c r="G1455" i="4" s="1"/>
  <c r="I1455" i="4"/>
  <c r="F1456" i="4"/>
  <c r="H1456" i="4"/>
  <c r="I1456" i="4"/>
  <c r="F1457" i="4"/>
  <c r="H1457" i="4"/>
  <c r="G1457" i="4" s="1"/>
  <c r="I1457" i="4"/>
  <c r="F1458" i="4"/>
  <c r="H1458" i="4"/>
  <c r="G1458" i="4" s="1"/>
  <c r="I1458" i="4"/>
  <c r="F1459" i="4"/>
  <c r="H1459" i="4"/>
  <c r="G1459" i="4" s="1"/>
  <c r="I1459" i="4"/>
  <c r="F1461" i="4"/>
  <c r="H1461" i="4"/>
  <c r="G1461" i="4" s="1"/>
  <c r="I1461" i="4"/>
  <c r="F1462" i="4"/>
  <c r="H1462" i="4"/>
  <c r="G1462" i="4" s="1"/>
  <c r="I1462" i="4"/>
  <c r="F1463" i="4"/>
  <c r="H1463" i="4"/>
  <c r="I1463" i="4"/>
  <c r="F1464" i="4"/>
  <c r="H1464" i="4"/>
  <c r="G1464" i="4" s="1"/>
  <c r="I1464" i="4"/>
  <c r="F1466" i="4"/>
  <c r="H1466" i="4"/>
  <c r="G1466" i="4" s="1"/>
  <c r="I1466" i="4"/>
  <c r="F1467" i="4"/>
  <c r="H1467" i="4"/>
  <c r="G1467" i="4" s="1"/>
  <c r="I1467" i="4"/>
  <c r="F1468" i="4"/>
  <c r="H1468" i="4"/>
  <c r="G1468" i="4" s="1"/>
  <c r="I1468" i="4"/>
  <c r="F1469" i="4"/>
  <c r="H1469" i="4"/>
  <c r="I1469" i="4"/>
  <c r="F1470" i="4"/>
  <c r="H1470" i="4"/>
  <c r="G1470" i="4" s="1"/>
  <c r="I1470" i="4"/>
  <c r="F1471" i="4"/>
  <c r="H1471" i="4"/>
  <c r="G1471" i="4" s="1"/>
  <c r="I1471" i="4"/>
  <c r="F1472" i="4"/>
  <c r="H1472" i="4"/>
  <c r="G1472" i="4" s="1"/>
  <c r="I1472" i="4"/>
  <c r="F1473" i="4"/>
  <c r="H1473" i="4"/>
  <c r="I1473" i="4"/>
  <c r="F1474" i="4"/>
  <c r="H1474" i="4"/>
  <c r="G1474" i="4" s="1"/>
  <c r="I1474" i="4"/>
  <c r="F1475" i="4"/>
  <c r="H1475" i="4"/>
  <c r="G1475" i="4" s="1"/>
  <c r="I1475" i="4"/>
  <c r="F1477" i="4"/>
  <c r="H1477" i="4"/>
  <c r="G1477" i="4" s="1"/>
  <c r="I1477" i="4"/>
  <c r="F1478" i="4"/>
  <c r="H1478" i="4"/>
  <c r="G1478" i="4" s="1"/>
  <c r="I1478" i="4"/>
  <c r="F1479" i="4"/>
  <c r="H1479" i="4"/>
  <c r="I1479" i="4"/>
  <c r="F1480" i="4"/>
  <c r="H1480" i="4"/>
  <c r="G1480" i="4" s="1"/>
  <c r="I1480" i="4"/>
  <c r="F1482" i="4"/>
  <c r="H1482" i="4"/>
  <c r="G1482" i="4" s="1"/>
  <c r="I1482" i="4"/>
  <c r="F1483" i="4"/>
  <c r="H1483" i="4"/>
  <c r="G1483" i="4" s="1"/>
  <c r="I1483" i="4"/>
  <c r="F1484" i="4"/>
  <c r="H1484" i="4"/>
  <c r="G1484" i="4" s="1"/>
  <c r="I1484" i="4"/>
  <c r="F1485" i="4"/>
  <c r="H1485" i="4"/>
  <c r="I1485" i="4"/>
  <c r="F1486" i="4"/>
  <c r="H1486" i="4"/>
  <c r="G1486" i="4" s="1"/>
  <c r="I1486" i="4"/>
  <c r="F1487" i="4"/>
  <c r="H1487" i="4"/>
  <c r="G1487" i="4" s="1"/>
  <c r="I1487" i="4"/>
  <c r="F1488" i="4"/>
  <c r="H1488" i="4"/>
  <c r="G1488" i="4" s="1"/>
  <c r="I1488" i="4"/>
  <c r="F1489" i="4"/>
  <c r="L604" i="4" s="1"/>
  <c r="H1489" i="4"/>
  <c r="I1489" i="4"/>
  <c r="F1490" i="4"/>
  <c r="L605" i="4" s="1"/>
  <c r="H1490" i="4"/>
  <c r="I1490" i="4"/>
  <c r="F1492" i="4"/>
  <c r="H1492" i="4"/>
  <c r="G1492" i="4" s="1"/>
  <c r="I1492" i="4"/>
  <c r="F1493" i="4"/>
  <c r="H1493" i="4"/>
  <c r="G1493" i="4" s="1"/>
  <c r="I1493" i="4"/>
  <c r="F1494" i="4"/>
  <c r="H1494" i="4"/>
  <c r="G1494" i="4" s="1"/>
  <c r="I1494" i="4"/>
  <c r="F1496" i="4"/>
  <c r="H1496" i="4"/>
  <c r="G1496" i="4" s="1"/>
  <c r="I1496" i="4"/>
  <c r="F1497" i="4"/>
  <c r="H1497" i="4"/>
  <c r="G1497" i="4" s="1"/>
  <c r="I1497" i="4"/>
  <c r="F1498" i="4"/>
  <c r="H1498" i="4"/>
  <c r="I1498" i="4"/>
  <c r="F1499" i="4"/>
  <c r="H1499" i="4"/>
  <c r="G1499" i="4" s="1"/>
  <c r="I1499" i="4"/>
  <c r="F1500" i="4"/>
  <c r="L609" i="4" s="1"/>
  <c r="H1500" i="4"/>
  <c r="I1500" i="4"/>
  <c r="F1502" i="4"/>
  <c r="H1502" i="4"/>
  <c r="I1502" i="4"/>
  <c r="F1503" i="4"/>
  <c r="H1503" i="4"/>
  <c r="G1503" i="4" s="1"/>
  <c r="I1503" i="4"/>
  <c r="F1505" i="4"/>
  <c r="H1505" i="4"/>
  <c r="G1505" i="4" s="1"/>
  <c r="I1505" i="4"/>
  <c r="F1506" i="4"/>
  <c r="H1506" i="4"/>
  <c r="I1506" i="4"/>
  <c r="F1507" i="4"/>
  <c r="H1507" i="4"/>
  <c r="G1507" i="4" s="1"/>
  <c r="I1507" i="4"/>
  <c r="F1508" i="4"/>
  <c r="H1508" i="4"/>
  <c r="G1508" i="4" s="1"/>
  <c r="I1508" i="4"/>
  <c r="F1509" i="4"/>
  <c r="H1509" i="4"/>
  <c r="G1509" i="4" s="1"/>
  <c r="I1509" i="4"/>
  <c r="F1511" i="4"/>
  <c r="H1511" i="4"/>
  <c r="G1511" i="4" s="1"/>
  <c r="I1511" i="4"/>
  <c r="F1512" i="4"/>
  <c r="H1512" i="4"/>
  <c r="G1512" i="4" s="1"/>
  <c r="I1512" i="4"/>
  <c r="F1513" i="4"/>
  <c r="H1513" i="4"/>
  <c r="G1513" i="4" s="1"/>
  <c r="I1513" i="4"/>
  <c r="F1514" i="4"/>
  <c r="L615" i="4" s="1"/>
  <c r="H1514" i="4"/>
  <c r="I1514" i="4"/>
  <c r="F1516" i="4"/>
  <c r="H1516" i="4"/>
  <c r="G1516" i="4" s="1"/>
  <c r="I1516" i="4"/>
  <c r="F1517" i="4"/>
  <c r="H1517" i="4"/>
  <c r="G1517" i="4" s="1"/>
  <c r="I1517" i="4"/>
  <c r="F1518" i="4"/>
  <c r="H1518" i="4"/>
  <c r="G1518" i="4" s="1"/>
  <c r="I1518" i="4"/>
  <c r="F1519" i="4"/>
  <c r="H1519" i="4"/>
  <c r="I1519" i="4"/>
  <c r="F1520" i="4"/>
  <c r="H1520" i="4"/>
  <c r="G1520" i="4" s="1"/>
  <c r="I1520" i="4"/>
  <c r="F1521" i="4"/>
  <c r="H1521" i="4"/>
  <c r="I1521" i="4"/>
  <c r="F1522" i="4"/>
  <c r="H1522" i="4"/>
  <c r="G1522" i="4" s="1"/>
  <c r="I1522" i="4"/>
  <c r="F1524" i="4"/>
  <c r="H1524" i="4"/>
  <c r="G1524" i="4" s="1"/>
  <c r="I1524" i="4"/>
  <c r="F1525" i="4"/>
  <c r="H1525" i="4"/>
  <c r="G1525" i="4" s="1"/>
  <c r="I1525" i="4"/>
  <c r="F1526" i="4"/>
  <c r="H1526" i="4"/>
  <c r="G1526" i="4" s="1"/>
  <c r="I1526" i="4"/>
  <c r="F1528" i="4"/>
  <c r="H1528" i="4"/>
  <c r="G1528" i="4" s="1"/>
  <c r="I1528" i="4"/>
  <c r="F1529" i="4"/>
  <c r="L621" i="4" s="1"/>
  <c r="H1529" i="4"/>
  <c r="I1529" i="4"/>
  <c r="F1530" i="4"/>
  <c r="L622" i="4" s="1"/>
  <c r="H1530" i="4"/>
  <c r="I1530" i="4"/>
  <c r="F1531" i="4"/>
  <c r="H1531" i="4"/>
  <c r="I1531" i="4"/>
  <c r="F1532" i="4"/>
  <c r="H1532" i="4"/>
  <c r="G1532" i="4" s="1"/>
  <c r="I1532" i="4"/>
  <c r="F1534" i="4"/>
  <c r="H1534" i="4"/>
  <c r="G1534" i="4" s="1"/>
  <c r="I1534" i="4"/>
  <c r="F1535" i="4"/>
  <c r="H1535" i="4"/>
  <c r="G1535" i="4" s="1"/>
  <c r="I1535" i="4"/>
  <c r="F1536" i="4"/>
  <c r="H1536" i="4"/>
  <c r="G1536" i="4" s="1"/>
  <c r="I1536" i="4"/>
  <c r="F1537" i="4"/>
  <c r="H1537" i="4"/>
  <c r="I1537" i="4"/>
  <c r="F1538" i="4"/>
  <c r="H1538" i="4"/>
  <c r="G1538" i="4" s="1"/>
  <c r="I1538" i="4"/>
  <c r="F1539" i="4"/>
  <c r="H1539" i="4"/>
  <c r="G1539" i="4" s="1"/>
  <c r="I1539" i="4"/>
  <c r="F1540" i="4"/>
  <c r="H1540" i="4"/>
  <c r="I1540" i="4"/>
  <c r="F1541" i="4"/>
  <c r="H1541" i="4"/>
  <c r="G1541" i="4" s="1"/>
  <c r="I1541" i="4"/>
  <c r="F1542" i="4"/>
  <c r="H1542" i="4"/>
  <c r="G1542" i="4" s="1"/>
  <c r="I1542" i="4"/>
  <c r="F1543" i="4"/>
  <c r="H1543" i="4"/>
  <c r="I1543" i="4"/>
  <c r="F1544" i="4"/>
  <c r="H1544" i="4"/>
  <c r="G1544" i="4" s="1"/>
  <c r="I1544" i="4"/>
  <c r="F1545" i="4"/>
  <c r="H1545" i="4"/>
  <c r="G1545" i="4" s="1"/>
  <c r="I1545" i="4"/>
  <c r="F1546" i="4"/>
  <c r="L628" i="4" s="1"/>
  <c r="H1546" i="4"/>
  <c r="I1546" i="4"/>
  <c r="F1548" i="4"/>
  <c r="H1548" i="4"/>
  <c r="G1548" i="4" s="1"/>
  <c r="I1548" i="4"/>
  <c r="F1550" i="4"/>
  <c r="H1550" i="4"/>
  <c r="G1550" i="4" s="1"/>
  <c r="I1550" i="4"/>
  <c r="F1551" i="4"/>
  <c r="H1551" i="4"/>
  <c r="G1551" i="4" s="1"/>
  <c r="I1551" i="4"/>
  <c r="F1552" i="4"/>
  <c r="H1552" i="4"/>
  <c r="I1552" i="4"/>
  <c r="F1553" i="4"/>
  <c r="H1553" i="4"/>
  <c r="G1553" i="4" s="1"/>
  <c r="I1553" i="4"/>
  <c r="F1554" i="4"/>
  <c r="L632" i="4" s="1"/>
  <c r="H1554" i="4"/>
  <c r="I1554" i="4"/>
  <c r="F1556" i="4"/>
  <c r="H1556" i="4"/>
  <c r="G1556" i="4" s="1"/>
  <c r="I1556" i="4"/>
  <c r="F1558" i="4"/>
  <c r="H1558" i="4"/>
  <c r="G1558" i="4" s="1"/>
  <c r="I1558" i="4"/>
  <c r="F1559" i="4"/>
  <c r="H1559" i="4"/>
  <c r="G1559" i="4" s="1"/>
  <c r="I1559" i="4"/>
  <c r="F1560" i="4"/>
  <c r="H1560" i="4"/>
  <c r="G1560" i="4" s="1"/>
  <c r="I1560" i="4"/>
  <c r="F1562" i="4"/>
  <c r="H1562" i="4"/>
  <c r="G1562" i="4" s="1"/>
  <c r="I1562" i="4"/>
  <c r="F1563" i="4"/>
  <c r="H1563" i="4"/>
  <c r="G1563" i="4" s="1"/>
  <c r="I1563" i="4"/>
  <c r="F1564" i="4"/>
  <c r="H1564" i="4"/>
  <c r="G1564" i="4" s="1"/>
  <c r="I1564" i="4"/>
  <c r="F1565" i="4"/>
  <c r="L636" i="4" s="1"/>
  <c r="H1565" i="4"/>
  <c r="I1565" i="4"/>
  <c r="F1566" i="4"/>
  <c r="H1566" i="4"/>
  <c r="I1566" i="4"/>
  <c r="F1567" i="4"/>
  <c r="H1567" i="4"/>
  <c r="G1567" i="4" s="1"/>
  <c r="I1567" i="4"/>
  <c r="F1568" i="4"/>
  <c r="H1568" i="4"/>
  <c r="G1568" i="4" s="1"/>
  <c r="I1568" i="4"/>
  <c r="F1570" i="4"/>
  <c r="H1570" i="4"/>
  <c r="G1570" i="4" s="1"/>
  <c r="I1570" i="4"/>
  <c r="F1571" i="4"/>
  <c r="H1571" i="4"/>
  <c r="G1571" i="4" s="1"/>
  <c r="I1571" i="4"/>
  <c r="F1572" i="4"/>
  <c r="L639" i="4" s="1"/>
  <c r="H1572" i="4"/>
  <c r="I1572" i="4"/>
  <c r="F1574" i="4"/>
  <c r="H1574" i="4"/>
  <c r="G1574" i="4" s="1"/>
  <c r="I1574" i="4"/>
  <c r="F1575" i="4"/>
  <c r="H1575" i="4"/>
  <c r="G1575" i="4" s="1"/>
  <c r="I1575" i="4"/>
  <c r="F1576" i="4"/>
  <c r="H1576" i="4"/>
  <c r="I1576" i="4"/>
  <c r="F1577" i="4"/>
  <c r="H1577" i="4"/>
  <c r="G1577" i="4" s="1"/>
  <c r="I1577" i="4"/>
  <c r="F1578" i="4"/>
  <c r="H1578" i="4"/>
  <c r="G1578" i="4" s="1"/>
  <c r="I1578" i="4"/>
  <c r="F1579" i="4"/>
  <c r="H1579" i="4"/>
  <c r="I1579" i="4"/>
  <c r="F1580" i="4"/>
  <c r="H1580" i="4"/>
  <c r="G1580" i="4" s="1"/>
  <c r="I1580" i="4"/>
  <c r="F1581" i="4"/>
  <c r="H1581" i="4"/>
  <c r="G1581" i="4" s="1"/>
  <c r="I1581" i="4"/>
  <c r="F1582" i="4"/>
  <c r="H1582" i="4"/>
  <c r="I1582" i="4"/>
  <c r="F1583" i="4"/>
  <c r="H1583" i="4"/>
  <c r="G1583" i="4" s="1"/>
  <c r="I1583" i="4"/>
  <c r="F1584" i="4"/>
  <c r="H1584" i="4"/>
  <c r="G1584" i="4" s="1"/>
  <c r="I1584" i="4"/>
  <c r="F1585" i="4"/>
  <c r="L644" i="4" s="1"/>
  <c r="H1585" i="4"/>
  <c r="I1585" i="4"/>
  <c r="F1586" i="4"/>
  <c r="L645" i="4" s="1"/>
  <c r="H1586" i="4"/>
  <c r="I1586" i="4"/>
  <c r="F1587" i="4"/>
  <c r="H1587" i="4"/>
  <c r="I1587" i="4"/>
  <c r="F1588" i="4"/>
  <c r="H1588" i="4"/>
  <c r="G1588" i="4" s="1"/>
  <c r="I1588" i="4"/>
  <c r="F1589" i="4"/>
  <c r="L647" i="4" s="1"/>
  <c r="H1589" i="4"/>
  <c r="I1589" i="4"/>
  <c r="F1590" i="4"/>
  <c r="H1590" i="4"/>
  <c r="I1590" i="4"/>
  <c r="F1591" i="4"/>
  <c r="H1591" i="4"/>
  <c r="G1591" i="4" s="1"/>
  <c r="I1591" i="4"/>
  <c r="F1592" i="4"/>
  <c r="L649" i="4" s="1"/>
  <c r="H1592" i="4"/>
  <c r="I1592" i="4"/>
  <c r="F1593" i="4"/>
  <c r="H1593" i="4"/>
  <c r="I1593" i="4"/>
  <c r="F1594" i="4"/>
  <c r="H1594" i="4"/>
  <c r="G1594" i="4" s="1"/>
  <c r="I1594" i="4"/>
  <c r="F1595" i="4"/>
  <c r="H1595" i="4"/>
  <c r="G1595" i="4" s="1"/>
  <c r="I1595" i="4"/>
  <c r="F1596" i="4"/>
  <c r="H1596" i="4"/>
  <c r="G1596" i="4" s="1"/>
  <c r="I1596" i="4"/>
  <c r="F1597" i="4"/>
  <c r="H1597" i="4"/>
  <c r="I1597" i="4"/>
  <c r="F1598" i="4"/>
  <c r="H1598" i="4"/>
  <c r="G1598" i="4" s="1"/>
  <c r="I1598" i="4"/>
  <c r="F1599" i="4"/>
  <c r="H1599" i="4"/>
  <c r="G1599" i="4" s="1"/>
  <c r="I1599" i="4"/>
  <c r="F1600" i="4"/>
  <c r="H1600" i="4"/>
  <c r="G1600" i="4" s="1"/>
  <c r="I1600" i="4"/>
  <c r="F1602" i="4"/>
  <c r="H1602" i="4"/>
  <c r="G1602" i="4" s="1"/>
  <c r="I1602" i="4"/>
  <c r="F1603" i="4"/>
  <c r="H1603" i="4"/>
  <c r="G1603" i="4" s="1"/>
  <c r="I1603" i="4"/>
  <c r="F1604" i="4"/>
  <c r="H1604" i="4"/>
  <c r="I1604" i="4"/>
  <c r="F1605" i="4"/>
  <c r="H1605" i="4"/>
  <c r="G1605" i="4" s="1"/>
  <c r="I1605" i="4"/>
  <c r="F1607" i="4"/>
  <c r="H1607" i="4"/>
  <c r="G1607" i="4" s="1"/>
  <c r="I1607" i="4"/>
  <c r="F1608" i="4"/>
  <c r="H1608" i="4"/>
  <c r="G1608" i="4" s="1"/>
  <c r="I1608" i="4"/>
  <c r="F1609" i="4"/>
  <c r="H1609" i="4"/>
  <c r="I1609" i="4"/>
  <c r="F1610" i="4"/>
  <c r="H1610" i="4"/>
  <c r="G1610" i="4" s="1"/>
  <c r="I1610" i="4"/>
  <c r="F1611" i="4"/>
  <c r="L656" i="4" s="1"/>
  <c r="H1611" i="4"/>
  <c r="I1611" i="4"/>
  <c r="F1612" i="4"/>
  <c r="H1612" i="4"/>
  <c r="I1612" i="4"/>
  <c r="F1613" i="4"/>
  <c r="H1613" i="4"/>
  <c r="G1613" i="4" s="1"/>
  <c r="I1613" i="4"/>
  <c r="F1614" i="4"/>
  <c r="H1614" i="4"/>
  <c r="G1614" i="4" s="1"/>
  <c r="I1614" i="4"/>
  <c r="F1615" i="4"/>
  <c r="H1615" i="4"/>
  <c r="G1615" i="4" s="1"/>
  <c r="I1615" i="4"/>
  <c r="F1616" i="4"/>
  <c r="H1616" i="4"/>
  <c r="I1616" i="4"/>
  <c r="F1617" i="4"/>
  <c r="H1617" i="4"/>
  <c r="G1617" i="4" s="1"/>
  <c r="I1617" i="4"/>
  <c r="F1618" i="4"/>
  <c r="H1618" i="4"/>
  <c r="G1618" i="4" s="1"/>
  <c r="I1618" i="4"/>
  <c r="F1620" i="4"/>
  <c r="H1620" i="4"/>
  <c r="G1620" i="4" s="1"/>
  <c r="I1620" i="4"/>
  <c r="F1621" i="4"/>
  <c r="L660" i="4" s="1"/>
  <c r="H1621" i="4"/>
  <c r="I1621" i="4"/>
  <c r="F1622" i="4"/>
  <c r="H1622" i="4"/>
  <c r="I1622" i="4"/>
  <c r="F1623" i="4"/>
  <c r="H1623" i="4"/>
  <c r="G1623" i="4" s="1"/>
  <c r="I1623" i="4"/>
  <c r="F1624" i="4"/>
  <c r="H1624" i="4"/>
  <c r="G1624" i="4" s="1"/>
  <c r="I1624" i="4"/>
  <c r="F1626" i="4"/>
  <c r="H1626" i="4"/>
  <c r="G1626" i="4" s="1"/>
  <c r="I1626" i="4"/>
  <c r="F1627" i="4"/>
  <c r="H1627" i="4"/>
  <c r="G1627" i="4" s="1"/>
  <c r="I1627" i="4"/>
  <c r="F1628" i="4"/>
  <c r="H1628" i="4"/>
  <c r="G1628" i="4" s="1"/>
  <c r="I1628" i="4"/>
  <c r="F1629" i="4"/>
  <c r="H1629" i="4"/>
  <c r="I1629" i="4"/>
  <c r="F1630" i="4"/>
  <c r="H1630" i="4"/>
  <c r="G1630" i="4" s="1"/>
  <c r="I1630" i="4"/>
  <c r="F1631" i="4"/>
  <c r="H1631" i="4"/>
  <c r="G1631" i="4" s="1"/>
  <c r="I1631" i="4"/>
  <c r="F1632" i="4"/>
  <c r="H1632" i="4"/>
  <c r="I1632" i="4"/>
  <c r="F1633" i="4"/>
  <c r="H1633" i="4"/>
  <c r="G1633" i="4" s="1"/>
  <c r="I1633" i="4"/>
  <c r="F1634" i="4"/>
  <c r="H1634" i="4"/>
  <c r="G1634" i="4" s="1"/>
  <c r="I1634" i="4"/>
  <c r="F1636" i="4"/>
  <c r="H1636" i="4"/>
  <c r="G1636" i="4" s="1"/>
  <c r="I1636" i="4"/>
  <c r="F1637" i="4"/>
  <c r="H1637" i="4"/>
  <c r="G1637" i="4" s="1"/>
  <c r="I1637" i="4"/>
  <c r="F1638" i="4"/>
  <c r="H1638" i="4"/>
  <c r="I1638" i="4"/>
  <c r="F1639" i="4"/>
  <c r="H1639" i="4"/>
  <c r="G1639" i="4" s="1"/>
  <c r="I1639" i="4"/>
  <c r="F1640" i="4"/>
  <c r="L667" i="4" s="1"/>
  <c r="H1640" i="4"/>
  <c r="I1640" i="4"/>
  <c r="F1641" i="4"/>
  <c r="L668" i="4" s="1"/>
  <c r="H1641" i="4"/>
  <c r="I1641" i="4"/>
  <c r="F1642" i="4"/>
  <c r="H1642" i="4"/>
  <c r="I1642" i="4"/>
  <c r="F1643" i="4"/>
  <c r="H1643" i="4"/>
  <c r="G1643" i="4" s="1"/>
  <c r="I1643" i="4"/>
  <c r="F1644" i="4"/>
  <c r="H1644" i="4"/>
  <c r="G1644" i="4" s="1"/>
  <c r="I1644" i="4"/>
  <c r="F1645" i="4"/>
  <c r="H1645" i="4"/>
  <c r="I1645" i="4"/>
  <c r="F1646" i="4"/>
  <c r="H1646" i="4"/>
  <c r="G1646" i="4" s="1"/>
  <c r="I1646" i="4"/>
  <c r="F1647" i="4"/>
  <c r="H1647" i="4"/>
  <c r="G1647" i="4" s="1"/>
  <c r="I1647" i="4"/>
  <c r="F1648" i="4"/>
  <c r="H1648" i="4"/>
  <c r="I1648" i="4"/>
  <c r="F1649" i="4"/>
  <c r="H1649" i="4"/>
  <c r="G1649" i="4" s="1"/>
  <c r="I1649" i="4"/>
  <c r="F1650" i="4"/>
  <c r="H1650" i="4"/>
  <c r="G1650" i="4" s="1"/>
  <c r="I1650" i="4"/>
  <c r="F1652" i="4"/>
  <c r="H1652" i="4"/>
  <c r="G1652" i="4" s="1"/>
  <c r="I1652" i="4"/>
  <c r="F1653" i="4"/>
  <c r="H1653" i="4"/>
  <c r="G1653" i="4" s="1"/>
  <c r="I1653" i="4"/>
  <c r="F1654" i="4"/>
  <c r="H1654" i="4"/>
  <c r="I1654" i="4"/>
  <c r="F1655" i="4"/>
  <c r="H1655" i="4"/>
  <c r="G1655" i="4" s="1"/>
  <c r="I1655" i="4"/>
  <c r="F1656" i="4"/>
  <c r="H1656" i="4"/>
  <c r="G1656" i="4" s="1"/>
  <c r="I1656" i="4"/>
  <c r="F1657" i="4"/>
  <c r="H1657" i="4"/>
  <c r="I1657" i="4"/>
  <c r="F1658" i="4"/>
  <c r="H1658" i="4"/>
  <c r="G1658" i="4" s="1"/>
  <c r="I1658" i="4"/>
  <c r="F1659" i="4"/>
  <c r="H1659" i="4"/>
  <c r="G1659" i="4" s="1"/>
  <c r="I1659" i="4"/>
  <c r="F1660" i="4"/>
  <c r="H1660" i="4"/>
  <c r="G1660" i="4" s="1"/>
  <c r="I1660" i="4"/>
  <c r="F1661" i="4"/>
  <c r="H1661" i="4"/>
  <c r="I1661" i="4"/>
  <c r="F1662" i="4"/>
  <c r="H1662" i="4"/>
  <c r="G1662" i="4" s="1"/>
  <c r="I1662" i="4"/>
  <c r="F1663" i="4"/>
  <c r="H1663" i="4"/>
  <c r="G1663" i="4" s="1"/>
  <c r="I1663" i="4"/>
  <c r="F1664" i="4"/>
  <c r="H1664" i="4"/>
  <c r="G1664" i="4" s="1"/>
  <c r="I1664" i="4"/>
  <c r="F1666" i="4"/>
  <c r="H1666" i="4"/>
  <c r="G1666" i="4" s="1"/>
  <c r="I1666" i="4"/>
  <c r="F1667" i="4"/>
  <c r="H1667" i="4"/>
  <c r="G1667" i="4" s="1"/>
  <c r="I1667" i="4"/>
  <c r="F1668" i="4"/>
  <c r="H1668" i="4"/>
  <c r="I1668" i="4"/>
  <c r="F1669" i="4"/>
  <c r="H1669" i="4"/>
  <c r="G1669" i="4" s="1"/>
  <c r="I1669" i="4"/>
  <c r="F1670" i="4"/>
  <c r="H1670" i="4"/>
  <c r="G1670" i="4" s="1"/>
  <c r="I1670" i="4"/>
  <c r="F1671" i="4"/>
  <c r="H1671" i="4"/>
  <c r="G1671" i="4" s="1"/>
  <c r="I1671" i="4"/>
  <c r="F1673" i="4"/>
  <c r="H1673" i="4"/>
  <c r="G1673" i="4" s="1"/>
  <c r="I1673" i="4"/>
  <c r="F1674" i="4"/>
  <c r="H1674" i="4"/>
  <c r="G1674" i="4" s="1"/>
  <c r="I1674" i="4"/>
  <c r="F1676" i="4"/>
  <c r="H1676" i="4"/>
  <c r="G1676" i="4" s="1"/>
  <c r="I1676" i="4"/>
  <c r="F1677" i="4"/>
  <c r="H1677" i="4"/>
  <c r="G1677" i="4" s="1"/>
  <c r="I1677" i="4"/>
  <c r="F1678" i="4"/>
  <c r="H1678" i="4"/>
  <c r="G1678" i="4" s="1"/>
  <c r="I1678" i="4"/>
  <c r="F1679" i="4"/>
  <c r="H1679" i="4"/>
  <c r="I1679" i="4"/>
  <c r="F1680" i="4"/>
  <c r="H1680" i="4"/>
  <c r="G1680" i="4" s="1"/>
  <c r="I1680" i="4"/>
  <c r="F1681" i="4"/>
  <c r="H1681" i="4"/>
  <c r="G1681" i="4" s="1"/>
  <c r="I1681" i="4"/>
  <c r="F1682" i="4"/>
  <c r="H1682" i="4"/>
  <c r="G1682" i="4" s="1"/>
  <c r="I1682" i="4"/>
  <c r="F1683" i="4"/>
  <c r="H1683" i="4"/>
  <c r="I1683" i="4"/>
  <c r="F1684" i="4"/>
  <c r="H1684" i="4"/>
  <c r="G1684" i="4" s="1"/>
  <c r="I1684" i="4"/>
  <c r="F1685" i="4"/>
  <c r="H1685" i="4"/>
  <c r="G1685" i="4" s="1"/>
  <c r="I1685" i="4"/>
  <c r="F1686" i="4"/>
  <c r="H1686" i="4"/>
  <c r="I1686" i="4"/>
  <c r="F1687" i="4"/>
  <c r="H1687" i="4"/>
  <c r="G1687" i="4" s="1"/>
  <c r="I1687" i="4"/>
  <c r="F1689" i="4"/>
  <c r="H1689" i="4"/>
  <c r="I1689" i="4"/>
  <c r="F1690" i="4"/>
  <c r="H1690" i="4"/>
  <c r="G1690" i="4" s="1"/>
  <c r="I1690" i="4"/>
  <c r="F1691" i="4"/>
  <c r="H1691" i="4"/>
  <c r="G1691" i="4" s="1"/>
  <c r="I1691" i="4"/>
  <c r="F1692" i="4"/>
  <c r="H1692" i="4"/>
  <c r="G1692" i="4" s="1"/>
  <c r="I1692" i="4"/>
  <c r="F1693" i="4"/>
  <c r="H1693" i="4"/>
  <c r="I1693" i="4"/>
  <c r="F1694" i="4"/>
  <c r="H1694" i="4"/>
  <c r="G1694" i="4" s="1"/>
  <c r="I1694" i="4"/>
  <c r="F1695" i="4"/>
  <c r="H1695" i="4"/>
  <c r="G1695" i="4" s="1"/>
  <c r="I1695" i="4"/>
  <c r="F1696" i="4"/>
  <c r="H1696" i="4"/>
  <c r="G1696" i="4" s="1"/>
  <c r="I1696" i="4"/>
  <c r="F1697" i="4"/>
  <c r="L686" i="4" s="1"/>
  <c r="H1697" i="4"/>
  <c r="I1697" i="4"/>
  <c r="F1698" i="4"/>
  <c r="H1698" i="4"/>
  <c r="I1698" i="4"/>
  <c r="F1699" i="4"/>
  <c r="H1699" i="4"/>
  <c r="G1699" i="4" s="1"/>
  <c r="I1699" i="4"/>
  <c r="F1700" i="4"/>
  <c r="L688" i="4" s="1"/>
  <c r="H1700" i="4"/>
  <c r="I1700" i="4"/>
  <c r="F1701" i="4"/>
  <c r="L689" i="4" s="1"/>
  <c r="H1701" i="4"/>
  <c r="I1701" i="4"/>
  <c r="F1702" i="4"/>
  <c r="H1702" i="4"/>
  <c r="I1702" i="4"/>
  <c r="F1703" i="4"/>
  <c r="H1703" i="4"/>
  <c r="G1703" i="4" s="1"/>
  <c r="I1703" i="4"/>
  <c r="F1704" i="4"/>
  <c r="H1704" i="4"/>
  <c r="G1704" i="4" s="1"/>
  <c r="I1704" i="4"/>
  <c r="F1706" i="4"/>
  <c r="H1706" i="4"/>
  <c r="G1706" i="4" s="1"/>
  <c r="I1706" i="4"/>
  <c r="F1707" i="4"/>
  <c r="H1707" i="4"/>
  <c r="G1707" i="4" s="1"/>
  <c r="I1707" i="4"/>
  <c r="F1708" i="4"/>
  <c r="H1708" i="4"/>
  <c r="G1708" i="4" s="1"/>
  <c r="I1708" i="4"/>
  <c r="F1709" i="4"/>
  <c r="L692" i="4" s="1"/>
  <c r="H1709" i="4"/>
  <c r="I1709" i="4"/>
  <c r="F1711" i="4"/>
  <c r="H1711" i="4"/>
  <c r="G1711" i="4" s="1"/>
  <c r="I1711" i="4"/>
  <c r="F1712" i="4"/>
  <c r="H1712" i="4"/>
  <c r="G1712" i="4" s="1"/>
  <c r="I1712" i="4"/>
  <c r="F1713" i="4"/>
  <c r="H1713" i="4"/>
  <c r="G1713" i="4" s="1"/>
  <c r="I1713" i="4"/>
  <c r="F1714" i="4"/>
  <c r="H1714" i="4"/>
  <c r="I1714" i="4"/>
  <c r="F1715" i="4"/>
  <c r="H1715" i="4"/>
  <c r="G1715" i="4" s="1"/>
  <c r="I1715" i="4"/>
  <c r="F1717" i="4"/>
  <c r="H1717" i="4"/>
  <c r="G1717" i="4" s="1"/>
  <c r="I1717" i="4"/>
  <c r="F1718" i="4"/>
  <c r="H1718" i="4"/>
  <c r="G1718" i="4" s="1"/>
  <c r="I1718" i="4"/>
  <c r="F1719" i="4"/>
  <c r="H1719" i="4"/>
  <c r="G1719" i="4" s="1"/>
  <c r="I1719" i="4"/>
  <c r="F1720" i="4"/>
  <c r="H1720" i="4"/>
  <c r="I1720" i="4"/>
  <c r="F1721" i="4"/>
  <c r="H1721" i="4"/>
  <c r="G1721" i="4" s="1"/>
  <c r="I1721" i="4"/>
  <c r="F1722" i="4"/>
  <c r="L697" i="4" s="1"/>
  <c r="H1722" i="4"/>
  <c r="I1722" i="4"/>
  <c r="F1724" i="4"/>
  <c r="H1724" i="4"/>
  <c r="G1724" i="4" s="1"/>
  <c r="I1724" i="4"/>
  <c r="F1725" i="4"/>
  <c r="H1725" i="4"/>
  <c r="G1725" i="4" s="1"/>
  <c r="I1725" i="4"/>
  <c r="F1726" i="4"/>
  <c r="H1726" i="4"/>
  <c r="G1726" i="4" s="1"/>
  <c r="I1726" i="4"/>
  <c r="F1727" i="4"/>
  <c r="H1727" i="4"/>
  <c r="I1727" i="4"/>
  <c r="F1728" i="4"/>
  <c r="H1728" i="4"/>
  <c r="G1728" i="4" s="1"/>
  <c r="I1728" i="4"/>
  <c r="F1729" i="4"/>
  <c r="H1729" i="4"/>
  <c r="G1729" i="4" s="1"/>
  <c r="I1729" i="4"/>
  <c r="F1730" i="4"/>
  <c r="H1730" i="4"/>
  <c r="G1730" i="4" s="1"/>
  <c r="I1730" i="4"/>
  <c r="F1731" i="4"/>
  <c r="L700" i="4" s="1"/>
  <c r="H1731" i="4"/>
  <c r="I1731" i="4"/>
  <c r="F1732" i="4"/>
  <c r="H1732" i="4"/>
  <c r="I1732" i="4"/>
  <c r="F1733" i="4"/>
  <c r="H1733" i="4"/>
  <c r="G1733" i="4" s="1"/>
  <c r="I1733" i="4"/>
  <c r="F1734" i="4"/>
  <c r="H1734" i="4"/>
  <c r="G1734" i="4" s="1"/>
  <c r="I1734" i="4"/>
  <c r="F1736" i="4"/>
  <c r="H1736" i="4"/>
  <c r="G1736" i="4" s="1"/>
  <c r="I1736" i="4"/>
  <c r="F1738" i="4"/>
  <c r="H1738" i="4"/>
  <c r="G1738" i="4" s="1"/>
  <c r="I1738" i="4"/>
  <c r="F1739" i="4"/>
  <c r="H1739" i="4"/>
  <c r="G1739" i="4" s="1"/>
  <c r="I1739" i="4"/>
  <c r="F1740" i="4"/>
  <c r="H1740" i="4"/>
  <c r="G1740" i="4" s="1"/>
  <c r="I1740" i="4"/>
  <c r="F1741" i="4"/>
  <c r="L704" i="4" s="1"/>
  <c r="H1741" i="4"/>
  <c r="I1741" i="4"/>
  <c r="F1742" i="4"/>
  <c r="L705" i="4" s="1"/>
  <c r="H1742" i="4"/>
  <c r="I1742" i="4"/>
  <c r="F1743" i="4"/>
  <c r="H1743" i="4"/>
  <c r="I1743" i="4"/>
  <c r="F1744" i="4"/>
  <c r="H1744" i="4"/>
  <c r="G1744" i="4" s="1"/>
  <c r="I1744" i="4"/>
  <c r="F1745" i="4"/>
  <c r="L707" i="4" s="1"/>
  <c r="H1745" i="4"/>
  <c r="I1745" i="4"/>
  <c r="F1746" i="4"/>
  <c r="H1746" i="4"/>
  <c r="I1746" i="4"/>
  <c r="F1747" i="4"/>
  <c r="H1747" i="4"/>
  <c r="G1747" i="4" s="1"/>
  <c r="I1747" i="4"/>
  <c r="F1748" i="4"/>
  <c r="H1748" i="4"/>
  <c r="G1748" i="4" s="1"/>
  <c r="I1748" i="4"/>
  <c r="F1749" i="4"/>
  <c r="H1749" i="4"/>
  <c r="G1749" i="4" s="1"/>
  <c r="I1749" i="4"/>
  <c r="F1750" i="4"/>
  <c r="L709" i="4" s="1"/>
  <c r="H1750" i="4"/>
  <c r="I1750" i="4"/>
  <c r="F1752" i="4"/>
  <c r="H1752" i="4"/>
  <c r="G1752" i="4" s="1"/>
  <c r="I1752" i="4"/>
  <c r="F1753" i="4"/>
  <c r="H1753" i="4"/>
  <c r="G1753" i="4" s="1"/>
  <c r="I1753" i="4"/>
  <c r="F1754" i="4"/>
  <c r="H1754" i="4"/>
  <c r="G1754" i="4" s="1"/>
  <c r="I1754" i="4"/>
  <c r="F1755" i="4"/>
  <c r="H1755" i="4"/>
  <c r="I1755" i="4"/>
  <c r="F1756" i="4"/>
  <c r="H1756" i="4"/>
  <c r="G1756" i="4" s="1"/>
  <c r="I1756" i="4"/>
  <c r="F1757" i="4"/>
  <c r="H1757" i="4"/>
  <c r="G1757" i="4" s="1"/>
  <c r="I1757" i="4"/>
  <c r="F1758" i="4"/>
  <c r="H1758" i="4"/>
  <c r="G1758" i="4" s="1"/>
  <c r="I1758" i="4"/>
  <c r="F1759" i="4"/>
  <c r="H1759" i="4"/>
  <c r="I1759" i="4"/>
  <c r="F1760" i="4"/>
  <c r="H1760" i="4"/>
  <c r="G1760" i="4" s="1"/>
  <c r="I1760" i="4"/>
  <c r="F1762" i="4"/>
  <c r="H1762" i="4"/>
  <c r="I1762" i="4"/>
  <c r="F1763" i="4"/>
  <c r="H1763" i="4"/>
  <c r="G1763" i="4" s="1"/>
  <c r="I1763" i="4"/>
  <c r="F1764" i="4"/>
  <c r="H1764" i="4"/>
  <c r="G1764" i="4" s="1"/>
  <c r="I1764" i="4"/>
  <c r="F1765" i="4"/>
  <c r="H1765" i="4"/>
  <c r="G1765" i="4" s="1"/>
  <c r="I1765" i="4"/>
  <c r="F1767" i="4"/>
  <c r="H1767" i="4"/>
  <c r="G1767" i="4" s="1"/>
  <c r="I1767" i="4"/>
  <c r="F1768" i="4"/>
  <c r="H1768" i="4"/>
  <c r="G1768" i="4" s="1"/>
  <c r="I1768" i="4"/>
  <c r="F1770" i="4"/>
  <c r="H1770" i="4"/>
  <c r="G1770" i="4" s="1"/>
  <c r="I1770" i="4"/>
  <c r="F1771" i="4"/>
  <c r="H1771" i="4"/>
  <c r="G1771" i="4" s="1"/>
  <c r="I1771" i="4"/>
  <c r="F1772" i="4"/>
  <c r="H1772" i="4"/>
  <c r="G1772" i="4" s="1"/>
  <c r="I1772" i="4"/>
  <c r="F1773" i="4"/>
  <c r="H1773" i="4"/>
  <c r="I1773" i="4"/>
  <c r="F1774" i="4"/>
  <c r="H1774" i="4"/>
  <c r="G1774" i="4" s="1"/>
  <c r="I1774" i="4"/>
  <c r="F1775" i="4"/>
  <c r="H1775" i="4"/>
  <c r="G1775" i="4" s="1"/>
  <c r="I1775" i="4"/>
  <c r="F1776" i="4"/>
  <c r="H1776" i="4"/>
  <c r="I1776" i="4"/>
  <c r="F1777" i="4"/>
  <c r="H1777" i="4"/>
  <c r="G1777" i="4" s="1"/>
  <c r="I1777" i="4"/>
  <c r="F1778" i="4"/>
  <c r="H1778" i="4"/>
  <c r="G1778" i="4" s="1"/>
  <c r="I1778" i="4"/>
  <c r="F1779" i="4"/>
  <c r="L719" i="4" s="1"/>
  <c r="H1779" i="4"/>
  <c r="I1779" i="4"/>
  <c r="F1780" i="4"/>
  <c r="H1780" i="4"/>
  <c r="I1780" i="4"/>
  <c r="F1781" i="4"/>
  <c r="H1781" i="4"/>
  <c r="G1781" i="4" s="1"/>
  <c r="I1781" i="4"/>
  <c r="F1782" i="4"/>
  <c r="H1782" i="4"/>
  <c r="G1782" i="4" s="1"/>
  <c r="I1782" i="4"/>
  <c r="F1783" i="4"/>
  <c r="H1783" i="4"/>
  <c r="I1783" i="4"/>
  <c r="F1784" i="4"/>
  <c r="H1784" i="4"/>
  <c r="G1784" i="4" s="1"/>
  <c r="I1784" i="4"/>
  <c r="F1785" i="4"/>
  <c r="H1785" i="4"/>
  <c r="G1785" i="4" s="1"/>
  <c r="I1785" i="4"/>
  <c r="F1787" i="4"/>
  <c r="H1787" i="4"/>
  <c r="G1787" i="4" s="1"/>
  <c r="I1787" i="4"/>
  <c r="F1788" i="4"/>
  <c r="H1788" i="4"/>
  <c r="G1788" i="4" s="1"/>
  <c r="I1788" i="4"/>
  <c r="F1789" i="4"/>
  <c r="H1789" i="4"/>
  <c r="G1789" i="4" s="1"/>
  <c r="I1789" i="4"/>
  <c r="F1790" i="4"/>
  <c r="H1790" i="4"/>
  <c r="I1790" i="4"/>
  <c r="F1791" i="4"/>
  <c r="H1791" i="4"/>
  <c r="G1791" i="4" s="1"/>
  <c r="I1791" i="4"/>
  <c r="F1792" i="4"/>
  <c r="H1792" i="4"/>
  <c r="I1792" i="4"/>
  <c r="F1793" i="4"/>
  <c r="H1793" i="4"/>
  <c r="G1793" i="4" s="1"/>
  <c r="I1793" i="4"/>
  <c r="F1794" i="4"/>
  <c r="L725" i="4" s="1"/>
  <c r="H1794" i="4"/>
  <c r="I1794" i="4"/>
  <c r="F1796" i="4"/>
  <c r="H1796" i="4"/>
  <c r="G1796" i="4" s="1"/>
  <c r="I1796" i="4"/>
  <c r="F1797" i="4"/>
  <c r="H1797" i="4"/>
  <c r="I1797" i="4"/>
  <c r="F1798" i="4"/>
  <c r="H1798" i="4"/>
  <c r="G1798" i="4" s="1"/>
  <c r="I1798" i="4"/>
  <c r="F1799" i="4"/>
  <c r="H1799" i="4"/>
  <c r="G1799" i="4" s="1"/>
  <c r="I1799" i="4"/>
  <c r="F1800" i="4"/>
  <c r="L728" i="4" s="1"/>
  <c r="H1800" i="4"/>
  <c r="I1800" i="4"/>
  <c r="F1801" i="4"/>
  <c r="H1801" i="4"/>
  <c r="I1801" i="4"/>
  <c r="F1802" i="4"/>
  <c r="H1802" i="4"/>
  <c r="G1802" i="4" s="1"/>
  <c r="I1802" i="4"/>
  <c r="F1803" i="4"/>
  <c r="H1803" i="4"/>
  <c r="G1803" i="4" s="1"/>
  <c r="I1803" i="4"/>
  <c r="F1804" i="4"/>
  <c r="H1804" i="4"/>
  <c r="I1804" i="4"/>
  <c r="F1805" i="4"/>
  <c r="H1805" i="4"/>
  <c r="G1805" i="4" s="1"/>
  <c r="I1805" i="4"/>
  <c r="F1806" i="4"/>
  <c r="H1806" i="4"/>
  <c r="I1806" i="4"/>
  <c r="F1807" i="4"/>
  <c r="H1807" i="4"/>
  <c r="G1807" i="4" s="1"/>
  <c r="I1807" i="4"/>
  <c r="F1808" i="4"/>
  <c r="L732" i="4" s="1"/>
  <c r="H1808" i="4"/>
  <c r="I1808" i="4"/>
  <c r="F1810" i="4"/>
  <c r="H1810" i="4"/>
  <c r="G1810" i="4" s="1"/>
  <c r="I1810" i="4"/>
  <c r="F1811" i="4"/>
  <c r="H1811" i="4"/>
  <c r="G1811" i="4" s="1"/>
  <c r="I1811" i="4"/>
  <c r="F1813" i="4"/>
  <c r="H1813" i="4"/>
  <c r="G1813" i="4" s="1"/>
  <c r="I1813" i="4"/>
  <c r="F1814" i="4"/>
  <c r="H1814" i="4"/>
  <c r="G1814" i="4" s="1"/>
  <c r="I1814" i="4"/>
  <c r="F1815" i="4"/>
  <c r="H1815" i="4"/>
  <c r="I1815" i="4"/>
  <c r="F1816" i="4"/>
  <c r="H1816" i="4"/>
  <c r="G1816" i="4" s="1"/>
  <c r="I1816" i="4"/>
  <c r="F1817" i="4"/>
  <c r="H1817" i="4"/>
  <c r="G1817" i="4" s="1"/>
  <c r="I1817" i="4"/>
  <c r="F1818" i="4"/>
  <c r="H1818" i="4"/>
  <c r="I1818" i="4"/>
  <c r="F1819" i="4"/>
  <c r="H1819" i="4"/>
  <c r="G1819" i="4" s="1"/>
  <c r="I1819" i="4"/>
  <c r="F1820" i="4"/>
  <c r="H1820" i="4"/>
  <c r="I1820" i="4"/>
  <c r="F1821" i="4"/>
  <c r="H1821" i="4"/>
  <c r="G1821" i="4" s="1"/>
  <c r="I1821" i="4"/>
  <c r="F1822" i="4"/>
  <c r="H1822" i="4"/>
  <c r="G1822" i="4" s="1"/>
  <c r="I1822" i="4"/>
  <c r="F1823" i="4"/>
  <c r="H1823" i="4"/>
  <c r="I1823" i="4"/>
  <c r="F1824" i="4"/>
  <c r="H1824" i="4"/>
  <c r="G1824" i="4" s="1"/>
  <c r="I1824" i="4"/>
  <c r="F1825" i="4"/>
  <c r="H1825" i="4"/>
  <c r="I1825" i="4"/>
  <c r="F1826" i="4"/>
  <c r="H1826" i="4"/>
  <c r="G1826" i="4" s="1"/>
  <c r="I1826" i="4"/>
  <c r="F1827" i="4"/>
  <c r="H1827" i="4"/>
  <c r="G1827" i="4" s="1"/>
  <c r="I1827" i="4"/>
  <c r="F1828" i="4"/>
  <c r="L740" i="4" s="1"/>
  <c r="H1828" i="4"/>
  <c r="I1828" i="4"/>
  <c r="F1830" i="4"/>
  <c r="H1830" i="4"/>
  <c r="G1830" i="4" s="1"/>
  <c r="I1830" i="4"/>
  <c r="F1831" i="4"/>
  <c r="H1831" i="4"/>
  <c r="G1831" i="4" s="1"/>
  <c r="I1831" i="4"/>
  <c r="F1832" i="4"/>
  <c r="H1832" i="4"/>
  <c r="G1832" i="4" s="1"/>
  <c r="I1832" i="4"/>
  <c r="F1834" i="4"/>
  <c r="H1834" i="4"/>
  <c r="G1834" i="4" s="1"/>
  <c r="I1834" i="4"/>
  <c r="F1835" i="4"/>
  <c r="H1835" i="4"/>
  <c r="G1835" i="4" s="1"/>
  <c r="I1835" i="4"/>
  <c r="F1836" i="4"/>
  <c r="H1836" i="4"/>
  <c r="G1836" i="4" s="1"/>
  <c r="I1836" i="4"/>
  <c r="F1837" i="4"/>
  <c r="H1837" i="4"/>
  <c r="I1837" i="4"/>
  <c r="F1838" i="4"/>
  <c r="H1838" i="4"/>
  <c r="G1838" i="4" s="1"/>
  <c r="I1838" i="4"/>
  <c r="F1839" i="4"/>
  <c r="H1839" i="4"/>
  <c r="G1839" i="4" s="1"/>
  <c r="I1839" i="4"/>
  <c r="F1840" i="4"/>
  <c r="H1840" i="4"/>
  <c r="G1840" i="4" s="1"/>
  <c r="I1840" i="4"/>
  <c r="F1842" i="4"/>
  <c r="H1842" i="4"/>
  <c r="G1842" i="4" s="1"/>
  <c r="I1842" i="4"/>
  <c r="F1843" i="4"/>
  <c r="H1843" i="4"/>
  <c r="G1843" i="4" s="1"/>
  <c r="I1843" i="4"/>
  <c r="F1845" i="4"/>
  <c r="H1845" i="4"/>
  <c r="G1845" i="4" s="1"/>
  <c r="I1845" i="4"/>
  <c r="F1846" i="4"/>
  <c r="H1846" i="4"/>
  <c r="I1846" i="4"/>
  <c r="F1847" i="4"/>
  <c r="H1847" i="4"/>
  <c r="G1847" i="4" s="1"/>
  <c r="I1847" i="4"/>
  <c r="F1848" i="4"/>
  <c r="H1848" i="4"/>
  <c r="G1848" i="4" s="1"/>
  <c r="I1848" i="4"/>
  <c r="F1849" i="4"/>
  <c r="H1849" i="4"/>
  <c r="G1849" i="4" s="1"/>
  <c r="I1849" i="4"/>
  <c r="F1850" i="4"/>
  <c r="H1850" i="4"/>
  <c r="I1850" i="4"/>
  <c r="F1851" i="4"/>
  <c r="H1851" i="4"/>
  <c r="G1851" i="4" s="1"/>
  <c r="I1851" i="4"/>
  <c r="F1852" i="4"/>
  <c r="L748" i="4" s="1"/>
  <c r="H1852" i="4"/>
  <c r="I1852" i="4"/>
  <c r="F1853" i="4"/>
  <c r="H1853" i="4"/>
  <c r="I1853" i="4"/>
  <c r="F1854" i="4"/>
  <c r="H1854" i="4"/>
  <c r="G1854" i="4" s="1"/>
  <c r="I1854" i="4"/>
  <c r="F1855" i="4"/>
  <c r="L750" i="4" s="1"/>
  <c r="H1855" i="4"/>
  <c r="I1855" i="4"/>
  <c r="F1856" i="4"/>
  <c r="H1856" i="4"/>
  <c r="I1856" i="4"/>
  <c r="F1857" i="4"/>
  <c r="H1857" i="4"/>
  <c r="G1857" i="4" s="1"/>
  <c r="I1857" i="4"/>
  <c r="F1858" i="4"/>
  <c r="H1858" i="4"/>
  <c r="I1858" i="4"/>
  <c r="F1859" i="4"/>
  <c r="H1859" i="4"/>
  <c r="G1859" i="4" s="1"/>
  <c r="I1859" i="4"/>
  <c r="F1860" i="4"/>
  <c r="H1860" i="4"/>
  <c r="G1860" i="4" s="1"/>
  <c r="I1860" i="4"/>
  <c r="F1861" i="4"/>
  <c r="L753" i="4" s="1"/>
  <c r="H1861" i="4"/>
  <c r="I1861" i="4"/>
  <c r="F1862" i="4"/>
  <c r="H1862" i="4"/>
  <c r="I1862" i="4"/>
  <c r="F1863" i="4"/>
  <c r="H1863" i="4"/>
  <c r="G1863" i="4" s="1"/>
  <c r="I1863" i="4"/>
  <c r="F1864" i="4"/>
  <c r="H1864" i="4"/>
  <c r="G1864" i="4" s="1"/>
  <c r="I1864" i="4"/>
  <c r="F1865" i="4"/>
  <c r="H1865" i="4"/>
  <c r="G1865" i="4" s="1"/>
  <c r="I1865" i="4"/>
  <c r="F1867" i="4"/>
  <c r="H1867" i="4"/>
  <c r="G1867" i="4" s="1"/>
  <c r="I1867" i="4"/>
  <c r="F1868" i="4"/>
  <c r="H1868" i="4"/>
  <c r="G1868" i="4" s="1"/>
  <c r="I1868" i="4"/>
  <c r="F1870" i="4"/>
  <c r="H1870" i="4"/>
  <c r="G1870" i="4" s="1"/>
  <c r="I1870" i="4"/>
  <c r="F1871" i="4"/>
  <c r="H1871" i="4"/>
  <c r="G1871" i="4" s="1"/>
  <c r="I1871" i="4"/>
  <c r="F1872" i="4"/>
  <c r="H1872" i="4"/>
  <c r="G1872" i="4" s="1"/>
  <c r="I1872" i="4"/>
  <c r="F1873" i="4"/>
  <c r="H1873" i="4"/>
  <c r="I1873" i="4"/>
  <c r="F1874" i="4"/>
  <c r="H1874" i="4"/>
  <c r="G1874" i="4" s="1"/>
  <c r="I1874" i="4"/>
  <c r="F1875" i="4"/>
  <c r="L758" i="4" s="1"/>
  <c r="H1875" i="4"/>
  <c r="I1875" i="4"/>
  <c r="F1877" i="4"/>
  <c r="H1877" i="4"/>
  <c r="G1877" i="4" s="1"/>
  <c r="I1877" i="4"/>
  <c r="F1879" i="4"/>
  <c r="H1879" i="4"/>
  <c r="G1879" i="4" s="1"/>
  <c r="I1879" i="4"/>
  <c r="F1880" i="4"/>
  <c r="H1880" i="4"/>
  <c r="G1880" i="4" s="1"/>
  <c r="I1880" i="4"/>
  <c r="F1881" i="4"/>
  <c r="H1881" i="4"/>
  <c r="G1881" i="4" s="1"/>
  <c r="I1881" i="4"/>
  <c r="F1882" i="4"/>
  <c r="L761" i="4" s="1"/>
  <c r="H1882" i="4"/>
  <c r="I1882" i="4"/>
  <c r="F1883" i="4"/>
  <c r="H1883" i="4"/>
  <c r="I1883" i="4"/>
  <c r="F1884" i="4"/>
  <c r="H1884" i="4"/>
  <c r="G1884" i="4" s="1"/>
  <c r="I1884" i="4"/>
  <c r="F1885" i="4"/>
  <c r="H1885" i="4"/>
  <c r="G1885" i="4" s="1"/>
  <c r="I1885" i="4"/>
  <c r="F1886" i="4"/>
  <c r="H1886" i="4"/>
  <c r="I1886" i="4"/>
  <c r="F1887" i="4"/>
  <c r="H1887" i="4"/>
  <c r="G1887" i="4" s="1"/>
  <c r="I1887" i="4"/>
  <c r="F1889" i="4"/>
  <c r="H1889" i="4"/>
  <c r="G1889" i="4" s="1"/>
  <c r="I1889" i="4"/>
  <c r="F1890" i="4"/>
  <c r="H1890" i="4"/>
  <c r="I1890" i="4"/>
  <c r="F1891" i="4"/>
  <c r="H1891" i="4"/>
  <c r="G1891" i="4" s="1"/>
  <c r="I1891" i="4"/>
  <c r="F1892" i="4"/>
  <c r="H1892" i="4"/>
  <c r="G1892" i="4" s="1"/>
  <c r="I1892" i="4"/>
  <c r="F1894" i="4"/>
  <c r="H1894" i="4"/>
  <c r="G1894" i="4" s="1"/>
  <c r="I1894" i="4"/>
  <c r="F1895" i="4"/>
  <c r="H1895" i="4"/>
  <c r="G1895" i="4" s="1"/>
  <c r="I1895" i="4"/>
  <c r="F1896" i="4"/>
  <c r="H1896" i="4"/>
  <c r="G1896" i="4" s="1"/>
  <c r="I1896" i="4"/>
  <c r="F1897" i="4"/>
  <c r="H1897" i="4"/>
  <c r="I1897" i="4"/>
  <c r="F1898" i="4"/>
  <c r="H1898" i="4"/>
  <c r="G1898" i="4" s="1"/>
  <c r="I1898" i="4"/>
  <c r="F1899" i="4"/>
  <c r="H1899" i="4"/>
  <c r="G1899" i="4" s="1"/>
  <c r="I1899" i="4"/>
  <c r="F1900" i="4"/>
  <c r="H1900" i="4"/>
  <c r="G1900" i="4" s="1"/>
  <c r="I1900" i="4"/>
  <c r="F1901" i="4"/>
  <c r="H1901" i="4"/>
  <c r="I1901" i="4"/>
  <c r="F1902" i="4"/>
  <c r="H1902" i="4"/>
  <c r="G1902" i="4" s="1"/>
  <c r="I1902" i="4"/>
  <c r="F1903" i="4"/>
  <c r="H1903" i="4"/>
  <c r="G1903" i="4" s="1"/>
  <c r="I1903" i="4"/>
  <c r="F4" i="4"/>
  <c r="L3" i="4" s="1"/>
  <c r="F6" i="4"/>
  <c r="L4" i="4" s="1"/>
  <c r="F10" i="4"/>
  <c r="L5" i="4" s="1"/>
  <c r="F12" i="4"/>
  <c r="L6" i="4" s="1"/>
  <c r="F14" i="4"/>
  <c r="L7" i="4" s="1"/>
  <c r="F15" i="4"/>
  <c r="L8" i="4" s="1"/>
  <c r="F17" i="4"/>
  <c r="L9" i="4" s="1"/>
  <c r="F20" i="4"/>
  <c r="L10" i="4" s="1"/>
  <c r="F24" i="4"/>
  <c r="L11" i="4" s="1"/>
  <c r="F26" i="4"/>
  <c r="L12" i="4" s="1"/>
  <c r="F28" i="4"/>
  <c r="L13" i="4" s="1"/>
  <c r="F32" i="4"/>
  <c r="L14" i="4" s="1"/>
  <c r="F33" i="4"/>
  <c r="L15" i="4" s="1"/>
  <c r="F37" i="4"/>
  <c r="L16" i="4" s="1"/>
  <c r="F40" i="4"/>
  <c r="L17" i="4" s="1"/>
  <c r="F41" i="4"/>
  <c r="L18" i="4" s="1"/>
  <c r="F44" i="4"/>
  <c r="L19" i="4" s="1"/>
  <c r="F48" i="4"/>
  <c r="L20" i="4" s="1"/>
  <c r="F49" i="4"/>
  <c r="L21" i="4" s="1"/>
  <c r="F52" i="4"/>
  <c r="L22" i="4" s="1"/>
  <c r="F56" i="4"/>
  <c r="L23" i="4" s="1"/>
  <c r="F60" i="4"/>
  <c r="L24" i="4" s="1"/>
  <c r="F62" i="4"/>
  <c r="L25" i="4" s="1"/>
  <c r="F66" i="4"/>
  <c r="L26" i="4" s="1"/>
  <c r="F67" i="4"/>
  <c r="L27" i="4" s="1"/>
  <c r="F70" i="4"/>
  <c r="L28" i="4" s="1"/>
  <c r="F72" i="4"/>
  <c r="L29" i="4" s="1"/>
  <c r="F74" i="4"/>
  <c r="L30" i="4" s="1"/>
  <c r="F77" i="4"/>
  <c r="L31" i="4" s="1"/>
  <c r="F79" i="4"/>
  <c r="L32" i="4" s="1"/>
  <c r="F81" i="4"/>
  <c r="L33" i="4" s="1"/>
  <c r="F85" i="4"/>
  <c r="L34" i="4" s="1"/>
  <c r="F89" i="4"/>
  <c r="L35" i="4" s="1"/>
  <c r="F91" i="4"/>
  <c r="L36" i="4" s="1"/>
  <c r="F36" i="3" s="1"/>
  <c r="F96" i="4"/>
  <c r="L38" i="4" s="1"/>
  <c r="F97" i="4"/>
  <c r="L39" i="4" s="1"/>
  <c r="F100" i="4"/>
  <c r="L40" i="4" s="1"/>
  <c r="F104" i="4"/>
  <c r="L42" i="4" s="1"/>
  <c r="F107" i="4"/>
  <c r="L43" i="4" s="1"/>
  <c r="F109" i="4"/>
  <c r="L44" i="4" s="1"/>
  <c r="F113" i="4"/>
  <c r="L45" i="4" s="1"/>
  <c r="F116" i="4"/>
  <c r="L46" i="4" s="1"/>
  <c r="F117" i="4"/>
  <c r="L47" i="4" s="1"/>
  <c r="F120" i="4"/>
  <c r="L48" i="4" s="1"/>
  <c r="F123" i="4"/>
  <c r="L49" i="4" s="1"/>
  <c r="F126" i="4"/>
  <c r="L50" i="4" s="1"/>
  <c r="F129" i="4"/>
  <c r="L51" i="4" s="1"/>
  <c r="F131" i="4"/>
  <c r="L52" i="4" s="1"/>
  <c r="F135" i="4"/>
  <c r="L53" i="4" s="1"/>
  <c r="F138" i="4"/>
  <c r="L54" i="4" s="1"/>
  <c r="F141" i="4"/>
  <c r="L55" i="4" s="1"/>
  <c r="F145" i="4"/>
  <c r="L56" i="4" s="1"/>
  <c r="F149" i="4"/>
  <c r="L57" i="4" s="1"/>
  <c r="F151" i="4"/>
  <c r="L58" i="4" s="1"/>
  <c r="F155" i="4"/>
  <c r="L59" i="4" s="1"/>
  <c r="F157" i="4"/>
  <c r="L60" i="4" s="1"/>
  <c r="F161" i="4"/>
  <c r="L61" i="4" s="1"/>
  <c r="F167" i="4"/>
  <c r="L63" i="4" s="1"/>
  <c r="F170" i="4"/>
  <c r="L64" i="4" s="1"/>
  <c r="F172" i="4"/>
  <c r="L65" i="4" s="1"/>
  <c r="F175" i="4"/>
  <c r="L66" i="4" s="1"/>
  <c r="F179" i="4"/>
  <c r="L67" i="4" s="1"/>
  <c r="F182" i="4"/>
  <c r="L68" i="4" s="1"/>
  <c r="F186" i="4"/>
  <c r="L69" i="4" s="1"/>
  <c r="F190" i="4"/>
  <c r="L70" i="4" s="1"/>
  <c r="F195" i="4"/>
  <c r="L72" i="4" s="1"/>
  <c r="F197" i="4"/>
  <c r="L73" i="4" s="1"/>
  <c r="F199" i="4"/>
  <c r="L74" i="4" s="1"/>
  <c r="F200" i="4"/>
  <c r="L75" i="4" s="1"/>
  <c r="F203" i="4"/>
  <c r="L76" i="4" s="1"/>
  <c r="F205" i="4"/>
  <c r="L77" i="4" s="1"/>
  <c r="F209" i="4"/>
  <c r="L78" i="4" s="1"/>
  <c r="F212" i="4"/>
  <c r="L79" i="4" s="1"/>
  <c r="F213" i="4"/>
  <c r="L80" i="4" s="1"/>
  <c r="F217" i="4"/>
  <c r="L81" i="4" s="1"/>
  <c r="F81" i="3" s="1"/>
  <c r="F226" i="4"/>
  <c r="L85" i="4" s="1"/>
  <c r="F227" i="4"/>
  <c r="L86" i="4" s="1"/>
  <c r="F231" i="4"/>
  <c r="L87" i="4" s="1"/>
  <c r="F232" i="4"/>
  <c r="L88" i="4" s="1"/>
  <c r="F235" i="4"/>
  <c r="L89" i="4" s="1"/>
  <c r="F241" i="4"/>
  <c r="L91" i="4" s="1"/>
  <c r="F242" i="4"/>
  <c r="L92" i="4" s="1"/>
  <c r="F248" i="4"/>
  <c r="L94" i="4" s="1"/>
  <c r="F249" i="4"/>
  <c r="L95" i="4" s="1"/>
  <c r="F252" i="4"/>
  <c r="L96" i="4" s="1"/>
  <c r="F257" i="4"/>
  <c r="L98" i="4" s="1"/>
  <c r="F260" i="4"/>
  <c r="L99" i="4" s="1"/>
  <c r="F263" i="4"/>
  <c r="L100" i="4" s="1"/>
  <c r="F267" i="4"/>
  <c r="L101" i="4" s="1"/>
  <c r="F270" i="4"/>
  <c r="L102" i="4" s="1"/>
  <c r="F274" i="4"/>
  <c r="L103" i="4" s="1"/>
  <c r="F276" i="4"/>
  <c r="L104" i="4" s="1"/>
  <c r="F279" i="4"/>
  <c r="L105" i="4" s="1"/>
  <c r="F281" i="4"/>
  <c r="L106" i="4" s="1"/>
  <c r="F283" i="4"/>
  <c r="L107" i="4" s="1"/>
  <c r="F284" i="4"/>
  <c r="L108" i="4" s="1"/>
  <c r="F287" i="4"/>
  <c r="L109" i="4" s="1"/>
  <c r="F291" i="4"/>
  <c r="L110" i="4" s="1"/>
  <c r="F294" i="4"/>
  <c r="L111" i="4" s="1"/>
  <c r="F297" i="4"/>
  <c r="L112" i="4" s="1"/>
  <c r="F112" i="3" s="1"/>
  <c r="F302" i="4"/>
  <c r="L114" i="4" s="1"/>
  <c r="F303" i="4"/>
  <c r="L115" i="4" s="1"/>
  <c r="F307" i="4"/>
  <c r="L116" i="4" s="1"/>
  <c r="F310" i="4"/>
  <c r="L117" i="4" s="1"/>
  <c r="F117" i="3" s="1"/>
  <c r="F315" i="4"/>
  <c r="L119" i="4" s="1"/>
  <c r="F322" i="4"/>
  <c r="L121" i="4" s="1"/>
  <c r="F324" i="4"/>
  <c r="L122" i="4" s="1"/>
  <c r="F325" i="4"/>
  <c r="L123" i="4" s="1"/>
  <c r="F326" i="4"/>
  <c r="L124" i="4" s="1"/>
  <c r="F327" i="4"/>
  <c r="L125" i="4" s="1"/>
  <c r="F331" i="4"/>
  <c r="L126" i="4" s="1"/>
  <c r="F334" i="4"/>
  <c r="L127" i="4" s="1"/>
  <c r="F127" i="3" s="1"/>
  <c r="F339" i="4"/>
  <c r="L129" i="4" s="1"/>
  <c r="F343" i="4"/>
  <c r="L130" i="4" s="1"/>
  <c r="F346" i="4"/>
  <c r="L131" i="4" s="1"/>
  <c r="F347" i="4"/>
  <c r="L132" i="4" s="1"/>
  <c r="F350" i="4"/>
  <c r="L133" i="4" s="1"/>
  <c r="F360" i="4"/>
  <c r="L136" i="4" s="1"/>
  <c r="F363" i="4"/>
  <c r="L137" i="4" s="1"/>
  <c r="F137" i="3" s="1"/>
  <c r="F365" i="4"/>
  <c r="L139" i="4" s="1"/>
  <c r="F139" i="3" s="1"/>
  <c r="F373" i="4"/>
  <c r="L142" i="4" s="1"/>
  <c r="F374" i="4"/>
  <c r="L143" i="4" s="1"/>
  <c r="F377" i="4"/>
  <c r="L144" i="4" s="1"/>
  <c r="F378" i="4"/>
  <c r="L145" i="4" s="1"/>
  <c r="F384" i="4"/>
  <c r="L147" i="4" s="1"/>
  <c r="F385" i="4"/>
  <c r="L148" i="4" s="1"/>
  <c r="F387" i="4"/>
  <c r="L149" i="4" s="1"/>
  <c r="F395" i="4"/>
  <c r="L151" i="4" s="1"/>
  <c r="F398" i="4"/>
  <c r="L152" i="4" s="1"/>
  <c r="F400" i="4"/>
  <c r="L153" i="4" s="1"/>
  <c r="F401" i="4"/>
  <c r="L154" i="4" s="1"/>
  <c r="F404" i="4"/>
  <c r="L155" i="4" s="1"/>
  <c r="F406" i="4"/>
  <c r="L156" i="4" s="1"/>
  <c r="F409" i="4"/>
  <c r="L157" i="4" s="1"/>
  <c r="F410" i="4"/>
  <c r="L158" i="4" s="1"/>
  <c r="F414" i="4"/>
  <c r="L159" i="4" s="1"/>
  <c r="F418" i="4"/>
  <c r="L160" i="4" s="1"/>
  <c r="F422" i="4"/>
  <c r="L161" i="4" s="1"/>
  <c r="F161" i="3" s="1"/>
  <c r="F426" i="4"/>
  <c r="L164" i="4" s="1"/>
  <c r="F430" i="4"/>
  <c r="L165" i="4" s="1"/>
  <c r="F436" i="4"/>
  <c r="L167" i="4" s="1"/>
  <c r="F440" i="4"/>
  <c r="L169" i="4" s="1"/>
  <c r="F441" i="4"/>
  <c r="L170" i="4" s="1"/>
  <c r="F444" i="4"/>
  <c r="L171" i="4" s="1"/>
  <c r="F448" i="4"/>
  <c r="L172" i="4" s="1"/>
  <c r="F450" i="4"/>
  <c r="L173" i="4" s="1"/>
  <c r="F456" i="4"/>
  <c r="L177" i="4" s="1"/>
  <c r="F461" i="4"/>
  <c r="L179" i="4" s="1"/>
  <c r="F465" i="4"/>
  <c r="L180" i="4" s="1"/>
  <c r="F472" i="4"/>
  <c r="L184" i="4" s="1"/>
  <c r="F476" i="4"/>
  <c r="L185" i="4" s="1"/>
  <c r="F481" i="4"/>
  <c r="L187" i="4" s="1"/>
  <c r="F488" i="4"/>
  <c r="L189" i="4" s="1"/>
  <c r="F490" i="4"/>
  <c r="L190" i="4" s="1"/>
  <c r="F493" i="4"/>
  <c r="L191" i="4" s="1"/>
  <c r="F497" i="4"/>
  <c r="L192" i="4" s="1"/>
  <c r="F499" i="4"/>
  <c r="L193" i="4" s="1"/>
  <c r="F500" i="4"/>
  <c r="L194" i="4" s="1"/>
  <c r="F504" i="4"/>
  <c r="L195" i="4" s="1"/>
  <c r="F195" i="3" s="1"/>
  <c r="F511" i="4"/>
  <c r="L198" i="4" s="1"/>
  <c r="F513" i="4"/>
  <c r="L199" i="4" s="1"/>
  <c r="F514" i="4"/>
  <c r="L200" i="4" s="1"/>
  <c r="F518" i="4"/>
  <c r="L201" i="4" s="1"/>
  <c r="F520" i="4"/>
  <c r="L202" i="4" s="1"/>
  <c r="F521" i="4"/>
  <c r="L203" i="4" s="1"/>
  <c r="F525" i="4"/>
  <c r="L204" i="4" s="1"/>
  <c r="F527" i="4"/>
  <c r="L205" i="4" s="1"/>
  <c r="F531" i="4"/>
  <c r="L208" i="4" s="1"/>
  <c r="F534" i="4"/>
  <c r="L209" i="4" s="1"/>
  <c r="F545" i="4"/>
  <c r="L212" i="4" s="1"/>
  <c r="F549" i="4"/>
  <c r="L213" i="4" s="1"/>
  <c r="F553" i="4"/>
  <c r="L214" i="4" s="1"/>
  <c r="F555" i="4"/>
  <c r="L215" i="4" s="1"/>
  <c r="F558" i="4"/>
  <c r="L216" i="4" s="1"/>
  <c r="F560" i="4"/>
  <c r="L217" i="4" s="1"/>
  <c r="F563" i="4"/>
  <c r="L218" i="4" s="1"/>
  <c r="F564" i="4"/>
  <c r="L219" i="4" s="1"/>
  <c r="F569" i="4"/>
  <c r="L221" i="4" s="1"/>
  <c r="F570" i="4"/>
  <c r="L222" i="4" s="1"/>
  <c r="F575" i="4"/>
  <c r="L224" i="4" s="1"/>
  <c r="F576" i="4"/>
  <c r="L225" i="4" s="1"/>
  <c r="F577" i="4"/>
  <c r="L226" i="4" s="1"/>
  <c r="F579" i="4"/>
  <c r="L227" i="4" s="1"/>
  <c r="F583" i="4"/>
  <c r="L228" i="4" s="1"/>
  <c r="F587" i="4"/>
  <c r="L229" i="4" s="1"/>
  <c r="F588" i="4"/>
  <c r="L230" i="4" s="1"/>
  <c r="F592" i="4"/>
  <c r="L231" i="4" s="1"/>
  <c r="F595" i="4"/>
  <c r="L232" i="4" s="1"/>
  <c r="F599" i="4"/>
  <c r="L233" i="4" s="1"/>
  <c r="F603" i="4"/>
  <c r="L234" i="4" s="1"/>
  <c r="F604" i="4"/>
  <c r="L235" i="4" s="1"/>
  <c r="F235" i="3" s="1"/>
  <c r="F614" i="4"/>
  <c r="L239" i="4" s="1"/>
  <c r="F615" i="4"/>
  <c r="L240" i="4" s="1"/>
  <c r="F617" i="4"/>
  <c r="L241" i="4" s="1"/>
  <c r="F621" i="4"/>
  <c r="L242" i="4" s="1"/>
  <c r="F622" i="4"/>
  <c r="L243" i="4" s="1"/>
  <c r="F243" i="3" s="1"/>
  <c r="F632" i="4"/>
  <c r="L247" i="4" s="1"/>
  <c r="F247" i="3" s="1"/>
  <c r="F637" i="4"/>
  <c r="L249" i="4" s="1"/>
  <c r="F643" i="4"/>
  <c r="L251" i="4" s="1"/>
  <c r="F648" i="4"/>
  <c r="L253" i="4" s="1"/>
  <c r="F650" i="4"/>
  <c r="L254" i="4" s="1"/>
  <c r="F653" i="4"/>
  <c r="L255" i="4" s="1"/>
  <c r="F657" i="4"/>
  <c r="L256" i="4" s="1"/>
  <c r="F256" i="3" s="1"/>
  <c r="F659" i="4"/>
  <c r="L258" i="4" s="1"/>
  <c r="F670" i="4"/>
  <c r="L264" i="4" s="1"/>
  <c r="F674" i="4"/>
  <c r="L265" i="4" s="1"/>
  <c r="F678" i="4"/>
  <c r="L266" i="4" s="1"/>
  <c r="F684" i="4"/>
  <c r="L268" i="4" s="1"/>
  <c r="F687" i="4"/>
  <c r="L269" i="4" s="1"/>
  <c r="F689" i="4"/>
  <c r="L270" i="4" s="1"/>
  <c r="F270" i="3" s="1"/>
  <c r="F694" i="4"/>
  <c r="L273" i="4" s="1"/>
  <c r="F699" i="4"/>
  <c r="L275" i="4" s="1"/>
  <c r="F706" i="4"/>
  <c r="L278" i="4" s="1"/>
  <c r="F707" i="4"/>
  <c r="L279" i="4" s="1"/>
  <c r="F709" i="4"/>
  <c r="L280" i="4" s="1"/>
  <c r="F719" i="4"/>
  <c r="L285" i="4" s="1"/>
  <c r="F285" i="3" s="1"/>
  <c r="F724" i="4"/>
  <c r="L287" i="4" s="1"/>
  <c r="F725" i="4"/>
  <c r="L288" i="4" s="1"/>
  <c r="F730" i="4"/>
  <c r="L290" i="4" s="1"/>
  <c r="F290" i="3" s="1"/>
  <c r="F737" i="4"/>
  <c r="L293" i="4" s="1"/>
  <c r="F745" i="4"/>
  <c r="L296" i="4" s="1"/>
  <c r="F749" i="4"/>
  <c r="L297" i="4" s="1"/>
  <c r="F751" i="4"/>
  <c r="L298" i="4" s="1"/>
  <c r="F754" i="4"/>
  <c r="L299" i="4" s="1"/>
  <c r="F757" i="4"/>
  <c r="L300" i="4" s="1"/>
  <c r="F761" i="4"/>
  <c r="L301" i="4" s="1"/>
  <c r="F765" i="4"/>
  <c r="L302" i="4" s="1"/>
  <c r="F769" i="4"/>
  <c r="L303" i="4" s="1"/>
  <c r="F770" i="4"/>
  <c r="L304" i="4" s="1"/>
  <c r="F774" i="4"/>
  <c r="L305" i="4" s="1"/>
  <c r="F778" i="4"/>
  <c r="L306" i="4" s="1"/>
  <c r="F780" i="4"/>
  <c r="L307" i="4" s="1"/>
  <c r="F307" i="3" s="1"/>
  <c r="F782" i="4"/>
  <c r="L309" i="4" s="1"/>
  <c r="F786" i="4"/>
  <c r="L310" i="4" s="1"/>
  <c r="F795" i="4"/>
  <c r="L314" i="4" s="1"/>
  <c r="F799" i="4"/>
  <c r="L315" i="4" s="1"/>
  <c r="F800" i="4"/>
  <c r="L316" i="4" s="1"/>
  <c r="F804" i="4"/>
  <c r="L317" i="4" s="1"/>
  <c r="F811" i="4"/>
  <c r="L319" i="4" s="1"/>
  <c r="F819" i="4"/>
  <c r="L322" i="4" s="1"/>
  <c r="F822" i="4"/>
  <c r="L323" i="4" s="1"/>
  <c r="F824" i="4"/>
  <c r="L324" i="4" s="1"/>
  <c r="F831" i="4"/>
  <c r="L326" i="4" s="1"/>
  <c r="F835" i="4"/>
  <c r="L327" i="4" s="1"/>
  <c r="F838" i="4"/>
  <c r="L328" i="4" s="1"/>
  <c r="F328" i="3" s="1"/>
  <c r="F842" i="4"/>
  <c r="L330" i="4" s="1"/>
  <c r="F846" i="4"/>
  <c r="L331" i="4" s="1"/>
  <c r="F850" i="4"/>
  <c r="L332" i="4" s="1"/>
  <c r="F854" i="4"/>
  <c r="L333" i="4" s="1"/>
  <c r="F857" i="4"/>
  <c r="L335" i="4" s="1"/>
  <c r="F863" i="4"/>
  <c r="L337" i="4" s="1"/>
  <c r="F868" i="4"/>
  <c r="L339" i="4" s="1"/>
  <c r="F874" i="4"/>
  <c r="L341" i="4" s="1"/>
  <c r="F881" i="4"/>
  <c r="L344" i="4" s="1"/>
  <c r="F883" i="4"/>
  <c r="L345" i="4" s="1"/>
  <c r="F887" i="4"/>
  <c r="L346" i="4" s="1"/>
  <c r="F346" i="3" s="1"/>
  <c r="F890" i="4"/>
  <c r="L349" i="4" s="1"/>
  <c r="F895" i="4"/>
  <c r="L351" i="4" s="1"/>
  <c r="F897" i="4"/>
  <c r="L352" i="4" s="1"/>
  <c r="F352" i="3" s="1"/>
  <c r="F900" i="4"/>
  <c r="L354" i="4" s="1"/>
  <c r="F904" i="4"/>
  <c r="L355" i="4" s="1"/>
  <c r="F908" i="4"/>
  <c r="L356" i="4" s="1"/>
  <c r="F356" i="3" s="1"/>
  <c r="F910" i="4"/>
  <c r="L358" i="4" s="1"/>
  <c r="F914" i="4"/>
  <c r="L359" i="4" s="1"/>
  <c r="F930" i="4"/>
  <c r="L364" i="4" s="1"/>
  <c r="F934" i="4"/>
  <c r="L365" i="4" s="1"/>
  <c r="F365" i="3" s="1"/>
  <c r="F939" i="4"/>
  <c r="L367" i="4" s="1"/>
  <c r="F942" i="4"/>
  <c r="L368" i="4" s="1"/>
  <c r="F947" i="4"/>
  <c r="L370" i="4" s="1"/>
  <c r="F370" i="3" s="1"/>
  <c r="F957" i="4"/>
  <c r="L374" i="4" s="1"/>
  <c r="F961" i="4"/>
  <c r="L375" i="4" s="1"/>
  <c r="F375" i="3" s="1"/>
  <c r="F963" i="4"/>
  <c r="L377" i="4" s="1"/>
  <c r="F964" i="4"/>
  <c r="L378" i="4" s="1"/>
  <c r="F969" i="4"/>
  <c r="L381" i="4" s="1"/>
  <c r="F974" i="4"/>
  <c r="L384" i="4" s="1"/>
  <c r="F980" i="4"/>
  <c r="L388" i="4" s="1"/>
  <c r="F981" i="4"/>
  <c r="L389" i="4" s="1"/>
  <c r="F389" i="3" s="1"/>
  <c r="F992" i="4"/>
  <c r="L394" i="4" s="1"/>
  <c r="F999" i="4"/>
  <c r="L397" i="4" s="1"/>
  <c r="F1001" i="4"/>
  <c r="L398" i="4" s="1"/>
  <c r="F1003" i="4"/>
  <c r="L399" i="4" s="1"/>
  <c r="F1005" i="4"/>
  <c r="L400" i="4" s="1"/>
  <c r="F1007" i="4"/>
  <c r="L401" i="4" s="1"/>
  <c r="F401" i="3" s="1"/>
  <c r="F1011" i="4"/>
  <c r="L403" i="4" s="1"/>
  <c r="F1021" i="4"/>
  <c r="L406" i="4" s="1"/>
  <c r="F1027" i="4"/>
  <c r="L408" i="4" s="1"/>
  <c r="F1029" i="4"/>
  <c r="L409" i="4" s="1"/>
  <c r="F1038" i="4"/>
  <c r="L412" i="4" s="1"/>
  <c r="F412" i="3" s="1"/>
  <c r="F1052" i="4"/>
  <c r="L419" i="4" s="1"/>
  <c r="F1054" i="4"/>
  <c r="L420" i="4" s="1"/>
  <c r="F1060" i="4"/>
  <c r="L422" i="4" s="1"/>
  <c r="F1062" i="4"/>
  <c r="L423" i="4" s="1"/>
  <c r="F1066" i="4"/>
  <c r="L425" i="4" s="1"/>
  <c r="F425" i="3" s="1"/>
  <c r="F1073" i="4"/>
  <c r="L428" i="4" s="1"/>
  <c r="F1082" i="4"/>
  <c r="L431" i="4" s="1"/>
  <c r="F431" i="3" s="1"/>
  <c r="F1084" i="4"/>
  <c r="L433" i="4" s="1"/>
  <c r="F1097" i="4"/>
  <c r="L440" i="4" s="1"/>
  <c r="F1101" i="4"/>
  <c r="L442" i="4" s="1"/>
  <c r="F1110" i="4"/>
  <c r="L445" i="4" s="1"/>
  <c r="F445" i="3" s="1"/>
  <c r="F1113" i="4"/>
  <c r="L447" i="4" s="1"/>
  <c r="F1117" i="4"/>
  <c r="L449" i="4" s="1"/>
  <c r="F449" i="3" s="1"/>
  <c r="F1120" i="4"/>
  <c r="L451" i="4" s="1"/>
  <c r="F1125" i="4"/>
  <c r="L453" i="4" s="1"/>
  <c r="F1128" i="4"/>
  <c r="L454" i="4" s="1"/>
  <c r="F1144" i="4"/>
  <c r="L461" i="4" s="1"/>
  <c r="F1152" i="4"/>
  <c r="L465" i="4" s="1"/>
  <c r="F1157" i="4"/>
  <c r="L467" i="4" s="1"/>
  <c r="F1165" i="4"/>
  <c r="L470" i="4" s="1"/>
  <c r="F1174" i="4"/>
  <c r="L475" i="4" s="1"/>
  <c r="F1178" i="4"/>
  <c r="L476" i="4" s="1"/>
  <c r="F1194" i="4"/>
  <c r="L482" i="4" s="1"/>
  <c r="F1195" i="4"/>
  <c r="L483" i="4" s="1"/>
  <c r="F483" i="3" s="1"/>
  <c r="F1198" i="4"/>
  <c r="L486" i="4" s="1"/>
  <c r="F1200" i="4"/>
  <c r="L487" i="4" s="1"/>
  <c r="F1204" i="4"/>
  <c r="L488" i="4" s="1"/>
  <c r="F1207" i="4"/>
  <c r="L489" i="4" s="1"/>
  <c r="F1212" i="4"/>
  <c r="L491" i="4" s="1"/>
  <c r="F1215" i="4"/>
  <c r="L492" i="4" s="1"/>
  <c r="F1217" i="4"/>
  <c r="L493" i="4" s="1"/>
  <c r="F493" i="3" s="1"/>
  <c r="F1248" i="4"/>
  <c r="L506" i="4" s="1"/>
  <c r="F506" i="3" s="1"/>
  <c r="F1251" i="4"/>
  <c r="L508" i="4" s="1"/>
  <c r="F1253" i="4"/>
  <c r="L509" i="4" s="1"/>
  <c r="F509" i="3" s="1"/>
  <c r="F1258" i="4"/>
  <c r="L513" i="4" s="1"/>
  <c r="F513" i="3" s="1"/>
  <c r="F1266" i="4"/>
  <c r="L517" i="4" s="1"/>
  <c r="F1274" i="4"/>
  <c r="L520" i="4" s="1"/>
  <c r="F1286" i="4"/>
  <c r="L525" i="4" s="1"/>
  <c r="F1303" i="4"/>
  <c r="L532" i="4" s="1"/>
  <c r="F1307" i="4"/>
  <c r="L533" i="4" s="1"/>
  <c r="F1319" i="4"/>
  <c r="L537" i="4" s="1"/>
  <c r="F537" i="3" s="1"/>
  <c r="F1338" i="4"/>
  <c r="L543" i="4" s="1"/>
  <c r="F1341" i="4"/>
  <c r="L544" i="4" s="1"/>
  <c r="F544" i="3" s="1"/>
  <c r="F1357" i="4"/>
  <c r="L551" i="4" s="1"/>
  <c r="F1360" i="4"/>
  <c r="L552" i="4" s="1"/>
  <c r="F1367" i="4"/>
  <c r="L554" i="4" s="1"/>
  <c r="F1376" i="4"/>
  <c r="L558" i="4" s="1"/>
  <c r="F1379" i="4"/>
  <c r="L559" i="4" s="1"/>
  <c r="F559" i="3" s="1"/>
  <c r="F1383" i="4"/>
  <c r="L561" i="4" s="1"/>
  <c r="F1385" i="4"/>
  <c r="L562" i="4" s="1"/>
  <c r="F1406" i="4"/>
  <c r="L570" i="4" s="1"/>
  <c r="F1420" i="4"/>
  <c r="L577" i="4" s="1"/>
  <c r="F1425" i="4"/>
  <c r="L579" i="4" s="1"/>
  <c r="F579" i="3" s="1"/>
  <c r="F1445" i="4"/>
  <c r="L589" i="4" s="1"/>
  <c r="F1451" i="4"/>
  <c r="L591" i="4" s="1"/>
  <c r="F591" i="3" s="1"/>
  <c r="F1460" i="4"/>
  <c r="L595" i="4" s="1"/>
  <c r="F1465" i="4"/>
  <c r="L597" i="4" s="1"/>
  <c r="F1476" i="4"/>
  <c r="L600" i="4" s="1"/>
  <c r="F1481" i="4"/>
  <c r="L602" i="4" s="1"/>
  <c r="F1491" i="4"/>
  <c r="L606" i="4" s="1"/>
  <c r="F1495" i="4"/>
  <c r="L607" i="4" s="1"/>
  <c r="F1501" i="4"/>
  <c r="L610" i="4" s="1"/>
  <c r="F1504" i="4"/>
  <c r="L612" i="4" s="1"/>
  <c r="F1510" i="4"/>
  <c r="L614" i="4" s="1"/>
  <c r="F614" i="3" s="1"/>
  <c r="F1515" i="4"/>
  <c r="L616" i="4" s="1"/>
  <c r="F1523" i="4"/>
  <c r="L619" i="4" s="1"/>
  <c r="F1527" i="4"/>
  <c r="L620" i="4" s="1"/>
  <c r="F620" i="3" s="1"/>
  <c r="F1533" i="4"/>
  <c r="L624" i="4" s="1"/>
  <c r="F1547" i="4"/>
  <c r="L629" i="4" s="1"/>
  <c r="F1549" i="4"/>
  <c r="L630" i="4" s="1"/>
  <c r="F1555" i="4"/>
  <c r="L633" i="4" s="1"/>
  <c r="F1557" i="4"/>
  <c r="L634" i="4" s="1"/>
  <c r="F1561" i="4"/>
  <c r="L635" i="4" s="1"/>
  <c r="F635" i="3" s="1"/>
  <c r="F1569" i="4"/>
  <c r="L638" i="4" s="1"/>
  <c r="F638" i="3" s="1"/>
  <c r="F1573" i="4"/>
  <c r="L640" i="4" s="1"/>
  <c r="F1601" i="4"/>
  <c r="L652" i="4" s="1"/>
  <c r="F1606" i="4"/>
  <c r="L654" i="4" s="1"/>
  <c r="F1619" i="4"/>
  <c r="L659" i="4" s="1"/>
  <c r="F659" i="3" s="1"/>
  <c r="F1625" i="4"/>
  <c r="L662" i="4" s="1"/>
  <c r="F1635" i="4"/>
  <c r="L665" i="4" s="1"/>
  <c r="F1651" i="4"/>
  <c r="L672" i="4" s="1"/>
  <c r="F1665" i="4"/>
  <c r="L676" i="4" s="1"/>
  <c r="F1672" i="4"/>
  <c r="L678" i="4" s="1"/>
  <c r="F1675" i="4"/>
  <c r="L679" i="4" s="1"/>
  <c r="F1688" i="4"/>
  <c r="L683" i="4" s="1"/>
  <c r="F1705" i="4"/>
  <c r="L691" i="4" s="1"/>
  <c r="F691" i="3" s="1"/>
  <c r="F1710" i="4"/>
  <c r="L693" i="4" s="1"/>
  <c r="F1716" i="4"/>
  <c r="L695" i="4" s="1"/>
  <c r="F1723" i="4"/>
  <c r="L698" i="4" s="1"/>
  <c r="F1735" i="4"/>
  <c r="L702" i="4" s="1"/>
  <c r="F1737" i="4"/>
  <c r="L703" i="4" s="1"/>
  <c r="F703" i="3" s="1"/>
  <c r="F1751" i="4"/>
  <c r="L710" i="4" s="1"/>
  <c r="F1761" i="4"/>
  <c r="L713" i="4" s="1"/>
  <c r="F1766" i="4"/>
  <c r="L715" i="4" s="1"/>
  <c r="F1769" i="4"/>
  <c r="L716" i="4" s="1"/>
  <c r="F1786" i="4"/>
  <c r="L722" i="4" s="1"/>
  <c r="F1795" i="4"/>
  <c r="L726" i="4" s="1"/>
  <c r="F1809" i="4"/>
  <c r="L733" i="4" s="1"/>
  <c r="F1812" i="4"/>
  <c r="L734" i="4" s="1"/>
  <c r="F1829" i="4"/>
  <c r="L741" i="4" s="1"/>
  <c r="F1833" i="4"/>
  <c r="L742" i="4" s="1"/>
  <c r="F1841" i="4"/>
  <c r="L744" i="4" s="1"/>
  <c r="F1844" i="4"/>
  <c r="L745" i="4" s="1"/>
  <c r="F1866" i="4"/>
  <c r="L755" i="4" s="1"/>
  <c r="F1869" i="4"/>
  <c r="L756" i="4" s="1"/>
  <c r="F1876" i="4"/>
  <c r="L759" i="4" s="1"/>
  <c r="F1878" i="4"/>
  <c r="L760" i="4" s="1"/>
  <c r="F760" i="3" s="1"/>
  <c r="F1888" i="4"/>
  <c r="L764" i="4" s="1"/>
  <c r="F1893" i="4"/>
  <c r="L766" i="4" s="1"/>
  <c r="F2" i="4"/>
  <c r="L2" i="4" s="1"/>
  <c r="F2" i="3" s="1"/>
  <c r="I4" i="4"/>
  <c r="I6" i="4"/>
  <c r="I10" i="4"/>
  <c r="I12" i="4"/>
  <c r="I14" i="4"/>
  <c r="I15" i="4"/>
  <c r="I17" i="4"/>
  <c r="I20" i="4"/>
  <c r="I24" i="4"/>
  <c r="I26" i="4"/>
  <c r="I28" i="4"/>
  <c r="I32" i="4"/>
  <c r="I33" i="4"/>
  <c r="I37" i="4"/>
  <c r="I40" i="4"/>
  <c r="I41" i="4"/>
  <c r="I44" i="4"/>
  <c r="I48" i="4"/>
  <c r="I49" i="4"/>
  <c r="I52" i="4"/>
  <c r="I56" i="4"/>
  <c r="I60" i="4"/>
  <c r="I62" i="4"/>
  <c r="I66" i="4"/>
  <c r="I67" i="4"/>
  <c r="I70" i="4"/>
  <c r="I72" i="4"/>
  <c r="I74" i="4"/>
  <c r="I77" i="4"/>
  <c r="I79" i="4"/>
  <c r="I81" i="4"/>
  <c r="I85" i="4"/>
  <c r="I89" i="4"/>
  <c r="I91" i="4"/>
  <c r="I96" i="4"/>
  <c r="I97" i="4"/>
  <c r="I100" i="4"/>
  <c r="I104" i="4"/>
  <c r="I107" i="4"/>
  <c r="I109" i="4"/>
  <c r="I113" i="4"/>
  <c r="I116" i="4"/>
  <c r="I117" i="4"/>
  <c r="I120" i="4"/>
  <c r="I123" i="4"/>
  <c r="I126" i="4"/>
  <c r="I129" i="4"/>
  <c r="I131" i="4"/>
  <c r="I135" i="4"/>
  <c r="I138" i="4"/>
  <c r="I141" i="4"/>
  <c r="I145" i="4"/>
  <c r="I149" i="4"/>
  <c r="I151" i="4"/>
  <c r="I155" i="4"/>
  <c r="I157" i="4"/>
  <c r="I161" i="4"/>
  <c r="I167" i="4"/>
  <c r="I170" i="4"/>
  <c r="I172" i="4"/>
  <c r="I175" i="4"/>
  <c r="I179" i="4"/>
  <c r="I182" i="4"/>
  <c r="I186" i="4"/>
  <c r="I190" i="4"/>
  <c r="I195" i="4"/>
  <c r="I197" i="4"/>
  <c r="I199" i="4"/>
  <c r="I200" i="4"/>
  <c r="I203" i="4"/>
  <c r="I205" i="4"/>
  <c r="I209" i="4"/>
  <c r="I212" i="4"/>
  <c r="I213" i="4"/>
  <c r="I217" i="4"/>
  <c r="I226" i="4"/>
  <c r="I227" i="4"/>
  <c r="I231" i="4"/>
  <c r="I232" i="4"/>
  <c r="I235" i="4"/>
  <c r="I241" i="4"/>
  <c r="I242" i="4"/>
  <c r="I248" i="4"/>
  <c r="I249" i="4"/>
  <c r="I252" i="4"/>
  <c r="I257" i="4"/>
  <c r="I260" i="4"/>
  <c r="I263" i="4"/>
  <c r="I267" i="4"/>
  <c r="I270" i="4"/>
  <c r="I274" i="4"/>
  <c r="I276" i="4"/>
  <c r="I279" i="4"/>
  <c r="I281" i="4"/>
  <c r="I283" i="4"/>
  <c r="I284" i="4"/>
  <c r="I287" i="4"/>
  <c r="I291" i="4"/>
  <c r="I294" i="4"/>
  <c r="I297" i="4"/>
  <c r="I302" i="4"/>
  <c r="I303" i="4"/>
  <c r="I307" i="4"/>
  <c r="I310" i="4"/>
  <c r="I315" i="4"/>
  <c r="I322" i="4"/>
  <c r="I324" i="4"/>
  <c r="I325" i="4"/>
  <c r="I326" i="4"/>
  <c r="I327" i="4"/>
  <c r="I331" i="4"/>
  <c r="I334" i="4"/>
  <c r="I339" i="4"/>
  <c r="I343" i="4"/>
  <c r="I346" i="4"/>
  <c r="I347" i="4"/>
  <c r="I350" i="4"/>
  <c r="I360" i="4"/>
  <c r="I363" i="4"/>
  <c r="I365" i="4"/>
  <c r="I373" i="4"/>
  <c r="I374" i="4"/>
  <c r="I377" i="4"/>
  <c r="I378" i="4"/>
  <c r="I384" i="4"/>
  <c r="I385" i="4"/>
  <c r="I387" i="4"/>
  <c r="I395" i="4"/>
  <c r="I398" i="4"/>
  <c r="I400" i="4"/>
  <c r="I401" i="4"/>
  <c r="I404" i="4"/>
  <c r="I406" i="4"/>
  <c r="I409" i="4"/>
  <c r="I410" i="4"/>
  <c r="I414" i="4"/>
  <c r="I418" i="4"/>
  <c r="I422" i="4"/>
  <c r="I426" i="4"/>
  <c r="I430" i="4"/>
  <c r="I436" i="4"/>
  <c r="I440" i="4"/>
  <c r="I441" i="4"/>
  <c r="I444" i="4"/>
  <c r="I448" i="4"/>
  <c r="I450" i="4"/>
  <c r="I456" i="4"/>
  <c r="I461" i="4"/>
  <c r="I465" i="4"/>
  <c r="I472" i="4"/>
  <c r="I476" i="4"/>
  <c r="I481" i="4"/>
  <c r="I488" i="4"/>
  <c r="I490" i="4"/>
  <c r="I493" i="4"/>
  <c r="I497" i="4"/>
  <c r="I499" i="4"/>
  <c r="I500" i="4"/>
  <c r="I504" i="4"/>
  <c r="I511" i="4"/>
  <c r="I513" i="4"/>
  <c r="I514" i="4"/>
  <c r="I518" i="4"/>
  <c r="I520" i="4"/>
  <c r="I521" i="4"/>
  <c r="I525" i="4"/>
  <c r="I527" i="4"/>
  <c r="I531" i="4"/>
  <c r="I534" i="4"/>
  <c r="I545" i="4"/>
  <c r="I549" i="4"/>
  <c r="I553" i="4"/>
  <c r="I555" i="4"/>
  <c r="I558" i="4"/>
  <c r="I560" i="4"/>
  <c r="I563" i="4"/>
  <c r="I564" i="4"/>
  <c r="I569" i="4"/>
  <c r="I570" i="4"/>
  <c r="I575" i="4"/>
  <c r="I576" i="4"/>
  <c r="I577" i="4"/>
  <c r="I579" i="4"/>
  <c r="I583" i="4"/>
  <c r="I587" i="4"/>
  <c r="I588" i="4"/>
  <c r="I592" i="4"/>
  <c r="I595" i="4"/>
  <c r="I599" i="4"/>
  <c r="I603" i="4"/>
  <c r="I604" i="4"/>
  <c r="I614" i="4"/>
  <c r="I615" i="4"/>
  <c r="I617" i="4"/>
  <c r="I621" i="4"/>
  <c r="I622" i="4"/>
  <c r="I632" i="4"/>
  <c r="I637" i="4"/>
  <c r="I643" i="4"/>
  <c r="I648" i="4"/>
  <c r="I650" i="4"/>
  <c r="I653" i="4"/>
  <c r="I657" i="4"/>
  <c r="I659" i="4"/>
  <c r="I670" i="4"/>
  <c r="I674" i="4"/>
  <c r="I678" i="4"/>
  <c r="I684" i="4"/>
  <c r="I687" i="4"/>
  <c r="I689" i="4"/>
  <c r="I694" i="4"/>
  <c r="I699" i="4"/>
  <c r="I706" i="4"/>
  <c r="I707" i="4"/>
  <c r="I709" i="4"/>
  <c r="I719" i="4"/>
  <c r="I724" i="4"/>
  <c r="I725" i="4"/>
  <c r="I730" i="4"/>
  <c r="I737" i="4"/>
  <c r="I745" i="4"/>
  <c r="I749" i="4"/>
  <c r="I751" i="4"/>
  <c r="I754" i="4"/>
  <c r="I757" i="4"/>
  <c r="I761" i="4"/>
  <c r="I765" i="4"/>
  <c r="I769" i="4"/>
  <c r="I770" i="4"/>
  <c r="I774" i="4"/>
  <c r="I778" i="4"/>
  <c r="I780" i="4"/>
  <c r="I782" i="4"/>
  <c r="I786" i="4"/>
  <c r="I795" i="4"/>
  <c r="I799" i="4"/>
  <c r="I800" i="4"/>
  <c r="I804" i="4"/>
  <c r="I811" i="4"/>
  <c r="I819" i="4"/>
  <c r="I822" i="4"/>
  <c r="I824" i="4"/>
  <c r="I831" i="4"/>
  <c r="I835" i="4"/>
  <c r="I838" i="4"/>
  <c r="I842" i="4"/>
  <c r="I846" i="4"/>
  <c r="I850" i="4"/>
  <c r="I854" i="4"/>
  <c r="I857" i="4"/>
  <c r="I863" i="4"/>
  <c r="I868" i="4"/>
  <c r="I874" i="4"/>
  <c r="I881" i="4"/>
  <c r="I883" i="4"/>
  <c r="I887" i="4"/>
  <c r="I890" i="4"/>
  <c r="I895" i="4"/>
  <c r="I897" i="4"/>
  <c r="I900" i="4"/>
  <c r="I904" i="4"/>
  <c r="I908" i="4"/>
  <c r="I910" i="4"/>
  <c r="I914" i="4"/>
  <c r="I930" i="4"/>
  <c r="I934" i="4"/>
  <c r="I939" i="4"/>
  <c r="I942" i="4"/>
  <c r="I947" i="4"/>
  <c r="I957" i="4"/>
  <c r="I961" i="4"/>
  <c r="I963" i="4"/>
  <c r="I964" i="4"/>
  <c r="I969" i="4"/>
  <c r="I974" i="4"/>
  <c r="I980" i="4"/>
  <c r="I981" i="4"/>
  <c r="I992" i="4"/>
  <c r="I999" i="4"/>
  <c r="I1001" i="4"/>
  <c r="I1003" i="4"/>
  <c r="I1005" i="4"/>
  <c r="I1007" i="4"/>
  <c r="I1011" i="4"/>
  <c r="I1021" i="4"/>
  <c r="I1027" i="4"/>
  <c r="I1029" i="4"/>
  <c r="I1038" i="4"/>
  <c r="I1052" i="4"/>
  <c r="I1054" i="4"/>
  <c r="I1060" i="4"/>
  <c r="I1062" i="4"/>
  <c r="I1066" i="4"/>
  <c r="I1073" i="4"/>
  <c r="I1082" i="4"/>
  <c r="I1084" i="4"/>
  <c r="I1097" i="4"/>
  <c r="I1101" i="4"/>
  <c r="I1110" i="4"/>
  <c r="I1113" i="4"/>
  <c r="I1117" i="4"/>
  <c r="I1120" i="4"/>
  <c r="I1125" i="4"/>
  <c r="I1128" i="4"/>
  <c r="I1144" i="4"/>
  <c r="I1152" i="4"/>
  <c r="I1157" i="4"/>
  <c r="I1165" i="4"/>
  <c r="I1174" i="4"/>
  <c r="I1178" i="4"/>
  <c r="I1194" i="4"/>
  <c r="I1195" i="4"/>
  <c r="I1198" i="4"/>
  <c r="I1200" i="4"/>
  <c r="I1204" i="4"/>
  <c r="I1207" i="4"/>
  <c r="I1212" i="4"/>
  <c r="I1215" i="4"/>
  <c r="I1217" i="4"/>
  <c r="I1248" i="4"/>
  <c r="I1251" i="4"/>
  <c r="I1253" i="4"/>
  <c r="I1258" i="4"/>
  <c r="I1266" i="4"/>
  <c r="I1274" i="4"/>
  <c r="I1286" i="4"/>
  <c r="I1303" i="4"/>
  <c r="I1307" i="4"/>
  <c r="I1319" i="4"/>
  <c r="I1338" i="4"/>
  <c r="I1341" i="4"/>
  <c r="I1357" i="4"/>
  <c r="I1360" i="4"/>
  <c r="I1367" i="4"/>
  <c r="I1376" i="4"/>
  <c r="I1379" i="4"/>
  <c r="I1383" i="4"/>
  <c r="I1385" i="4"/>
  <c r="I1406" i="4"/>
  <c r="I1420" i="4"/>
  <c r="I1425" i="4"/>
  <c r="I1445" i="4"/>
  <c r="I1451" i="4"/>
  <c r="I1460" i="4"/>
  <c r="I1465" i="4"/>
  <c r="I1476" i="4"/>
  <c r="I1481" i="4"/>
  <c r="I1491" i="4"/>
  <c r="I1495" i="4"/>
  <c r="I1501" i="4"/>
  <c r="I1504" i="4"/>
  <c r="I1510" i="4"/>
  <c r="I1515" i="4"/>
  <c r="I1523" i="4"/>
  <c r="I1527" i="4"/>
  <c r="I1533" i="4"/>
  <c r="I1547" i="4"/>
  <c r="I1549" i="4"/>
  <c r="I1555" i="4"/>
  <c r="I1557" i="4"/>
  <c r="I1561" i="4"/>
  <c r="I1569" i="4"/>
  <c r="I1573" i="4"/>
  <c r="I1601" i="4"/>
  <c r="I1606" i="4"/>
  <c r="I1619" i="4"/>
  <c r="I1625" i="4"/>
  <c r="I1635" i="4"/>
  <c r="I1651" i="4"/>
  <c r="I1665" i="4"/>
  <c r="I1672" i="4"/>
  <c r="I1675" i="4"/>
  <c r="I1688" i="4"/>
  <c r="I1705" i="4"/>
  <c r="I1710" i="4"/>
  <c r="I1716" i="4"/>
  <c r="I1723" i="4"/>
  <c r="I1735" i="4"/>
  <c r="I1737" i="4"/>
  <c r="I1751" i="4"/>
  <c r="I1761" i="4"/>
  <c r="I1766" i="4"/>
  <c r="I1769" i="4"/>
  <c r="I1786" i="4"/>
  <c r="I1795" i="4"/>
  <c r="I1809" i="4"/>
  <c r="I1812" i="4"/>
  <c r="I1829" i="4"/>
  <c r="I1833" i="4"/>
  <c r="I1841" i="4"/>
  <c r="I1844" i="4"/>
  <c r="I1866" i="4"/>
  <c r="I1869" i="4"/>
  <c r="I1876" i="4"/>
  <c r="I1878" i="4"/>
  <c r="I1888" i="4"/>
  <c r="I1893" i="4"/>
  <c r="I2" i="4"/>
  <c r="H4" i="4"/>
  <c r="H6" i="4"/>
  <c r="H10" i="4"/>
  <c r="H12" i="4"/>
  <c r="H14" i="4"/>
  <c r="H15" i="4"/>
  <c r="H17" i="4"/>
  <c r="H20" i="4"/>
  <c r="H24" i="4"/>
  <c r="H26" i="4"/>
  <c r="H28" i="4"/>
  <c r="H32" i="4"/>
  <c r="H33" i="4"/>
  <c r="H37" i="4"/>
  <c r="H40" i="4"/>
  <c r="H41" i="4"/>
  <c r="H44" i="4"/>
  <c r="H48" i="4"/>
  <c r="H49" i="4"/>
  <c r="H52" i="4"/>
  <c r="H56" i="4"/>
  <c r="H60" i="4"/>
  <c r="H62" i="4"/>
  <c r="H66" i="4"/>
  <c r="H67" i="4"/>
  <c r="H70" i="4"/>
  <c r="H72" i="4"/>
  <c r="H74" i="4"/>
  <c r="H77" i="4"/>
  <c r="H79" i="4"/>
  <c r="H81" i="4"/>
  <c r="H85" i="4"/>
  <c r="H89" i="4"/>
  <c r="H91" i="4"/>
  <c r="H96" i="4"/>
  <c r="H97" i="4"/>
  <c r="H100" i="4"/>
  <c r="H104" i="4"/>
  <c r="H107" i="4"/>
  <c r="H109" i="4"/>
  <c r="H113" i="4"/>
  <c r="H116" i="4"/>
  <c r="H117" i="4"/>
  <c r="H120" i="4"/>
  <c r="H123" i="4"/>
  <c r="H126" i="4"/>
  <c r="H129" i="4"/>
  <c r="H131" i="4"/>
  <c r="H135" i="4"/>
  <c r="H138" i="4"/>
  <c r="H141" i="4"/>
  <c r="H145" i="4"/>
  <c r="H149" i="4"/>
  <c r="H151" i="4"/>
  <c r="H155" i="4"/>
  <c r="H157" i="4"/>
  <c r="H161" i="4"/>
  <c r="H167" i="4"/>
  <c r="H170" i="4"/>
  <c r="H172" i="4"/>
  <c r="H175" i="4"/>
  <c r="H179" i="4"/>
  <c r="H182" i="4"/>
  <c r="H186" i="4"/>
  <c r="H190" i="4"/>
  <c r="H195" i="4"/>
  <c r="H197" i="4"/>
  <c r="H199" i="4"/>
  <c r="H200" i="4"/>
  <c r="H203" i="4"/>
  <c r="H205" i="4"/>
  <c r="H209" i="4"/>
  <c r="H212" i="4"/>
  <c r="H213" i="4"/>
  <c r="H217" i="4"/>
  <c r="H226" i="4"/>
  <c r="H227" i="4"/>
  <c r="H231" i="4"/>
  <c r="H232" i="4"/>
  <c r="H235" i="4"/>
  <c r="H241" i="4"/>
  <c r="H242" i="4"/>
  <c r="H248" i="4"/>
  <c r="H249" i="4"/>
  <c r="H252" i="4"/>
  <c r="H257" i="4"/>
  <c r="H260" i="4"/>
  <c r="H263" i="4"/>
  <c r="H267" i="4"/>
  <c r="H270" i="4"/>
  <c r="H274" i="4"/>
  <c r="H276" i="4"/>
  <c r="H279" i="4"/>
  <c r="H281" i="4"/>
  <c r="H283" i="4"/>
  <c r="H284" i="4"/>
  <c r="H287" i="4"/>
  <c r="H291" i="4"/>
  <c r="H294" i="4"/>
  <c r="H297" i="4"/>
  <c r="H302" i="4"/>
  <c r="H303" i="4"/>
  <c r="H307" i="4"/>
  <c r="H310" i="4"/>
  <c r="H315" i="4"/>
  <c r="H322" i="4"/>
  <c r="H324" i="4"/>
  <c r="H325" i="4"/>
  <c r="H326" i="4"/>
  <c r="H327" i="4"/>
  <c r="H331" i="4"/>
  <c r="H334" i="4"/>
  <c r="H339" i="4"/>
  <c r="H343" i="4"/>
  <c r="H346" i="4"/>
  <c r="H347" i="4"/>
  <c r="H350" i="4"/>
  <c r="H360" i="4"/>
  <c r="H363" i="4"/>
  <c r="H365" i="4"/>
  <c r="H373" i="4"/>
  <c r="H374" i="4"/>
  <c r="H377" i="4"/>
  <c r="H378" i="4"/>
  <c r="H384" i="4"/>
  <c r="H385" i="4"/>
  <c r="H387" i="4"/>
  <c r="H395" i="4"/>
  <c r="H398" i="4"/>
  <c r="H400" i="4"/>
  <c r="H401" i="4"/>
  <c r="H404" i="4"/>
  <c r="H406" i="4"/>
  <c r="H409" i="4"/>
  <c r="H410" i="4"/>
  <c r="H414" i="4"/>
  <c r="H418" i="4"/>
  <c r="H422" i="4"/>
  <c r="H426" i="4"/>
  <c r="H430" i="4"/>
  <c r="H436" i="4"/>
  <c r="H440" i="4"/>
  <c r="H441" i="4"/>
  <c r="H444" i="4"/>
  <c r="H448" i="4"/>
  <c r="H450" i="4"/>
  <c r="H456" i="4"/>
  <c r="H461" i="4"/>
  <c r="H465" i="4"/>
  <c r="H472" i="4"/>
  <c r="H476" i="4"/>
  <c r="H481" i="4"/>
  <c r="H488" i="4"/>
  <c r="H490" i="4"/>
  <c r="H493" i="4"/>
  <c r="H497" i="4"/>
  <c r="H499" i="4"/>
  <c r="H500" i="4"/>
  <c r="H504" i="4"/>
  <c r="H511" i="4"/>
  <c r="H513" i="4"/>
  <c r="H514" i="4"/>
  <c r="H518" i="4"/>
  <c r="H520" i="4"/>
  <c r="H521" i="4"/>
  <c r="H525" i="4"/>
  <c r="H527" i="4"/>
  <c r="H531" i="4"/>
  <c r="H534" i="4"/>
  <c r="H545" i="4"/>
  <c r="H549" i="4"/>
  <c r="H553" i="4"/>
  <c r="H555" i="4"/>
  <c r="H558" i="4"/>
  <c r="H560" i="4"/>
  <c r="H563" i="4"/>
  <c r="H564" i="4"/>
  <c r="H569" i="4"/>
  <c r="H570" i="4"/>
  <c r="H575" i="4"/>
  <c r="H576" i="4"/>
  <c r="H577" i="4"/>
  <c r="H579" i="4"/>
  <c r="H583" i="4"/>
  <c r="H587" i="4"/>
  <c r="H588" i="4"/>
  <c r="H592" i="4"/>
  <c r="H595" i="4"/>
  <c r="H599" i="4"/>
  <c r="H603" i="4"/>
  <c r="H604" i="4"/>
  <c r="H614" i="4"/>
  <c r="H615" i="4"/>
  <c r="H617" i="4"/>
  <c r="H621" i="4"/>
  <c r="H622" i="4"/>
  <c r="H632" i="4"/>
  <c r="H637" i="4"/>
  <c r="H643" i="4"/>
  <c r="H648" i="4"/>
  <c r="H650" i="4"/>
  <c r="H653" i="4"/>
  <c r="H657" i="4"/>
  <c r="H659" i="4"/>
  <c r="H670" i="4"/>
  <c r="H674" i="4"/>
  <c r="H678" i="4"/>
  <c r="H684" i="4"/>
  <c r="H687" i="4"/>
  <c r="H689" i="4"/>
  <c r="H694" i="4"/>
  <c r="H699" i="4"/>
  <c r="H706" i="4"/>
  <c r="H707" i="4"/>
  <c r="H709" i="4"/>
  <c r="H719" i="4"/>
  <c r="H724" i="4"/>
  <c r="H725" i="4"/>
  <c r="H730" i="4"/>
  <c r="H737" i="4"/>
  <c r="H745" i="4"/>
  <c r="H749" i="4"/>
  <c r="H751" i="4"/>
  <c r="H754" i="4"/>
  <c r="H757" i="4"/>
  <c r="H761" i="4"/>
  <c r="H765" i="4"/>
  <c r="H769" i="4"/>
  <c r="H770" i="4"/>
  <c r="H774" i="4"/>
  <c r="H778" i="4"/>
  <c r="H780" i="4"/>
  <c r="H782" i="4"/>
  <c r="H786" i="4"/>
  <c r="H795" i="4"/>
  <c r="H799" i="4"/>
  <c r="H800" i="4"/>
  <c r="H804" i="4"/>
  <c r="H811" i="4"/>
  <c r="H819" i="4"/>
  <c r="H822" i="4"/>
  <c r="H824" i="4"/>
  <c r="H831" i="4"/>
  <c r="H835" i="4"/>
  <c r="H838" i="4"/>
  <c r="H842" i="4"/>
  <c r="H846" i="4"/>
  <c r="H850" i="4"/>
  <c r="H854" i="4"/>
  <c r="H857" i="4"/>
  <c r="H863" i="4"/>
  <c r="H868" i="4"/>
  <c r="H874" i="4"/>
  <c r="H881" i="4"/>
  <c r="H883" i="4"/>
  <c r="H887" i="4"/>
  <c r="H890" i="4"/>
  <c r="H895" i="4"/>
  <c r="H897" i="4"/>
  <c r="H900" i="4"/>
  <c r="H904" i="4"/>
  <c r="H908" i="4"/>
  <c r="H910" i="4"/>
  <c r="H914" i="4"/>
  <c r="H930" i="4"/>
  <c r="H934" i="4"/>
  <c r="H939" i="4"/>
  <c r="H942" i="4"/>
  <c r="H947" i="4"/>
  <c r="H957" i="4"/>
  <c r="H961" i="4"/>
  <c r="H963" i="4"/>
  <c r="H964" i="4"/>
  <c r="H969" i="4"/>
  <c r="H974" i="4"/>
  <c r="H980" i="4"/>
  <c r="H981" i="4"/>
  <c r="H992" i="4"/>
  <c r="H999" i="4"/>
  <c r="H1001" i="4"/>
  <c r="H1003" i="4"/>
  <c r="H1005" i="4"/>
  <c r="H1007" i="4"/>
  <c r="H1011" i="4"/>
  <c r="H1021" i="4"/>
  <c r="H1027" i="4"/>
  <c r="H1029" i="4"/>
  <c r="H1038" i="4"/>
  <c r="H1052" i="4"/>
  <c r="H1054" i="4"/>
  <c r="H1060" i="4"/>
  <c r="H1062" i="4"/>
  <c r="H1066" i="4"/>
  <c r="H1073" i="4"/>
  <c r="H1082" i="4"/>
  <c r="H1084" i="4"/>
  <c r="H1097" i="4"/>
  <c r="H1101" i="4"/>
  <c r="H1110" i="4"/>
  <c r="H1113" i="4"/>
  <c r="H1117" i="4"/>
  <c r="H1120" i="4"/>
  <c r="H1125" i="4"/>
  <c r="H1128" i="4"/>
  <c r="H1144" i="4"/>
  <c r="H1152" i="4"/>
  <c r="H1157" i="4"/>
  <c r="H1165" i="4"/>
  <c r="H1174" i="4"/>
  <c r="H1178" i="4"/>
  <c r="H1194" i="4"/>
  <c r="H1195" i="4"/>
  <c r="H1198" i="4"/>
  <c r="H1200" i="4"/>
  <c r="H1204" i="4"/>
  <c r="H1207" i="4"/>
  <c r="H1212" i="4"/>
  <c r="H1215" i="4"/>
  <c r="H1217" i="4"/>
  <c r="H1248" i="4"/>
  <c r="H1251" i="4"/>
  <c r="H1253" i="4"/>
  <c r="H1258" i="4"/>
  <c r="H1266" i="4"/>
  <c r="H1274" i="4"/>
  <c r="H1286" i="4"/>
  <c r="H1303" i="4"/>
  <c r="H1307" i="4"/>
  <c r="H1319" i="4"/>
  <c r="H1338" i="4"/>
  <c r="H1341" i="4"/>
  <c r="H1357" i="4"/>
  <c r="H1360" i="4"/>
  <c r="H1367" i="4"/>
  <c r="H1376" i="4"/>
  <c r="H1379" i="4"/>
  <c r="H1383" i="4"/>
  <c r="H1385" i="4"/>
  <c r="H1406" i="4"/>
  <c r="H1420" i="4"/>
  <c r="H1425" i="4"/>
  <c r="H1445" i="4"/>
  <c r="H1451" i="4"/>
  <c r="H1460" i="4"/>
  <c r="H1465" i="4"/>
  <c r="H1476" i="4"/>
  <c r="H1481" i="4"/>
  <c r="H1491" i="4"/>
  <c r="H1495" i="4"/>
  <c r="H1501" i="4"/>
  <c r="H1504" i="4"/>
  <c r="H1510" i="4"/>
  <c r="H1515" i="4"/>
  <c r="H1523" i="4"/>
  <c r="H1527" i="4"/>
  <c r="H1533" i="4"/>
  <c r="H1547" i="4"/>
  <c r="H1549" i="4"/>
  <c r="H1555" i="4"/>
  <c r="H1557" i="4"/>
  <c r="H1561" i="4"/>
  <c r="H1569" i="4"/>
  <c r="H1573" i="4"/>
  <c r="H1601" i="4"/>
  <c r="H1606" i="4"/>
  <c r="H1619" i="4"/>
  <c r="H1625" i="4"/>
  <c r="H1635" i="4"/>
  <c r="H1651" i="4"/>
  <c r="H1665" i="4"/>
  <c r="H1672" i="4"/>
  <c r="H1675" i="4"/>
  <c r="H1688" i="4"/>
  <c r="H1705" i="4"/>
  <c r="H1710" i="4"/>
  <c r="H1716" i="4"/>
  <c r="H1723" i="4"/>
  <c r="H1735" i="4"/>
  <c r="H1737" i="4"/>
  <c r="H1751" i="4"/>
  <c r="H1761" i="4"/>
  <c r="H1766" i="4"/>
  <c r="H1769" i="4"/>
  <c r="H1786" i="4"/>
  <c r="H1795" i="4"/>
  <c r="H1809" i="4"/>
  <c r="H1812" i="4"/>
  <c r="H1829" i="4"/>
  <c r="H1833" i="4"/>
  <c r="H1841" i="4"/>
  <c r="H1844" i="4"/>
  <c r="H1866" i="4"/>
  <c r="H1869" i="4"/>
  <c r="H1876" i="4"/>
  <c r="H1878" i="4"/>
  <c r="H1888" i="4"/>
  <c r="H1893" i="4"/>
  <c r="H2" i="4"/>
  <c r="G760" i="3" l="1" a="1"/>
  <c r="G760" i="3" s="1"/>
  <c r="H760" i="3" s="1" a="1"/>
  <c r="H760" i="3" s="1"/>
  <c r="Q760" i="3" s="1"/>
  <c r="G703" i="3" a="1"/>
  <c r="G703" i="3" s="1"/>
  <c r="H703" i="3" s="1" a="1"/>
  <c r="H703" i="3" s="1"/>
  <c r="Q703" i="3" s="1"/>
  <c r="G691" i="3" a="1"/>
  <c r="G691" i="3" s="1"/>
  <c r="H691" i="3" s="1" a="1"/>
  <c r="H691" i="3" s="1"/>
  <c r="Q691" i="3" s="1"/>
  <c r="G659" i="3" a="1"/>
  <c r="G659" i="3" s="1"/>
  <c r="H659" i="3" s="1" a="1"/>
  <c r="H659" i="3" s="1"/>
  <c r="Q659" i="3" s="1"/>
  <c r="G638" i="3" a="1"/>
  <c r="G638" i="3" s="1"/>
  <c r="H638" i="3" s="1" a="1"/>
  <c r="H638" i="3" s="1"/>
  <c r="Q638" i="3" s="1"/>
  <c r="G635" i="3" a="1"/>
  <c r="G635" i="3" s="1"/>
  <c r="H635" i="3" s="1" a="1"/>
  <c r="H635" i="3" s="1"/>
  <c r="Q635" i="3" s="1"/>
  <c r="G620" i="3" a="1"/>
  <c r="G620" i="3" s="1"/>
  <c r="H620" i="3" s="1" a="1"/>
  <c r="H620" i="3" s="1"/>
  <c r="Q620" i="3" s="1"/>
  <c r="G614" i="3" a="1"/>
  <c r="G614" i="3" s="1"/>
  <c r="H614" i="3" s="1" a="1"/>
  <c r="H614" i="3" s="1"/>
  <c r="Q614" i="3" s="1"/>
  <c r="G559" i="3" a="1"/>
  <c r="G559" i="3" s="1"/>
  <c r="H559" i="3" s="1" a="1"/>
  <c r="H559" i="3" s="1"/>
  <c r="Q559" i="3" s="1"/>
  <c r="G544" i="3" a="1"/>
  <c r="G544" i="3" s="1"/>
  <c r="H544" i="3" s="1" a="1"/>
  <c r="H544" i="3" s="1"/>
  <c r="Q544" i="3" s="1"/>
  <c r="G537" i="3" a="1"/>
  <c r="G537" i="3" s="1"/>
  <c r="H537" i="3" s="1" a="1"/>
  <c r="H537" i="3" s="1"/>
  <c r="Q537" i="3" s="1"/>
  <c r="G509" i="3" a="1"/>
  <c r="G509" i="3" s="1"/>
  <c r="H509" i="3" s="1" a="1"/>
  <c r="H509" i="3" s="1"/>
  <c r="Q509" i="3" s="1"/>
  <c r="G506" i="3" a="1"/>
  <c r="G506" i="3" s="1"/>
  <c r="H506" i="3" s="1" a="1"/>
  <c r="H506" i="3" s="1"/>
  <c r="Q506" i="3" s="1"/>
  <c r="G493" i="3" a="1"/>
  <c r="G493" i="3" s="1"/>
  <c r="H493" i="3" s="1" a="1"/>
  <c r="H493" i="3" s="1"/>
  <c r="Q493" i="3" s="1"/>
  <c r="G483" i="3" a="1"/>
  <c r="G483" i="3" s="1"/>
  <c r="H483" i="3" s="1" a="1"/>
  <c r="H483" i="3" s="1"/>
  <c r="Q483" i="3" s="1"/>
  <c r="G445" i="3" a="1"/>
  <c r="G445" i="3" s="1"/>
  <c r="H445" i="3" s="1" a="1"/>
  <c r="H445" i="3" s="1"/>
  <c r="Q445" i="3" s="1"/>
  <c r="G431" i="3" a="1"/>
  <c r="G431" i="3" s="1"/>
  <c r="H431" i="3" s="1" a="1"/>
  <c r="H431" i="3" s="1"/>
  <c r="Q431" i="3" s="1"/>
  <c r="G425" i="3" a="1"/>
  <c r="G425" i="3" s="1"/>
  <c r="H425" i="3" s="1" a="1"/>
  <c r="H425" i="3" s="1"/>
  <c r="Q425" i="3" s="1"/>
  <c r="G401" i="3" a="1"/>
  <c r="G401" i="3" s="1"/>
  <c r="H401" i="3" s="1" a="1"/>
  <c r="H401" i="3" s="1"/>
  <c r="Q401" i="3" s="1"/>
  <c r="G389" i="3" a="1"/>
  <c r="G389" i="3" s="1"/>
  <c r="H389" i="3" s="1" a="1"/>
  <c r="H389" i="3" s="1"/>
  <c r="Q389" i="3" s="1"/>
  <c r="G375" i="3" a="1"/>
  <c r="G375" i="3" s="1"/>
  <c r="H375" i="3" s="1" a="1"/>
  <c r="H375" i="3" s="1"/>
  <c r="Q375" i="3" s="1"/>
  <c r="G370" i="3" a="1"/>
  <c r="G370" i="3" s="1"/>
  <c r="H370" i="3" s="1" a="1"/>
  <c r="H370" i="3" s="1"/>
  <c r="Q370" i="3" s="1"/>
  <c r="G365" i="3" a="1"/>
  <c r="G365" i="3" s="1"/>
  <c r="H365" i="3" s="1" a="1"/>
  <c r="H365" i="3" s="1"/>
  <c r="Q365" i="3" s="1"/>
  <c r="G356" i="3" a="1"/>
  <c r="G356" i="3" s="1"/>
  <c r="H356" i="3" s="1" a="1"/>
  <c r="H356" i="3" s="1"/>
  <c r="Q356" i="3" s="1"/>
  <c r="G352" i="3" a="1"/>
  <c r="G352" i="3" s="1"/>
  <c r="H352" i="3" s="1" a="1"/>
  <c r="H352" i="3" s="1"/>
  <c r="Q352" i="3" s="1"/>
  <c r="G328" i="3" a="1"/>
  <c r="G328" i="3" s="1"/>
  <c r="H328" i="3" s="1" a="1"/>
  <c r="H328" i="3" s="1"/>
  <c r="Q328" i="3" s="1"/>
  <c r="G290" i="3" a="1"/>
  <c r="G290" i="3" s="1"/>
  <c r="H290" i="3" s="1" a="1"/>
  <c r="H290" i="3" s="1"/>
  <c r="Q290" i="3" s="1"/>
  <c r="G270" i="3" a="1"/>
  <c r="G270" i="3" s="1"/>
  <c r="H270" i="3" s="1" a="1"/>
  <c r="H270" i="3" s="1"/>
  <c r="Q270" i="3" s="1"/>
  <c r="G256" i="3" a="1"/>
  <c r="G256" i="3" s="1"/>
  <c r="H256" i="3" s="1" a="1"/>
  <c r="H256" i="3" s="1"/>
  <c r="Q256" i="3" s="1"/>
  <c r="G247" i="3" a="1"/>
  <c r="G247" i="3" s="1"/>
  <c r="H247" i="3" s="1" a="1"/>
  <c r="H247" i="3" s="1"/>
  <c r="Q247" i="3" s="1"/>
  <c r="G243" i="3" a="1"/>
  <c r="G243" i="3" s="1"/>
  <c r="H243" i="3" s="1" a="1"/>
  <c r="H243" i="3" s="1"/>
  <c r="Q243" i="3" s="1"/>
  <c r="G235" i="3" a="1"/>
  <c r="G235" i="3" s="1"/>
  <c r="H235" i="3" s="1" a="1"/>
  <c r="H235" i="3" s="1"/>
  <c r="Q235" i="3" s="1"/>
  <c r="G195" i="3" a="1"/>
  <c r="G195" i="3" s="1"/>
  <c r="H195" i="3" s="1" a="1"/>
  <c r="H195" i="3" s="1"/>
  <c r="Q195" i="3" s="1"/>
  <c r="G161" i="3" a="1"/>
  <c r="G161" i="3" s="1"/>
  <c r="H161" i="3" s="1" a="1"/>
  <c r="H161" i="3" s="1"/>
  <c r="Q161" i="3" s="1"/>
  <c r="G127" i="3" a="1"/>
  <c r="G127" i="3" s="1"/>
  <c r="H127" i="3" s="1" a="1"/>
  <c r="H127" i="3" s="1"/>
  <c r="Q127" i="3" s="1"/>
  <c r="G112" i="3" a="1"/>
  <c r="G112" i="3" s="1"/>
  <c r="H112" i="3" s="1" a="1"/>
  <c r="H112" i="3" s="1"/>
  <c r="Q112" i="3" s="1"/>
  <c r="G81" i="3" a="1"/>
  <c r="G81" i="3" s="1"/>
  <c r="H81" i="3" s="1" a="1"/>
  <c r="H81" i="3" s="1"/>
  <c r="Q81" i="3" s="1"/>
  <c r="G2" i="3" a="1"/>
  <c r="G2" i="3" s="1"/>
  <c r="H2" i="3" s="1" a="1"/>
  <c r="H2" i="3" s="1"/>
  <c r="Q2" i="3" s="1"/>
  <c r="G36" i="3" a="1"/>
  <c r="G36" i="3" s="1"/>
  <c r="H36" i="3" s="1" a="1"/>
  <c r="H36" i="3" s="1"/>
  <c r="Q36" i="3" s="1"/>
  <c r="G117" i="3" a="1"/>
  <c r="G117" i="3" s="1"/>
  <c r="H117" i="3" s="1" a="1"/>
  <c r="H117" i="3" s="1"/>
  <c r="Q117" i="3" s="1"/>
  <c r="G137" i="3" a="1"/>
  <c r="G137" i="3" s="1"/>
  <c r="H137" i="3" s="1" a="1"/>
  <c r="H137" i="3" s="1"/>
  <c r="Q137" i="3" s="1"/>
  <c r="G139" i="3" a="1"/>
  <c r="G139" i="3" s="1"/>
  <c r="H139" i="3" s="1" a="1"/>
  <c r="H139" i="3" s="1"/>
  <c r="Q139" i="3" s="1"/>
  <c r="G285" i="3" a="1"/>
  <c r="G285" i="3" s="1"/>
  <c r="H285" i="3" s="1" a="1"/>
  <c r="H285" i="3" s="1"/>
  <c r="Q285" i="3" s="1"/>
  <c r="G307" i="3" a="1"/>
  <c r="G307" i="3" s="1"/>
  <c r="H307" i="3" s="1" a="1"/>
  <c r="H307" i="3" s="1"/>
  <c r="Q307" i="3" s="1"/>
  <c r="G346" i="3" a="1"/>
  <c r="G346" i="3" s="1"/>
  <c r="H346" i="3" s="1" a="1"/>
  <c r="H346" i="3" s="1"/>
  <c r="Q346" i="3" s="1"/>
  <c r="G412" i="3" a="1"/>
  <c r="G412" i="3" s="1"/>
  <c r="H412" i="3" s="1" a="1"/>
  <c r="H412" i="3" s="1"/>
  <c r="Q412" i="3" s="1"/>
  <c r="G449" i="3" a="1"/>
  <c r="G449" i="3" s="1"/>
  <c r="H449" i="3" s="1" a="1"/>
  <c r="H449" i="3" s="1"/>
  <c r="Q449" i="3" s="1"/>
  <c r="G513" i="3" a="1"/>
  <c r="G513" i="3" s="1"/>
  <c r="H513" i="3" s="1" a="1"/>
  <c r="H513" i="3" s="1"/>
  <c r="Q513" i="3" s="1"/>
  <c r="G579" i="3" a="1"/>
  <c r="G579" i="3" s="1"/>
  <c r="H579" i="3" s="1" a="1"/>
  <c r="H579" i="3" s="1"/>
  <c r="Q579" i="3" s="1"/>
  <c r="G591" i="3" a="1"/>
  <c r="G591" i="3" s="1"/>
  <c r="H591" i="3" s="1" a="1"/>
  <c r="H591" i="3" s="1"/>
  <c r="Q591" i="3" s="1"/>
  <c r="F759" i="3"/>
  <c r="F755" i="3"/>
  <c r="F744" i="3"/>
  <c r="F741" i="3"/>
  <c r="F733" i="3"/>
  <c r="F715" i="3"/>
  <c r="F702" i="3"/>
  <c r="F678" i="3"/>
  <c r="F634" i="3"/>
  <c r="F633" i="3"/>
  <c r="F629" i="3"/>
  <c r="F619" i="3"/>
  <c r="F606" i="3"/>
  <c r="F561" i="3"/>
  <c r="F558" i="3"/>
  <c r="F551" i="3"/>
  <c r="F543" i="3"/>
  <c r="F532" i="3"/>
  <c r="F508" i="3"/>
  <c r="F492" i="3"/>
  <c r="F491" i="3"/>
  <c r="F488" i="3"/>
  <c r="F487" i="3"/>
  <c r="F486" i="3"/>
  <c r="F482" i="3"/>
  <c r="F475" i="3"/>
  <c r="F453" i="3"/>
  <c r="F422" i="3"/>
  <c r="F419" i="3"/>
  <c r="F408" i="3"/>
  <c r="F400" i="3"/>
  <c r="F399" i="3"/>
  <c r="F398" i="3"/>
  <c r="F397" i="3"/>
  <c r="F388" i="3"/>
  <c r="F377" i="3"/>
  <c r="F374" i="3"/>
  <c r="F367" i="3"/>
  <c r="F364" i="3"/>
  <c r="F358" i="3"/>
  <c r="F355" i="3"/>
  <c r="F354" i="3"/>
  <c r="F351" i="3"/>
  <c r="F345" i="3"/>
  <c r="F344" i="3"/>
  <c r="F332" i="3"/>
  <c r="F331" i="3"/>
  <c r="F330" i="3"/>
  <c r="F327" i="3"/>
  <c r="F326" i="3"/>
  <c r="F323" i="3"/>
  <c r="F322" i="3"/>
  <c r="F316" i="3"/>
  <c r="F315" i="3"/>
  <c r="F314" i="3"/>
  <c r="F309" i="3"/>
  <c r="F306" i="3"/>
  <c r="F305" i="3"/>
  <c r="F304" i="3"/>
  <c r="F303" i="3"/>
  <c r="F302" i="3"/>
  <c r="F301" i="3"/>
  <c r="F300" i="3"/>
  <c r="F299" i="3"/>
  <c r="F298" i="3"/>
  <c r="F297" i="3"/>
  <c r="F296" i="3"/>
  <c r="F287" i="3"/>
  <c r="F279" i="3"/>
  <c r="F278" i="3"/>
  <c r="F269" i="3"/>
  <c r="F268" i="3"/>
  <c r="F265" i="3"/>
  <c r="F264" i="3"/>
  <c r="F255" i="3"/>
  <c r="F254" i="3"/>
  <c r="F253" i="3"/>
  <c r="F242" i="3"/>
  <c r="F241" i="3"/>
  <c r="F240" i="3"/>
  <c r="F239" i="3"/>
  <c r="F234" i="3"/>
  <c r="F233" i="3"/>
  <c r="F232" i="3"/>
  <c r="F231" i="3"/>
  <c r="F230" i="3"/>
  <c r="F229" i="3"/>
  <c r="F228" i="3"/>
  <c r="F227" i="3"/>
  <c r="F226" i="3"/>
  <c r="F225" i="3"/>
  <c r="F224" i="3"/>
  <c r="F221" i="3"/>
  <c r="F218" i="3"/>
  <c r="F217" i="3"/>
  <c r="F216" i="3"/>
  <c r="F215" i="3"/>
  <c r="F214" i="3"/>
  <c r="F213" i="3"/>
  <c r="F212" i="3"/>
  <c r="F208" i="3"/>
  <c r="F204" i="3"/>
  <c r="F203" i="3"/>
  <c r="F202" i="3"/>
  <c r="F201" i="3"/>
  <c r="F200" i="3"/>
  <c r="F199" i="3"/>
  <c r="F198" i="3"/>
  <c r="F194" i="3"/>
  <c r="F193" i="3"/>
  <c r="F192" i="3"/>
  <c r="F191" i="3"/>
  <c r="F190" i="3"/>
  <c r="F189" i="3"/>
  <c r="F184" i="3"/>
  <c r="F179" i="3"/>
  <c r="F172" i="3"/>
  <c r="F171" i="3"/>
  <c r="F170" i="3"/>
  <c r="F169" i="3"/>
  <c r="F164" i="3"/>
  <c r="F160" i="3"/>
  <c r="F159" i="3"/>
  <c r="F158" i="3"/>
  <c r="F157" i="3"/>
  <c r="F156" i="3"/>
  <c r="F155" i="3"/>
  <c r="F154" i="3"/>
  <c r="F153" i="3"/>
  <c r="F152" i="3"/>
  <c r="F151" i="3"/>
  <c r="F148" i="3"/>
  <c r="F147" i="3"/>
  <c r="F144" i="3"/>
  <c r="F143" i="3"/>
  <c r="F142" i="3"/>
  <c r="F136" i="3"/>
  <c r="F132" i="3"/>
  <c r="F131" i="3"/>
  <c r="F130" i="3"/>
  <c r="F129" i="3"/>
  <c r="F126" i="3"/>
  <c r="F125" i="3"/>
  <c r="F124" i="3"/>
  <c r="F123" i="3"/>
  <c r="F122" i="3"/>
  <c r="F121" i="3"/>
  <c r="F116" i="3"/>
  <c r="F115" i="3"/>
  <c r="F114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5" i="3"/>
  <c r="F94" i="3"/>
  <c r="F91" i="3"/>
  <c r="F88" i="3"/>
  <c r="F87" i="3"/>
  <c r="F86" i="3"/>
  <c r="F85" i="3"/>
  <c r="F80" i="3"/>
  <c r="F79" i="3"/>
  <c r="F78" i="3"/>
  <c r="F77" i="3"/>
  <c r="F76" i="3"/>
  <c r="F75" i="3"/>
  <c r="F74" i="3"/>
  <c r="F73" i="3"/>
  <c r="F72" i="3"/>
  <c r="F69" i="3"/>
  <c r="F68" i="3"/>
  <c r="F67" i="3"/>
  <c r="F66" i="3"/>
  <c r="F65" i="3"/>
  <c r="F64" i="3"/>
  <c r="F63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39" i="3"/>
  <c r="F38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758" i="3"/>
  <c r="F740" i="3"/>
  <c r="F732" i="3"/>
  <c r="F725" i="3"/>
  <c r="F709" i="3"/>
  <c r="F704" i="3"/>
  <c r="F697" i="3"/>
  <c r="F692" i="3"/>
  <c r="F688" i="3"/>
  <c r="F667" i="3"/>
  <c r="F644" i="3"/>
  <c r="F639" i="3"/>
  <c r="F632" i="3"/>
  <c r="F628" i="3"/>
  <c r="F621" i="3"/>
  <c r="F615" i="3"/>
  <c r="F609" i="3"/>
  <c r="F605" i="3"/>
  <c r="F604" i="3"/>
  <c r="F588" i="3"/>
  <c r="F580" i="3"/>
  <c r="F576" i="3"/>
  <c r="F560" i="3"/>
  <c r="F527" i="3"/>
  <c r="F524" i="3"/>
  <c r="F523" i="3"/>
  <c r="F516" i="3"/>
  <c r="F510" i="3"/>
  <c r="F507" i="3"/>
  <c r="F505" i="3"/>
  <c r="F485" i="3"/>
  <c r="F484" i="3"/>
  <c r="F464" i="3"/>
  <c r="F463" i="3"/>
  <c r="F460" i="3"/>
  <c r="F450" i="3"/>
  <c r="F446" i="3"/>
  <c r="F439" i="3"/>
  <c r="F438" i="3"/>
  <c r="F437" i="3"/>
  <c r="F432" i="3"/>
  <c r="F430" i="3"/>
  <c r="F414" i="3"/>
  <c r="F413" i="3"/>
  <c r="F402" i="3"/>
  <c r="F396" i="3"/>
  <c r="F387" i="3"/>
  <c r="F386" i="3"/>
  <c r="F383" i="3"/>
  <c r="F380" i="3"/>
  <c r="F376" i="3"/>
  <c r="F373" i="3"/>
  <c r="F366" i="3"/>
  <c r="F357" i="3"/>
  <c r="F353" i="3"/>
  <c r="F348" i="3"/>
  <c r="F347" i="3"/>
  <c r="F329" i="3"/>
  <c r="F308" i="3"/>
  <c r="F286" i="3"/>
  <c r="F284" i="3"/>
  <c r="F272" i="3"/>
  <c r="F271" i="3"/>
  <c r="F260" i="3"/>
  <c r="F257" i="3"/>
  <c r="F248" i="3"/>
  <c r="F207" i="3"/>
  <c r="F183" i="3"/>
  <c r="F182" i="3"/>
  <c r="F163" i="3"/>
  <c r="F162" i="3"/>
  <c r="F138" i="3"/>
  <c r="F128" i="3"/>
  <c r="F118" i="3"/>
  <c r="F113" i="3"/>
  <c r="F37" i="3"/>
  <c r="G2" i="4"/>
  <c r="M2" i="4"/>
  <c r="G1893" i="4"/>
  <c r="M766" i="4"/>
  <c r="G1888" i="4"/>
  <c r="M764" i="4"/>
  <c r="G1878" i="4"/>
  <c r="M760" i="4"/>
  <c r="G1876" i="4"/>
  <c r="M759" i="4"/>
  <c r="G1869" i="4"/>
  <c r="M756" i="4"/>
  <c r="G1866" i="4"/>
  <c r="M755" i="4"/>
  <c r="G1844" i="4"/>
  <c r="M745" i="4"/>
  <c r="G1841" i="4"/>
  <c r="M744" i="4"/>
  <c r="G1833" i="4"/>
  <c r="M742" i="4"/>
  <c r="G1829" i="4"/>
  <c r="M741" i="4"/>
  <c r="G1812" i="4"/>
  <c r="M734" i="4"/>
  <c r="G1809" i="4"/>
  <c r="M733" i="4"/>
  <c r="G1795" i="4"/>
  <c r="M726" i="4"/>
  <c r="G1786" i="4"/>
  <c r="M722" i="4"/>
  <c r="G1769" i="4"/>
  <c r="M716" i="4"/>
  <c r="G1766" i="4"/>
  <c r="M715" i="4"/>
  <c r="G1761" i="4"/>
  <c r="M713" i="4"/>
  <c r="G1751" i="4"/>
  <c r="M710" i="4"/>
  <c r="G1737" i="4"/>
  <c r="M703" i="4"/>
  <c r="G1735" i="4"/>
  <c r="M702" i="4"/>
  <c r="G1723" i="4"/>
  <c r="M698" i="4"/>
  <c r="G1716" i="4"/>
  <c r="M695" i="4"/>
  <c r="G1710" i="4"/>
  <c r="M693" i="4"/>
  <c r="G1705" i="4"/>
  <c r="M691" i="4"/>
  <c r="G1688" i="4"/>
  <c r="M683" i="4"/>
  <c r="G1675" i="4"/>
  <c r="M679" i="4"/>
  <c r="G1672" i="4"/>
  <c r="M678" i="4"/>
  <c r="G1665" i="4"/>
  <c r="M676" i="4"/>
  <c r="G1651" i="4"/>
  <c r="M672" i="4"/>
  <c r="G1635" i="4"/>
  <c r="M665" i="4"/>
  <c r="G1625" i="4"/>
  <c r="M662" i="4"/>
  <c r="G1619" i="4"/>
  <c r="M659" i="4"/>
  <c r="G1606" i="4"/>
  <c r="M654" i="4"/>
  <c r="G1601" i="4"/>
  <c r="M652" i="4"/>
  <c r="G1573" i="4"/>
  <c r="M640" i="4"/>
  <c r="G1569" i="4"/>
  <c r="M638" i="4"/>
  <c r="G1561" i="4"/>
  <c r="M635" i="4"/>
  <c r="G1557" i="4"/>
  <c r="M634" i="4"/>
  <c r="G1555" i="4"/>
  <c r="M633" i="4"/>
  <c r="G1549" i="4"/>
  <c r="M630" i="4"/>
  <c r="G1547" i="4"/>
  <c r="M629" i="4"/>
  <c r="G1533" i="4"/>
  <c r="M624" i="4"/>
  <c r="G1527" i="4"/>
  <c r="M620" i="4"/>
  <c r="G1523" i="4"/>
  <c r="M619" i="4"/>
  <c r="G1515" i="4"/>
  <c r="M616" i="4"/>
  <c r="G1510" i="4"/>
  <c r="M614" i="4"/>
  <c r="G1504" i="4"/>
  <c r="M612" i="4"/>
  <c r="G1501" i="4"/>
  <c r="M610" i="4"/>
  <c r="G1495" i="4"/>
  <c r="M607" i="4"/>
  <c r="G1491" i="4"/>
  <c r="M606" i="4"/>
  <c r="G1481" i="4"/>
  <c r="M602" i="4"/>
  <c r="G1476" i="4"/>
  <c r="M600" i="4"/>
  <c r="G1465" i="4"/>
  <c r="M597" i="4"/>
  <c r="G1460" i="4"/>
  <c r="M595" i="4"/>
  <c r="G1451" i="4"/>
  <c r="M591" i="4"/>
  <c r="G1445" i="4"/>
  <c r="M589" i="4"/>
  <c r="G1425" i="4"/>
  <c r="M579" i="4"/>
  <c r="G1420" i="4"/>
  <c r="M577" i="4"/>
  <c r="G1406" i="4"/>
  <c r="M570" i="4"/>
  <c r="G1385" i="4"/>
  <c r="M562" i="4"/>
  <c r="G1383" i="4"/>
  <c r="M561" i="4"/>
  <c r="G1379" i="4"/>
  <c r="M559" i="4"/>
  <c r="G1376" i="4"/>
  <c r="M558" i="4"/>
  <c r="G1367" i="4"/>
  <c r="M554" i="4"/>
  <c r="G1360" i="4"/>
  <c r="M552" i="4"/>
  <c r="G1357" i="4"/>
  <c r="M551" i="4"/>
  <c r="G1341" i="4"/>
  <c r="M544" i="4"/>
  <c r="G1338" i="4"/>
  <c r="M543" i="4"/>
  <c r="G1319" i="4"/>
  <c r="M537" i="4"/>
  <c r="G1307" i="4"/>
  <c r="M533" i="4"/>
  <c r="G1303" i="4"/>
  <c r="M532" i="4"/>
  <c r="G1286" i="4"/>
  <c r="M525" i="4"/>
  <c r="G1274" i="4"/>
  <c r="M520" i="4"/>
  <c r="G1266" i="4"/>
  <c r="M517" i="4"/>
  <c r="G1258" i="4"/>
  <c r="M513" i="4"/>
  <c r="G1253" i="4"/>
  <c r="M509" i="4"/>
  <c r="G1251" i="4"/>
  <c r="M508" i="4"/>
  <c r="G1248" i="4"/>
  <c r="M506" i="4"/>
  <c r="G1217" i="4"/>
  <c r="M493" i="4"/>
  <c r="G1215" i="4"/>
  <c r="M492" i="4"/>
  <c r="G1212" i="4"/>
  <c r="M491" i="4"/>
  <c r="G1207" i="4"/>
  <c r="M489" i="4"/>
  <c r="G1204" i="4"/>
  <c r="M488" i="4"/>
  <c r="G1200" i="4"/>
  <c r="M487" i="4"/>
  <c r="G1198" i="4"/>
  <c r="M486" i="4"/>
  <c r="G1195" i="4"/>
  <c r="M483" i="4"/>
  <c r="G1194" i="4"/>
  <c r="M482" i="4"/>
  <c r="G1178" i="4"/>
  <c r="M476" i="4"/>
  <c r="G1174" i="4"/>
  <c r="M475" i="4"/>
  <c r="G1165" i="4"/>
  <c r="M470" i="4"/>
  <c r="G1157" i="4"/>
  <c r="M467" i="4"/>
  <c r="G1152" i="4"/>
  <c r="M465" i="4"/>
  <c r="G1144" i="4"/>
  <c r="M461" i="4"/>
  <c r="G1128" i="4"/>
  <c r="M454" i="4"/>
  <c r="G1125" i="4"/>
  <c r="M453" i="4"/>
  <c r="G1120" i="4"/>
  <c r="M451" i="4"/>
  <c r="G1117" i="4"/>
  <c r="M449" i="4"/>
  <c r="G1113" i="4"/>
  <c r="M447" i="4"/>
  <c r="G1110" i="4"/>
  <c r="M445" i="4"/>
  <c r="G1101" i="4"/>
  <c r="M442" i="4"/>
  <c r="G1097" i="4"/>
  <c r="M440" i="4"/>
  <c r="G1084" i="4"/>
  <c r="M433" i="4"/>
  <c r="G1082" i="4"/>
  <c r="M431" i="4"/>
  <c r="G1073" i="4"/>
  <c r="M428" i="4"/>
  <c r="G1066" i="4"/>
  <c r="M425" i="4"/>
  <c r="G1062" i="4"/>
  <c r="M423" i="4"/>
  <c r="G1060" i="4"/>
  <c r="M422" i="4"/>
  <c r="G1054" i="4"/>
  <c r="M420" i="4"/>
  <c r="G1052" i="4"/>
  <c r="M419" i="4"/>
  <c r="G1038" i="4"/>
  <c r="M412" i="4"/>
  <c r="G1029" i="4"/>
  <c r="M409" i="4"/>
  <c r="G1027" i="4"/>
  <c r="M408" i="4"/>
  <c r="G1021" i="4"/>
  <c r="M406" i="4"/>
  <c r="G1011" i="4"/>
  <c r="M403" i="4"/>
  <c r="G1007" i="4"/>
  <c r="M401" i="4"/>
  <c r="G1005" i="4"/>
  <c r="M400" i="4"/>
  <c r="G1003" i="4"/>
  <c r="M399" i="4"/>
  <c r="G1001" i="4"/>
  <c r="M398" i="4"/>
  <c r="G999" i="4"/>
  <c r="M397" i="4"/>
  <c r="G992" i="4"/>
  <c r="M394" i="4"/>
  <c r="G981" i="4"/>
  <c r="M389" i="4"/>
  <c r="G980" i="4"/>
  <c r="M388" i="4"/>
  <c r="G974" i="4"/>
  <c r="M384" i="4"/>
  <c r="G969" i="4"/>
  <c r="M381" i="4"/>
  <c r="G964" i="4"/>
  <c r="M378" i="4"/>
  <c r="G963" i="4"/>
  <c r="M377" i="4"/>
  <c r="G961" i="4"/>
  <c r="M375" i="4"/>
  <c r="G957" i="4"/>
  <c r="M374" i="4"/>
  <c r="G947" i="4"/>
  <c r="M370" i="4"/>
  <c r="G942" i="4"/>
  <c r="M368" i="4"/>
  <c r="G939" i="4"/>
  <c r="M367" i="4"/>
  <c r="G934" i="4"/>
  <c r="M365" i="4"/>
  <c r="G930" i="4"/>
  <c r="M364" i="4"/>
  <c r="G914" i="4"/>
  <c r="M359" i="4"/>
  <c r="G910" i="4"/>
  <c r="M358" i="4"/>
  <c r="G908" i="4"/>
  <c r="M356" i="4"/>
  <c r="G904" i="4"/>
  <c r="M355" i="4"/>
  <c r="G900" i="4"/>
  <c r="M354" i="4"/>
  <c r="G897" i="4"/>
  <c r="M352" i="4"/>
  <c r="G895" i="4"/>
  <c r="M351" i="4"/>
  <c r="G890" i="4"/>
  <c r="M349" i="4"/>
  <c r="G887" i="4"/>
  <c r="M346" i="4"/>
  <c r="G883" i="4"/>
  <c r="M345" i="4"/>
  <c r="G881" i="4"/>
  <c r="M344" i="4"/>
  <c r="G874" i="4"/>
  <c r="M341" i="4"/>
  <c r="G868" i="4"/>
  <c r="M339" i="4"/>
  <c r="G863" i="4"/>
  <c r="M337" i="4"/>
  <c r="G857" i="4"/>
  <c r="M335" i="4"/>
  <c r="G854" i="4"/>
  <c r="M333" i="4"/>
  <c r="G850" i="4"/>
  <c r="M332" i="4"/>
  <c r="G846" i="4"/>
  <c r="M331" i="4"/>
  <c r="G842" i="4"/>
  <c r="M330" i="4"/>
  <c r="G838" i="4"/>
  <c r="M328" i="4"/>
  <c r="G835" i="4"/>
  <c r="M327" i="4"/>
  <c r="G831" i="4"/>
  <c r="M326" i="4"/>
  <c r="G824" i="4"/>
  <c r="M324" i="4"/>
  <c r="G822" i="4"/>
  <c r="M323" i="4"/>
  <c r="G819" i="4"/>
  <c r="M322" i="4"/>
  <c r="G811" i="4"/>
  <c r="M319" i="4"/>
  <c r="G804" i="4"/>
  <c r="M317" i="4"/>
  <c r="G800" i="4"/>
  <c r="M316" i="4"/>
  <c r="G799" i="4"/>
  <c r="M315" i="4"/>
  <c r="G795" i="4"/>
  <c r="M314" i="4"/>
  <c r="G786" i="4"/>
  <c r="M310" i="4"/>
  <c r="G782" i="4"/>
  <c r="M309" i="4"/>
  <c r="G780" i="4"/>
  <c r="M307" i="4"/>
  <c r="G778" i="4"/>
  <c r="M306" i="4"/>
  <c r="G774" i="4"/>
  <c r="M305" i="4"/>
  <c r="G770" i="4"/>
  <c r="M304" i="4"/>
  <c r="G769" i="4"/>
  <c r="M303" i="4"/>
  <c r="G765" i="4"/>
  <c r="M302" i="4"/>
  <c r="G761" i="4"/>
  <c r="M301" i="4"/>
  <c r="G757" i="4"/>
  <c r="M300" i="4"/>
  <c r="G754" i="4"/>
  <c r="M299" i="4"/>
  <c r="G751" i="4"/>
  <c r="M298" i="4"/>
  <c r="G749" i="4"/>
  <c r="M297" i="4"/>
  <c r="G745" i="4"/>
  <c r="M296" i="4"/>
  <c r="G737" i="4"/>
  <c r="M293" i="4"/>
  <c r="G730" i="4"/>
  <c r="M290" i="4"/>
  <c r="G725" i="4"/>
  <c r="M288" i="4"/>
  <c r="G724" i="4"/>
  <c r="M287" i="4"/>
  <c r="G719" i="4"/>
  <c r="M285" i="4"/>
  <c r="G709" i="4"/>
  <c r="M280" i="4"/>
  <c r="G707" i="4"/>
  <c r="M279" i="4"/>
  <c r="G706" i="4"/>
  <c r="M278" i="4"/>
  <c r="G699" i="4"/>
  <c r="M275" i="4"/>
  <c r="G694" i="4"/>
  <c r="M273" i="4"/>
  <c r="G689" i="4"/>
  <c r="M270" i="4"/>
  <c r="G687" i="4"/>
  <c r="M269" i="4"/>
  <c r="G684" i="4"/>
  <c r="M268" i="4"/>
  <c r="G678" i="4"/>
  <c r="M266" i="4"/>
  <c r="G674" i="4"/>
  <c r="M265" i="4"/>
  <c r="G670" i="4"/>
  <c r="M264" i="4"/>
  <c r="G659" i="4"/>
  <c r="M258" i="4"/>
  <c r="G657" i="4"/>
  <c r="M256" i="4"/>
  <c r="G653" i="4"/>
  <c r="M255" i="4"/>
  <c r="G650" i="4"/>
  <c r="M254" i="4"/>
  <c r="G648" i="4"/>
  <c r="M253" i="4"/>
  <c r="G643" i="4"/>
  <c r="M251" i="4"/>
  <c r="G637" i="4"/>
  <c r="M249" i="4"/>
  <c r="G632" i="4"/>
  <c r="M247" i="4"/>
  <c r="G622" i="4"/>
  <c r="M243" i="4"/>
  <c r="G621" i="4"/>
  <c r="M242" i="4"/>
  <c r="G617" i="4"/>
  <c r="M241" i="4"/>
  <c r="G615" i="4"/>
  <c r="M240" i="4"/>
  <c r="G614" i="4"/>
  <c r="M239" i="4"/>
  <c r="G604" i="4"/>
  <c r="M235" i="4"/>
  <c r="G603" i="4"/>
  <c r="M234" i="4"/>
  <c r="G599" i="4"/>
  <c r="M233" i="4"/>
  <c r="G595" i="4"/>
  <c r="M232" i="4"/>
  <c r="G592" i="4"/>
  <c r="M231" i="4"/>
  <c r="G588" i="4"/>
  <c r="M230" i="4"/>
  <c r="G587" i="4"/>
  <c r="M229" i="4"/>
  <c r="G583" i="4"/>
  <c r="M228" i="4"/>
  <c r="G579" i="4"/>
  <c r="M227" i="4"/>
  <c r="G577" i="4"/>
  <c r="M226" i="4"/>
  <c r="G576" i="4"/>
  <c r="M225" i="4"/>
  <c r="G575" i="4"/>
  <c r="M224" i="4"/>
  <c r="G570" i="4"/>
  <c r="M222" i="4"/>
  <c r="G569" i="4"/>
  <c r="M221" i="4"/>
  <c r="G564" i="4"/>
  <c r="M219" i="4"/>
  <c r="G563" i="4"/>
  <c r="M218" i="4"/>
  <c r="G560" i="4"/>
  <c r="M217" i="4"/>
  <c r="G558" i="4"/>
  <c r="M216" i="4"/>
  <c r="G555" i="4"/>
  <c r="M215" i="4"/>
  <c r="G553" i="4"/>
  <c r="M214" i="4"/>
  <c r="G549" i="4"/>
  <c r="M213" i="4"/>
  <c r="G545" i="4"/>
  <c r="M212" i="4"/>
  <c r="G534" i="4"/>
  <c r="M209" i="4"/>
  <c r="G531" i="4"/>
  <c r="M208" i="4"/>
  <c r="G527" i="4"/>
  <c r="M205" i="4"/>
  <c r="G525" i="4"/>
  <c r="M204" i="4"/>
  <c r="G521" i="4"/>
  <c r="M203" i="4"/>
  <c r="G520" i="4"/>
  <c r="M202" i="4"/>
  <c r="G518" i="4"/>
  <c r="M201" i="4"/>
  <c r="G514" i="4"/>
  <c r="M200" i="4"/>
  <c r="G513" i="4"/>
  <c r="M199" i="4"/>
  <c r="G511" i="4"/>
  <c r="M198" i="4"/>
  <c r="G504" i="4"/>
  <c r="M195" i="4"/>
  <c r="G500" i="4"/>
  <c r="M194" i="4"/>
  <c r="G499" i="4"/>
  <c r="M193" i="4"/>
  <c r="G497" i="4"/>
  <c r="M192" i="4"/>
  <c r="G493" i="4"/>
  <c r="M191" i="4"/>
  <c r="G490" i="4"/>
  <c r="M190" i="4"/>
  <c r="G488" i="4"/>
  <c r="M189" i="4"/>
  <c r="G481" i="4"/>
  <c r="M187" i="4"/>
  <c r="G476" i="4"/>
  <c r="M185" i="4"/>
  <c r="G472" i="4"/>
  <c r="M184" i="4"/>
  <c r="G465" i="4"/>
  <c r="M180" i="4"/>
  <c r="G461" i="4"/>
  <c r="M179" i="4"/>
  <c r="G456" i="4"/>
  <c r="M177" i="4"/>
  <c r="G450" i="4"/>
  <c r="M173" i="4"/>
  <c r="G448" i="4"/>
  <c r="M172" i="4"/>
  <c r="G444" i="4"/>
  <c r="M171" i="4"/>
  <c r="G441" i="4"/>
  <c r="M170" i="4"/>
  <c r="G440" i="4"/>
  <c r="M169" i="4"/>
  <c r="G436" i="4"/>
  <c r="M167" i="4"/>
  <c r="G430" i="4"/>
  <c r="M165" i="4"/>
  <c r="G426" i="4"/>
  <c r="M164" i="4"/>
  <c r="G422" i="4"/>
  <c r="M161" i="4"/>
  <c r="G418" i="4"/>
  <c r="M160" i="4"/>
  <c r="G414" i="4"/>
  <c r="M159" i="4"/>
  <c r="G410" i="4"/>
  <c r="M158" i="4"/>
  <c r="G409" i="4"/>
  <c r="M157" i="4"/>
  <c r="G406" i="4"/>
  <c r="M156" i="4"/>
  <c r="G404" i="4"/>
  <c r="M155" i="4"/>
  <c r="G401" i="4"/>
  <c r="M154" i="4"/>
  <c r="G400" i="4"/>
  <c r="M153" i="4"/>
  <c r="G398" i="4"/>
  <c r="M152" i="4"/>
  <c r="G395" i="4"/>
  <c r="M151" i="4"/>
  <c r="G387" i="4"/>
  <c r="M149" i="4"/>
  <c r="G385" i="4"/>
  <c r="M148" i="4"/>
  <c r="G384" i="4"/>
  <c r="M147" i="4"/>
  <c r="G378" i="4"/>
  <c r="M145" i="4"/>
  <c r="G377" i="4"/>
  <c r="M144" i="4"/>
  <c r="G374" i="4"/>
  <c r="M143" i="4"/>
  <c r="G373" i="4"/>
  <c r="M142" i="4"/>
  <c r="G365" i="4"/>
  <c r="M139" i="4"/>
  <c r="G363" i="4"/>
  <c r="M137" i="4"/>
  <c r="G360" i="4"/>
  <c r="M136" i="4"/>
  <c r="G350" i="4"/>
  <c r="M133" i="4"/>
  <c r="G347" i="4"/>
  <c r="M132" i="4"/>
  <c r="G346" i="4"/>
  <c r="M131" i="4"/>
  <c r="G343" i="4"/>
  <c r="M130" i="4"/>
  <c r="G339" i="4"/>
  <c r="M129" i="4"/>
  <c r="G334" i="4"/>
  <c r="M127" i="4"/>
  <c r="G331" i="4"/>
  <c r="M126" i="4"/>
  <c r="G327" i="4"/>
  <c r="M125" i="4"/>
  <c r="G326" i="4"/>
  <c r="M124" i="4"/>
  <c r="G325" i="4"/>
  <c r="M123" i="4"/>
  <c r="G324" i="4"/>
  <c r="M122" i="4"/>
  <c r="G322" i="4"/>
  <c r="M121" i="4"/>
  <c r="G315" i="4"/>
  <c r="M119" i="4"/>
  <c r="G310" i="4"/>
  <c r="M117" i="4"/>
  <c r="G307" i="4"/>
  <c r="M116" i="4"/>
  <c r="G303" i="4"/>
  <c r="M115" i="4"/>
  <c r="G302" i="4"/>
  <c r="M114" i="4"/>
  <c r="G297" i="4"/>
  <c r="M112" i="4"/>
  <c r="G294" i="4"/>
  <c r="M111" i="4"/>
  <c r="G291" i="4"/>
  <c r="M110" i="4"/>
  <c r="G287" i="4"/>
  <c r="M109" i="4"/>
  <c r="G284" i="4"/>
  <c r="M108" i="4"/>
  <c r="G283" i="4"/>
  <c r="M107" i="4"/>
  <c r="G281" i="4"/>
  <c r="M106" i="4"/>
  <c r="G279" i="4"/>
  <c r="M105" i="4"/>
  <c r="G276" i="4"/>
  <c r="M104" i="4"/>
  <c r="G274" i="4"/>
  <c r="M103" i="4"/>
  <c r="G270" i="4"/>
  <c r="M102" i="4"/>
  <c r="G267" i="4"/>
  <c r="M101" i="4"/>
  <c r="G263" i="4"/>
  <c r="M100" i="4"/>
  <c r="G260" i="4"/>
  <c r="M99" i="4"/>
  <c r="G257" i="4"/>
  <c r="M98" i="4"/>
  <c r="G252" i="4"/>
  <c r="M96" i="4"/>
  <c r="G249" i="4"/>
  <c r="M95" i="4"/>
  <c r="G248" i="4"/>
  <c r="M94" i="4"/>
  <c r="G242" i="4"/>
  <c r="M92" i="4"/>
  <c r="G241" i="4"/>
  <c r="M91" i="4"/>
  <c r="G235" i="4"/>
  <c r="M89" i="4"/>
  <c r="G232" i="4"/>
  <c r="M88" i="4"/>
  <c r="G231" i="4"/>
  <c r="M87" i="4"/>
  <c r="G227" i="4"/>
  <c r="M86" i="4"/>
  <c r="G226" i="4"/>
  <c r="M85" i="4"/>
  <c r="G217" i="4"/>
  <c r="M81" i="4"/>
  <c r="G213" i="4"/>
  <c r="M80" i="4"/>
  <c r="G212" i="4"/>
  <c r="M79" i="4"/>
  <c r="G209" i="4"/>
  <c r="M78" i="4"/>
  <c r="G205" i="4"/>
  <c r="M77" i="4"/>
  <c r="G203" i="4"/>
  <c r="M76" i="4"/>
  <c r="G200" i="4"/>
  <c r="M75" i="4"/>
  <c r="G199" i="4"/>
  <c r="M74" i="4"/>
  <c r="G197" i="4"/>
  <c r="M73" i="4"/>
  <c r="G195" i="4"/>
  <c r="M72" i="4"/>
  <c r="G190" i="4"/>
  <c r="M70" i="4"/>
  <c r="G186" i="4"/>
  <c r="M69" i="4"/>
  <c r="G182" i="4"/>
  <c r="M68" i="4"/>
  <c r="G179" i="4"/>
  <c r="M67" i="4"/>
  <c r="G175" i="4"/>
  <c r="M66" i="4"/>
  <c r="G172" i="4"/>
  <c r="M65" i="4"/>
  <c r="G170" i="4"/>
  <c r="M64" i="4"/>
  <c r="G167" i="4"/>
  <c r="M63" i="4"/>
  <c r="G161" i="4"/>
  <c r="M61" i="4"/>
  <c r="G157" i="4"/>
  <c r="M60" i="4"/>
  <c r="G155" i="4"/>
  <c r="M59" i="4"/>
  <c r="G151" i="4"/>
  <c r="M58" i="4"/>
  <c r="G149" i="4"/>
  <c r="M57" i="4"/>
  <c r="G145" i="4"/>
  <c r="M56" i="4"/>
  <c r="G141" i="4"/>
  <c r="M55" i="4"/>
  <c r="G138" i="4"/>
  <c r="M54" i="4"/>
  <c r="G135" i="4"/>
  <c r="M53" i="4"/>
  <c r="G131" i="4"/>
  <c r="M52" i="4"/>
  <c r="G129" i="4"/>
  <c r="M51" i="4"/>
  <c r="G126" i="4"/>
  <c r="M50" i="4"/>
  <c r="G123" i="4"/>
  <c r="M49" i="4"/>
  <c r="G120" i="4"/>
  <c r="M48" i="4"/>
  <c r="G117" i="4"/>
  <c r="M47" i="4"/>
  <c r="G116" i="4"/>
  <c r="M46" i="4"/>
  <c r="G113" i="4"/>
  <c r="M45" i="4"/>
  <c r="G109" i="4"/>
  <c r="M44" i="4"/>
  <c r="G107" i="4"/>
  <c r="M43" i="4"/>
  <c r="G104" i="4"/>
  <c r="M42" i="4"/>
  <c r="G100" i="4"/>
  <c r="M40" i="4"/>
  <c r="G97" i="4"/>
  <c r="M39" i="4"/>
  <c r="G96" i="4"/>
  <c r="M38" i="4"/>
  <c r="G91" i="4"/>
  <c r="M36" i="4"/>
  <c r="G89" i="4"/>
  <c r="M35" i="4"/>
  <c r="G85" i="4"/>
  <c r="M34" i="4"/>
  <c r="G81" i="4"/>
  <c r="M33" i="4"/>
  <c r="G79" i="4"/>
  <c r="M32" i="4"/>
  <c r="G77" i="4"/>
  <c r="M31" i="4"/>
  <c r="G74" i="4"/>
  <c r="M30" i="4"/>
  <c r="G72" i="4"/>
  <c r="M29" i="4"/>
  <c r="G70" i="4"/>
  <c r="M28" i="4"/>
  <c r="G67" i="4"/>
  <c r="M27" i="4"/>
  <c r="G66" i="4"/>
  <c r="M26" i="4"/>
  <c r="G62" i="4"/>
  <c r="M25" i="4"/>
  <c r="G60" i="4"/>
  <c r="M24" i="4"/>
  <c r="G56" i="4"/>
  <c r="M23" i="4"/>
  <c r="G52" i="4"/>
  <c r="M22" i="4"/>
  <c r="G49" i="4"/>
  <c r="M21" i="4"/>
  <c r="G48" i="4"/>
  <c r="M20" i="4"/>
  <c r="G44" i="4"/>
  <c r="M19" i="4"/>
  <c r="G41" i="4"/>
  <c r="M18" i="4"/>
  <c r="G40" i="4"/>
  <c r="M17" i="4"/>
  <c r="G37" i="4"/>
  <c r="M16" i="4"/>
  <c r="G33" i="4"/>
  <c r="M15" i="4"/>
  <c r="G32" i="4"/>
  <c r="M14" i="4"/>
  <c r="G28" i="4"/>
  <c r="M13" i="4"/>
  <c r="G26" i="4"/>
  <c r="M12" i="4"/>
  <c r="G24" i="4"/>
  <c r="M11" i="4"/>
  <c r="G20" i="4"/>
  <c r="M10" i="4"/>
  <c r="G17" i="4"/>
  <c r="M9" i="4"/>
  <c r="G15" i="4"/>
  <c r="M8" i="4"/>
  <c r="G14" i="4"/>
  <c r="M7" i="4"/>
  <c r="G12" i="4"/>
  <c r="M6" i="4"/>
  <c r="G10" i="4"/>
  <c r="M5" i="4"/>
  <c r="G6" i="4"/>
  <c r="M4" i="4"/>
  <c r="G4" i="4"/>
  <c r="M3" i="4"/>
  <c r="G1901" i="4"/>
  <c r="M768" i="4"/>
  <c r="L768" i="4"/>
  <c r="F768" i="3" s="1"/>
  <c r="G1897" i="4"/>
  <c r="M767" i="4"/>
  <c r="L767" i="4"/>
  <c r="G1890" i="4"/>
  <c r="M765" i="4"/>
  <c r="L765" i="4"/>
  <c r="G1886" i="4"/>
  <c r="M763" i="4"/>
  <c r="L763" i="4"/>
  <c r="F763" i="3" s="1"/>
  <c r="G1883" i="4"/>
  <c r="M762" i="4"/>
  <c r="L762" i="4"/>
  <c r="G1882" i="4"/>
  <c r="M761" i="4"/>
  <c r="G1875" i="4"/>
  <c r="M758" i="4"/>
  <c r="G1873" i="4"/>
  <c r="M757" i="4"/>
  <c r="L757" i="4"/>
  <c r="G1862" i="4"/>
  <c r="M754" i="4"/>
  <c r="L754" i="4"/>
  <c r="G1861" i="4"/>
  <c r="M753" i="4"/>
  <c r="G1858" i="4"/>
  <c r="M752" i="4"/>
  <c r="L752" i="4"/>
  <c r="F752" i="3" s="1"/>
  <c r="G1856" i="4"/>
  <c r="M751" i="4"/>
  <c r="L751" i="4"/>
  <c r="G1855" i="4"/>
  <c r="M750" i="4"/>
  <c r="G1853" i="4"/>
  <c r="M749" i="4"/>
  <c r="L749" i="4"/>
  <c r="G1852" i="4"/>
  <c r="M748" i="4"/>
  <c r="G1850" i="4"/>
  <c r="M747" i="4"/>
  <c r="L747" i="4"/>
  <c r="F747" i="3" s="1"/>
  <c r="G1846" i="4"/>
  <c r="M746" i="4"/>
  <c r="L746" i="4"/>
  <c r="G1837" i="4"/>
  <c r="M743" i="4"/>
  <c r="L743" i="4"/>
  <c r="G1828" i="4"/>
  <c r="M740" i="4"/>
  <c r="G1825" i="4"/>
  <c r="M739" i="4"/>
  <c r="L739" i="4"/>
  <c r="F739" i="3" s="1"/>
  <c r="G1823" i="4"/>
  <c r="M738" i="4"/>
  <c r="L738" i="4"/>
  <c r="F738" i="3" s="1"/>
  <c r="G1820" i="4"/>
  <c r="M737" i="4"/>
  <c r="L737" i="4"/>
  <c r="F737" i="3" s="1"/>
  <c r="G1818" i="4"/>
  <c r="M736" i="4"/>
  <c r="L736" i="4"/>
  <c r="F736" i="3" s="1"/>
  <c r="G1815" i="4"/>
  <c r="M735" i="4"/>
  <c r="L735" i="4"/>
  <c r="G1808" i="4"/>
  <c r="M732" i="4"/>
  <c r="G1806" i="4"/>
  <c r="M731" i="4"/>
  <c r="L731" i="4"/>
  <c r="F731" i="3" s="1"/>
  <c r="G1804" i="4"/>
  <c r="M730" i="4"/>
  <c r="L730" i="4"/>
  <c r="F730" i="3" s="1"/>
  <c r="G1801" i="4"/>
  <c r="M729" i="4"/>
  <c r="L729" i="4"/>
  <c r="G1800" i="4"/>
  <c r="M728" i="4"/>
  <c r="G1797" i="4"/>
  <c r="M727" i="4"/>
  <c r="L727" i="4"/>
  <c r="G1794" i="4"/>
  <c r="M725" i="4"/>
  <c r="G1792" i="4"/>
  <c r="M724" i="4"/>
  <c r="L724" i="4"/>
  <c r="F724" i="3" s="1"/>
  <c r="G1790" i="4"/>
  <c r="M723" i="4"/>
  <c r="L723" i="4"/>
  <c r="G1783" i="4"/>
  <c r="M721" i="4"/>
  <c r="L721" i="4"/>
  <c r="F721" i="3" s="1"/>
  <c r="G1780" i="4"/>
  <c r="M720" i="4"/>
  <c r="L720" i="4"/>
  <c r="G1779" i="4"/>
  <c r="M719" i="4"/>
  <c r="G1776" i="4"/>
  <c r="M718" i="4"/>
  <c r="L718" i="4"/>
  <c r="F718" i="3" s="1"/>
  <c r="G1773" i="4"/>
  <c r="M717" i="4"/>
  <c r="L717" i="4"/>
  <c r="G1762" i="4"/>
  <c r="M714" i="4"/>
  <c r="L714" i="4"/>
  <c r="G1759" i="4"/>
  <c r="M712" i="4"/>
  <c r="L712" i="4"/>
  <c r="F712" i="3" s="1"/>
  <c r="G1755" i="4"/>
  <c r="M711" i="4"/>
  <c r="L711" i="4"/>
  <c r="G1750" i="4"/>
  <c r="M709" i="4"/>
  <c r="G1746" i="4"/>
  <c r="M708" i="4"/>
  <c r="L708" i="4"/>
  <c r="G1745" i="4"/>
  <c r="M707" i="4"/>
  <c r="G1743" i="4"/>
  <c r="M706" i="4"/>
  <c r="L706" i="4"/>
  <c r="G1742" i="4"/>
  <c r="M705" i="4"/>
  <c r="G1741" i="4"/>
  <c r="M704" i="4"/>
  <c r="G1732" i="4"/>
  <c r="M701" i="4"/>
  <c r="L701" i="4"/>
  <c r="G1731" i="4"/>
  <c r="M700" i="4"/>
  <c r="G1727" i="4"/>
  <c r="M699" i="4"/>
  <c r="L699" i="4"/>
  <c r="G1722" i="4"/>
  <c r="M697" i="4"/>
  <c r="G1720" i="4"/>
  <c r="M696" i="4"/>
  <c r="L696" i="4"/>
  <c r="G1714" i="4"/>
  <c r="M694" i="4"/>
  <c r="L694" i="4"/>
  <c r="G1709" i="4"/>
  <c r="M692" i="4"/>
  <c r="G1702" i="4"/>
  <c r="M690" i="4"/>
  <c r="L690" i="4"/>
  <c r="G1701" i="4"/>
  <c r="M689" i="4"/>
  <c r="G1700" i="4"/>
  <c r="M688" i="4"/>
  <c r="G1698" i="4"/>
  <c r="M687" i="4"/>
  <c r="L687" i="4"/>
  <c r="G1697" i="4"/>
  <c r="M686" i="4"/>
  <c r="G1693" i="4"/>
  <c r="M685" i="4"/>
  <c r="L685" i="4"/>
  <c r="F685" i="3" s="1"/>
  <c r="G1689" i="4"/>
  <c r="M684" i="4"/>
  <c r="L684" i="4"/>
  <c r="G1686" i="4"/>
  <c r="M682" i="4"/>
  <c r="L682" i="4"/>
  <c r="F682" i="3" s="1"/>
  <c r="G1683" i="4"/>
  <c r="M681" i="4"/>
  <c r="L681" i="4"/>
  <c r="F681" i="3" s="1"/>
  <c r="G1679" i="4"/>
  <c r="M680" i="4"/>
  <c r="L680" i="4"/>
  <c r="G1668" i="4"/>
  <c r="M677" i="4"/>
  <c r="L677" i="4"/>
  <c r="G1661" i="4"/>
  <c r="M675" i="4"/>
  <c r="L675" i="4"/>
  <c r="F675" i="3" s="1"/>
  <c r="G1657" i="4"/>
  <c r="M674" i="4"/>
  <c r="L674" i="4"/>
  <c r="F674" i="3" s="1"/>
  <c r="G1654" i="4"/>
  <c r="M673" i="4"/>
  <c r="L673" i="4"/>
  <c r="G1648" i="4"/>
  <c r="M671" i="4"/>
  <c r="L671" i="4"/>
  <c r="F671" i="3" s="1"/>
  <c r="G1645" i="4"/>
  <c r="M670" i="4"/>
  <c r="L670" i="4"/>
  <c r="F670" i="3" s="1"/>
  <c r="G1642" i="4"/>
  <c r="M669" i="4"/>
  <c r="L669" i="4"/>
  <c r="G1641" i="4"/>
  <c r="M668" i="4"/>
  <c r="G1640" i="4"/>
  <c r="M667" i="4"/>
  <c r="G1638" i="4"/>
  <c r="M666" i="4"/>
  <c r="L666" i="4"/>
  <c r="G1632" i="4"/>
  <c r="M664" i="4"/>
  <c r="L664" i="4"/>
  <c r="F664" i="3" s="1"/>
  <c r="G1629" i="4"/>
  <c r="M663" i="4"/>
  <c r="L663" i="4"/>
  <c r="G1622" i="4"/>
  <c r="M661" i="4"/>
  <c r="L661" i="4"/>
  <c r="G1621" i="4"/>
  <c r="M660" i="4"/>
  <c r="G1616" i="4"/>
  <c r="M658" i="4"/>
  <c r="L658" i="4"/>
  <c r="F658" i="3" s="1"/>
  <c r="G1612" i="4"/>
  <c r="M657" i="4"/>
  <c r="L657" i="4"/>
  <c r="G1611" i="4"/>
  <c r="M656" i="4"/>
  <c r="G1609" i="4"/>
  <c r="M655" i="4"/>
  <c r="L655" i="4"/>
  <c r="G1604" i="4"/>
  <c r="M653" i="4"/>
  <c r="L653" i="4"/>
  <c r="G1597" i="4"/>
  <c r="M651" i="4"/>
  <c r="L651" i="4"/>
  <c r="F651" i="3" s="1"/>
  <c r="G1593" i="4"/>
  <c r="M650" i="4"/>
  <c r="L650" i="4"/>
  <c r="G1592" i="4"/>
  <c r="M649" i="4"/>
  <c r="G1590" i="4"/>
  <c r="M648" i="4"/>
  <c r="L648" i="4"/>
  <c r="G1589" i="4"/>
  <c r="M647" i="4"/>
  <c r="G1587" i="4"/>
  <c r="M646" i="4"/>
  <c r="L646" i="4"/>
  <c r="G1586" i="4"/>
  <c r="M645" i="4"/>
  <c r="G1585" i="4"/>
  <c r="M644" i="4"/>
  <c r="G1582" i="4"/>
  <c r="M643" i="4"/>
  <c r="L643" i="4"/>
  <c r="F643" i="3" s="1"/>
  <c r="G1579" i="4"/>
  <c r="M642" i="4"/>
  <c r="L642" i="4"/>
  <c r="F642" i="3" s="1"/>
  <c r="G1576" i="4"/>
  <c r="M641" i="4"/>
  <c r="L641" i="4"/>
  <c r="G1572" i="4"/>
  <c r="M639" i="4"/>
  <c r="G1566" i="4"/>
  <c r="M637" i="4"/>
  <c r="L637" i="4"/>
  <c r="G1565" i="4"/>
  <c r="M636" i="4"/>
  <c r="G1554" i="4"/>
  <c r="M632" i="4"/>
  <c r="G1552" i="4"/>
  <c r="M631" i="4"/>
  <c r="L631" i="4"/>
  <c r="G1546" i="4"/>
  <c r="M628" i="4"/>
  <c r="G1543" i="4"/>
  <c r="M627" i="4"/>
  <c r="L627" i="4"/>
  <c r="F627" i="3" s="1"/>
  <c r="G1540" i="4"/>
  <c r="M626" i="4"/>
  <c r="L626" i="4"/>
  <c r="F626" i="3" s="1"/>
  <c r="G1537" i="4"/>
  <c r="M625" i="4"/>
  <c r="L625" i="4"/>
  <c r="G1531" i="4"/>
  <c r="M623" i="4"/>
  <c r="L623" i="4"/>
  <c r="G1530" i="4"/>
  <c r="M622" i="4"/>
  <c r="G1529" i="4"/>
  <c r="M621" i="4"/>
  <c r="G1521" i="4"/>
  <c r="M618" i="4"/>
  <c r="L618" i="4"/>
  <c r="F618" i="3" s="1"/>
  <c r="G1519" i="4"/>
  <c r="M617" i="4"/>
  <c r="L617" i="4"/>
  <c r="G1514" i="4"/>
  <c r="M615" i="4"/>
  <c r="G1506" i="4"/>
  <c r="M613" i="4"/>
  <c r="L613" i="4"/>
  <c r="G1502" i="4"/>
  <c r="M611" i="4"/>
  <c r="L611" i="4"/>
  <c r="G1500" i="4"/>
  <c r="M609" i="4"/>
  <c r="G1498" i="4"/>
  <c r="M608" i="4"/>
  <c r="L608" i="4"/>
  <c r="G1490" i="4"/>
  <c r="M605" i="4"/>
  <c r="G1489" i="4"/>
  <c r="M604" i="4"/>
  <c r="G1485" i="4"/>
  <c r="M603" i="4"/>
  <c r="L603" i="4"/>
  <c r="G1479" i="4"/>
  <c r="M601" i="4"/>
  <c r="L601" i="4"/>
  <c r="G1473" i="4"/>
  <c r="M599" i="4"/>
  <c r="L599" i="4"/>
  <c r="F599" i="3" s="1"/>
  <c r="G1469" i="4"/>
  <c r="M598" i="4"/>
  <c r="L598" i="4"/>
  <c r="G1463" i="4"/>
  <c r="M596" i="4"/>
  <c r="L596" i="4"/>
  <c r="G1456" i="4"/>
  <c r="M594" i="4"/>
  <c r="L594" i="4"/>
  <c r="F594" i="3" s="1"/>
  <c r="G1454" i="4"/>
  <c r="M593" i="4"/>
  <c r="L593" i="4"/>
  <c r="G1453" i="4"/>
  <c r="M592" i="4"/>
  <c r="G1447" i="4"/>
  <c r="M590" i="4"/>
  <c r="L590" i="4"/>
  <c r="G1444" i="4"/>
  <c r="M588" i="4"/>
  <c r="G1442" i="4"/>
  <c r="M587" i="4"/>
  <c r="L587" i="4"/>
  <c r="F587" i="3" s="1"/>
  <c r="G1438" i="4"/>
  <c r="M586" i="4"/>
  <c r="L586" i="4"/>
  <c r="F586" i="3" s="1"/>
  <c r="G1435" i="4"/>
  <c r="M585" i="4"/>
  <c r="L585" i="4"/>
  <c r="F585" i="3" s="1"/>
  <c r="G1431" i="4"/>
  <c r="M584" i="4"/>
  <c r="L584" i="4"/>
  <c r="G1430" i="4"/>
  <c r="M583" i="4"/>
  <c r="G1428" i="4"/>
  <c r="M582" i="4"/>
  <c r="L582" i="4"/>
  <c r="G1427" i="4"/>
  <c r="M581" i="4"/>
  <c r="G1426" i="4"/>
  <c r="M580" i="4"/>
  <c r="G1423" i="4"/>
  <c r="M578" i="4"/>
  <c r="L578" i="4"/>
  <c r="G1419" i="4"/>
  <c r="M576" i="4"/>
  <c r="G1415" i="4"/>
  <c r="M575" i="4"/>
  <c r="L575" i="4"/>
  <c r="F575" i="3" s="1"/>
  <c r="G1413" i="4"/>
  <c r="M574" i="4"/>
  <c r="L574" i="4"/>
  <c r="F574" i="3" s="1"/>
  <c r="G1411" i="4"/>
  <c r="M573" i="4"/>
  <c r="L573" i="4"/>
  <c r="G1410" i="4"/>
  <c r="M572" i="4"/>
  <c r="G1408" i="4"/>
  <c r="M571" i="4"/>
  <c r="L571" i="4"/>
  <c r="G1404" i="4"/>
  <c r="M569" i="4"/>
  <c r="L569" i="4"/>
  <c r="F569" i="3" s="1"/>
  <c r="G1400" i="4"/>
  <c r="M568" i="4"/>
  <c r="L568" i="4"/>
  <c r="G1399" i="4"/>
  <c r="M567" i="4"/>
  <c r="G1395" i="4"/>
  <c r="M566" i="4"/>
  <c r="L566" i="4"/>
  <c r="F566" i="3" s="1"/>
  <c r="G1392" i="4"/>
  <c r="M565" i="4"/>
  <c r="L565" i="4"/>
  <c r="G1391" i="4"/>
  <c r="M564" i="4"/>
  <c r="G1387" i="4"/>
  <c r="M563" i="4"/>
  <c r="L563" i="4"/>
  <c r="G1382" i="4"/>
  <c r="M560" i="4"/>
  <c r="G1374" i="4"/>
  <c r="M557" i="4"/>
  <c r="L557" i="4"/>
  <c r="G1373" i="4"/>
  <c r="M556" i="4"/>
  <c r="G1371" i="4"/>
  <c r="M555" i="4"/>
  <c r="L555" i="4"/>
  <c r="G1364" i="4"/>
  <c r="M553" i="4"/>
  <c r="L553" i="4"/>
  <c r="G1354" i="4"/>
  <c r="M550" i="4"/>
  <c r="L550" i="4"/>
  <c r="F550" i="3" s="1"/>
  <c r="G1352" i="4"/>
  <c r="M549" i="4"/>
  <c r="L549" i="4"/>
  <c r="F549" i="3" s="1"/>
  <c r="G1349" i="4"/>
  <c r="M548" i="4"/>
  <c r="L548" i="4"/>
  <c r="F548" i="3" s="1"/>
  <c r="G1347" i="4"/>
  <c r="M547" i="4"/>
  <c r="L547" i="4"/>
  <c r="F547" i="3" s="1"/>
  <c r="G1345" i="4"/>
  <c r="M546" i="4"/>
  <c r="L546" i="4"/>
  <c r="G1344" i="4"/>
  <c r="M545" i="4"/>
  <c r="G1334" i="4"/>
  <c r="M542" i="4"/>
  <c r="L542" i="4"/>
  <c r="F542" i="3" s="1"/>
  <c r="G1332" i="4"/>
  <c r="M541" i="4"/>
  <c r="L541" i="4"/>
  <c r="F541" i="3" s="1"/>
  <c r="G1328" i="4"/>
  <c r="M540" i="4"/>
  <c r="L540" i="4"/>
  <c r="F540" i="3" s="1"/>
  <c r="G1324" i="4"/>
  <c r="M539" i="4"/>
  <c r="L539" i="4"/>
  <c r="G1323" i="4"/>
  <c r="M538" i="4"/>
  <c r="G1315" i="4"/>
  <c r="M536" i="4"/>
  <c r="L536" i="4"/>
  <c r="F536" i="3" s="1"/>
  <c r="G1312" i="4"/>
  <c r="M535" i="4"/>
  <c r="L535" i="4"/>
  <c r="F535" i="3" s="1"/>
  <c r="G1310" i="4"/>
  <c r="M534" i="4"/>
  <c r="L534" i="4"/>
  <c r="G1300" i="4"/>
  <c r="M531" i="4"/>
  <c r="L531" i="4"/>
  <c r="F531" i="3" s="1"/>
  <c r="G1296" i="4"/>
  <c r="M530" i="4"/>
  <c r="L530" i="4"/>
  <c r="F530" i="3" s="1"/>
  <c r="G1293" i="4"/>
  <c r="M529" i="4"/>
  <c r="L529" i="4"/>
  <c r="G1292" i="4"/>
  <c r="M528" i="4"/>
  <c r="G1291" i="4"/>
  <c r="M527" i="4"/>
  <c r="G1288" i="4"/>
  <c r="M526" i="4"/>
  <c r="L526" i="4"/>
  <c r="G1285" i="4"/>
  <c r="M524" i="4"/>
  <c r="G1284" i="4"/>
  <c r="M523" i="4"/>
  <c r="G1281" i="4"/>
  <c r="M522" i="4"/>
  <c r="L522" i="4"/>
  <c r="F522" i="3" s="1"/>
  <c r="G1277" i="4"/>
  <c r="M521" i="4"/>
  <c r="L521" i="4"/>
  <c r="G1272" i="4"/>
  <c r="M519" i="4"/>
  <c r="L519" i="4"/>
  <c r="F519" i="3" s="1"/>
  <c r="G1269" i="4"/>
  <c r="M518" i="4"/>
  <c r="L518" i="4"/>
  <c r="G1265" i="4"/>
  <c r="M516" i="4"/>
  <c r="G1261" i="4"/>
  <c r="M515" i="4"/>
  <c r="L515" i="4"/>
  <c r="G1260" i="4"/>
  <c r="M514" i="4"/>
  <c r="G1256" i="4"/>
  <c r="M512" i="4"/>
  <c r="L512" i="4"/>
  <c r="G1255" i="4"/>
  <c r="M511" i="4"/>
  <c r="G1254" i="4"/>
  <c r="M510" i="4"/>
  <c r="G1250" i="4"/>
  <c r="M507" i="4"/>
  <c r="G1247" i="4"/>
  <c r="M505" i="4"/>
  <c r="G1245" i="4"/>
  <c r="M504" i="4"/>
  <c r="L504" i="4"/>
  <c r="F504" i="3" s="1"/>
  <c r="G1242" i="4"/>
  <c r="M503" i="4"/>
  <c r="L503" i="4"/>
  <c r="F503" i="3" s="1"/>
  <c r="G1239" i="4"/>
  <c r="M502" i="4"/>
  <c r="L502" i="4"/>
  <c r="F502" i="3" s="1"/>
  <c r="G1237" i="4"/>
  <c r="M501" i="4"/>
  <c r="L501" i="4"/>
  <c r="F501" i="3" s="1"/>
  <c r="G1234" i="4"/>
  <c r="M500" i="4"/>
  <c r="L500" i="4"/>
  <c r="G1233" i="4"/>
  <c r="M499" i="4"/>
  <c r="G1231" i="4"/>
  <c r="M498" i="4"/>
  <c r="L498" i="4"/>
  <c r="F498" i="3" s="1"/>
  <c r="G1227" i="4"/>
  <c r="M497" i="4"/>
  <c r="L497" i="4"/>
  <c r="F497" i="3" s="1"/>
  <c r="G1223" i="4"/>
  <c r="M496" i="4"/>
  <c r="L496" i="4"/>
  <c r="F496" i="3" s="1"/>
  <c r="G1221" i="4"/>
  <c r="M495" i="4"/>
  <c r="L495" i="4"/>
  <c r="G1220" i="4"/>
  <c r="M494" i="4"/>
  <c r="G1210" i="4"/>
  <c r="M490" i="4"/>
  <c r="L490" i="4"/>
  <c r="G1197" i="4"/>
  <c r="M485" i="4"/>
  <c r="G1196" i="4"/>
  <c r="M484" i="4"/>
  <c r="G1192" i="4"/>
  <c r="M481" i="4"/>
  <c r="L481" i="4"/>
  <c r="F481" i="3" s="1"/>
  <c r="G1190" i="4"/>
  <c r="M480" i="4"/>
  <c r="L480" i="4"/>
  <c r="F480" i="3" s="1"/>
  <c r="G1188" i="4"/>
  <c r="M479" i="4"/>
  <c r="L479" i="4"/>
  <c r="F479" i="3" s="1"/>
  <c r="G1184" i="4"/>
  <c r="M478" i="4"/>
  <c r="L478" i="4"/>
  <c r="F478" i="3" s="1"/>
  <c r="G1180" i="4"/>
  <c r="M477" i="4"/>
  <c r="L477" i="4"/>
  <c r="G1172" i="4"/>
  <c r="M474" i="4"/>
  <c r="L474" i="4"/>
  <c r="F474" i="3" s="1"/>
  <c r="G1170" i="4"/>
  <c r="M473" i="4"/>
  <c r="L473" i="4"/>
  <c r="G1169" i="4"/>
  <c r="M472" i="4"/>
  <c r="G1167" i="4"/>
  <c r="M471" i="4"/>
  <c r="L471" i="4"/>
  <c r="G1162" i="4"/>
  <c r="M469" i="4"/>
  <c r="L469" i="4"/>
  <c r="F469" i="3" s="1"/>
  <c r="G1160" i="4"/>
  <c r="M468" i="4"/>
  <c r="L468" i="4"/>
  <c r="G1155" i="4"/>
  <c r="M466" i="4"/>
  <c r="L466" i="4"/>
  <c r="G1151" i="4"/>
  <c r="M464" i="4"/>
  <c r="G1150" i="4"/>
  <c r="M463" i="4"/>
  <c r="G1148" i="4"/>
  <c r="M462" i="4"/>
  <c r="L462" i="4"/>
  <c r="G1143" i="4"/>
  <c r="M460" i="4"/>
  <c r="G1139" i="4"/>
  <c r="M459" i="4"/>
  <c r="L459" i="4"/>
  <c r="F459" i="3" s="1"/>
  <c r="G1137" i="4"/>
  <c r="M458" i="4"/>
  <c r="L458" i="4"/>
  <c r="F458" i="3" s="1"/>
  <c r="G1135" i="4"/>
  <c r="M457" i="4"/>
  <c r="L457" i="4"/>
  <c r="G1134" i="4"/>
  <c r="M456" i="4"/>
  <c r="G1130" i="4"/>
  <c r="M455" i="4"/>
  <c r="L455" i="4"/>
  <c r="G1122" i="4"/>
  <c r="M452" i="4"/>
  <c r="L452" i="4"/>
  <c r="G1119" i="4"/>
  <c r="M450" i="4"/>
  <c r="G1114" i="4"/>
  <c r="M448" i="4"/>
  <c r="L448" i="4"/>
  <c r="G1112" i="4"/>
  <c r="M446" i="4"/>
  <c r="G1106" i="4"/>
  <c r="M444" i="4"/>
  <c r="L444" i="4"/>
  <c r="F444" i="3" s="1"/>
  <c r="G1103" i="4"/>
  <c r="M443" i="4"/>
  <c r="L443" i="4"/>
  <c r="G1099" i="4"/>
  <c r="M441" i="4"/>
  <c r="L441" i="4"/>
  <c r="G1096" i="4"/>
  <c r="M439" i="4"/>
  <c r="G1095" i="4"/>
  <c r="M438" i="4"/>
  <c r="G1094" i="4"/>
  <c r="M437" i="4"/>
  <c r="G1091" i="4"/>
  <c r="M436" i="4"/>
  <c r="L436" i="4"/>
  <c r="F436" i="3" s="1"/>
  <c r="G1089" i="4"/>
  <c r="M435" i="4"/>
  <c r="L435" i="4"/>
  <c r="F435" i="3" s="1"/>
  <c r="G1087" i="4"/>
  <c r="M434" i="4"/>
  <c r="L434" i="4"/>
  <c r="G1083" i="4"/>
  <c r="M432" i="4"/>
  <c r="G1081" i="4"/>
  <c r="M430" i="4"/>
  <c r="G1077" i="4"/>
  <c r="M429" i="4"/>
  <c r="L429" i="4"/>
  <c r="G1069" i="4"/>
  <c r="M427" i="4"/>
  <c r="L427" i="4"/>
  <c r="G1068" i="4"/>
  <c r="M426" i="4"/>
  <c r="G1064" i="4"/>
  <c r="M424" i="4"/>
  <c r="L424" i="4"/>
  <c r="G1056" i="4"/>
  <c r="M421" i="4"/>
  <c r="L421" i="4"/>
  <c r="G1048" i="4"/>
  <c r="M418" i="4"/>
  <c r="L418" i="4"/>
  <c r="G1047" i="4"/>
  <c r="M417" i="4"/>
  <c r="G1044" i="4"/>
  <c r="M416" i="4"/>
  <c r="L416" i="4"/>
  <c r="G1043" i="4"/>
  <c r="M415" i="4"/>
  <c r="G1042" i="4"/>
  <c r="M414" i="4"/>
  <c r="G1041" i="4"/>
  <c r="M413" i="4"/>
  <c r="G1036" i="4"/>
  <c r="M411" i="4"/>
  <c r="L411" i="4"/>
  <c r="F411" i="3" s="1"/>
  <c r="G1032" i="4"/>
  <c r="M410" i="4"/>
  <c r="L410" i="4"/>
  <c r="G1024" i="4"/>
  <c r="M407" i="4"/>
  <c r="L407" i="4"/>
  <c r="G1018" i="4"/>
  <c r="M405" i="4"/>
  <c r="L405" i="4"/>
  <c r="F405" i="3" s="1"/>
  <c r="G1014" i="4"/>
  <c r="M404" i="4"/>
  <c r="L404" i="4"/>
  <c r="G1010" i="4"/>
  <c r="M402" i="4"/>
  <c r="G998" i="4"/>
  <c r="M396" i="4"/>
  <c r="G996" i="4"/>
  <c r="M395" i="4"/>
  <c r="L395" i="4"/>
  <c r="G990" i="4"/>
  <c r="M393" i="4"/>
  <c r="L393" i="4"/>
  <c r="G989" i="4"/>
  <c r="M392" i="4"/>
  <c r="G986" i="4"/>
  <c r="M391" i="4"/>
  <c r="L391" i="4"/>
  <c r="G985" i="4"/>
  <c r="M390" i="4"/>
  <c r="G979" i="4"/>
  <c r="M387" i="4"/>
  <c r="G978" i="4"/>
  <c r="M386" i="4"/>
  <c r="G975" i="4"/>
  <c r="M385" i="4"/>
  <c r="L385" i="4"/>
  <c r="G973" i="4"/>
  <c r="M383" i="4"/>
  <c r="G971" i="4"/>
  <c r="M382" i="4"/>
  <c r="L382" i="4"/>
  <c r="G968" i="4"/>
  <c r="M380" i="4"/>
  <c r="G966" i="4"/>
  <c r="M379" i="4"/>
  <c r="L379" i="4"/>
  <c r="G962" i="4"/>
  <c r="M376" i="4"/>
  <c r="G956" i="4"/>
  <c r="M373" i="4"/>
  <c r="G952" i="4"/>
  <c r="M372" i="4"/>
  <c r="L372" i="4"/>
  <c r="G951" i="4"/>
  <c r="M371" i="4"/>
  <c r="G945" i="4"/>
  <c r="M369" i="4"/>
  <c r="L369" i="4"/>
  <c r="G938" i="4"/>
  <c r="M366" i="4"/>
  <c r="G927" i="4"/>
  <c r="M363" i="4"/>
  <c r="L363" i="4"/>
  <c r="F363" i="3" s="1"/>
  <c r="G925" i="4"/>
  <c r="M362" i="4"/>
  <c r="L362" i="4"/>
  <c r="F362" i="3" s="1"/>
  <c r="G921" i="4"/>
  <c r="M361" i="4"/>
  <c r="L361" i="4"/>
  <c r="F361" i="3" s="1"/>
  <c r="G917" i="4"/>
  <c r="M360" i="4"/>
  <c r="L360" i="4"/>
  <c r="G909" i="4"/>
  <c r="M357" i="4"/>
  <c r="G899" i="4"/>
  <c r="M353" i="4"/>
  <c r="G892" i="4"/>
  <c r="M350" i="4"/>
  <c r="L350" i="4"/>
  <c r="G889" i="4"/>
  <c r="M348" i="4"/>
  <c r="G888" i="4"/>
  <c r="M347" i="4"/>
  <c r="G879" i="4"/>
  <c r="M343" i="4"/>
  <c r="L343" i="4"/>
  <c r="F343" i="3" s="1"/>
  <c r="G876" i="4"/>
  <c r="M342" i="4"/>
  <c r="L342" i="4"/>
  <c r="G872" i="4"/>
  <c r="M340" i="4"/>
  <c r="L340" i="4"/>
  <c r="G866" i="4"/>
  <c r="M338" i="4"/>
  <c r="L338" i="4"/>
  <c r="G861" i="4"/>
  <c r="M336" i="4"/>
  <c r="L336" i="4"/>
  <c r="G855" i="4"/>
  <c r="M334" i="4"/>
  <c r="L334" i="4"/>
  <c r="G841" i="4"/>
  <c r="M329" i="4"/>
  <c r="G828" i="4"/>
  <c r="M325" i="4"/>
  <c r="L325" i="4"/>
  <c r="G816" i="4"/>
  <c r="M321" i="4"/>
  <c r="L321" i="4"/>
  <c r="F321" i="3" s="1"/>
  <c r="G812" i="4"/>
  <c r="M320" i="4"/>
  <c r="L320" i="4"/>
  <c r="G808" i="4"/>
  <c r="M318" i="4"/>
  <c r="L318" i="4"/>
  <c r="G793" i="4"/>
  <c r="M313" i="4"/>
  <c r="L313" i="4"/>
  <c r="F313" i="3" s="1"/>
  <c r="G791" i="4"/>
  <c r="M312" i="4"/>
  <c r="L312" i="4"/>
  <c r="F312" i="3" s="1"/>
  <c r="G789" i="4"/>
  <c r="M311" i="4"/>
  <c r="L311" i="4"/>
  <c r="G781" i="4"/>
  <c r="M308" i="4"/>
  <c r="G741" i="4"/>
  <c r="M295" i="4"/>
  <c r="L295" i="4"/>
  <c r="F295" i="3" s="1"/>
  <c r="G738" i="4"/>
  <c r="M294" i="4"/>
  <c r="L294" i="4"/>
  <c r="G733" i="4"/>
  <c r="M292" i="4"/>
  <c r="L292" i="4"/>
  <c r="G732" i="4"/>
  <c r="M291" i="4"/>
  <c r="G728" i="4"/>
  <c r="M289" i="4"/>
  <c r="L289" i="4"/>
  <c r="G723" i="4"/>
  <c r="M286" i="4"/>
  <c r="G718" i="4"/>
  <c r="M284" i="4"/>
  <c r="G716" i="4"/>
  <c r="M283" i="4"/>
  <c r="L283" i="4"/>
  <c r="G715" i="4"/>
  <c r="M282" i="4"/>
  <c r="G713" i="4"/>
  <c r="M281" i="4"/>
  <c r="L281" i="4"/>
  <c r="G704" i="4"/>
  <c r="M277" i="4"/>
  <c r="L277" i="4"/>
  <c r="F277" i="3" s="1"/>
  <c r="G701" i="4"/>
  <c r="M276" i="4"/>
  <c r="L276" i="4"/>
  <c r="G696" i="4"/>
  <c r="M274" i="4"/>
  <c r="L274" i="4"/>
  <c r="G693" i="4"/>
  <c r="M272" i="4"/>
  <c r="G692" i="4"/>
  <c r="M271" i="4"/>
  <c r="G682" i="4"/>
  <c r="M267" i="4"/>
  <c r="L267" i="4"/>
  <c r="G668" i="4"/>
  <c r="M263" i="4"/>
  <c r="L263" i="4"/>
  <c r="F263" i="3" s="1"/>
  <c r="G666" i="4"/>
  <c r="M262" i="4"/>
  <c r="L262" i="4"/>
  <c r="G665" i="4"/>
  <c r="M261" i="4"/>
  <c r="G664" i="4"/>
  <c r="M260" i="4"/>
  <c r="G660" i="4"/>
  <c r="M259" i="4"/>
  <c r="L259" i="4"/>
  <c r="G658" i="4"/>
  <c r="M257" i="4"/>
  <c r="G644" i="4"/>
  <c r="M252" i="4"/>
  <c r="L252" i="4"/>
  <c r="G641" i="4"/>
  <c r="M250" i="4"/>
  <c r="L250" i="4"/>
  <c r="G636" i="4"/>
  <c r="M248" i="4"/>
  <c r="G628" i="4"/>
  <c r="M246" i="4"/>
  <c r="L246" i="4"/>
  <c r="F246" i="3" s="1"/>
  <c r="G626" i="4"/>
  <c r="M245" i="4"/>
  <c r="L245" i="4"/>
  <c r="G625" i="4"/>
  <c r="M244" i="4"/>
  <c r="G612" i="4"/>
  <c r="M238" i="4"/>
  <c r="L238" i="4"/>
  <c r="F238" i="3" s="1"/>
  <c r="G608" i="4"/>
  <c r="M237" i="4"/>
  <c r="L237" i="4"/>
  <c r="G607" i="4"/>
  <c r="M236" i="4"/>
  <c r="G573" i="4"/>
  <c r="M223" i="4"/>
  <c r="L223" i="4"/>
  <c r="G567" i="4"/>
  <c r="M220" i="4"/>
  <c r="L220" i="4"/>
  <c r="G541" i="4"/>
  <c r="M211" i="4"/>
  <c r="L211" i="4"/>
  <c r="F211" i="3" s="1"/>
  <c r="G537" i="4"/>
  <c r="M210" i="4"/>
  <c r="L210" i="4"/>
  <c r="G530" i="4"/>
  <c r="M207" i="4"/>
  <c r="G528" i="4"/>
  <c r="M206" i="4"/>
  <c r="L206" i="4"/>
  <c r="G507" i="4"/>
  <c r="M197" i="4"/>
  <c r="L197" i="4"/>
  <c r="G506" i="4"/>
  <c r="M196" i="4"/>
  <c r="G484" i="4"/>
  <c r="M188" i="4"/>
  <c r="L188" i="4"/>
  <c r="G479" i="4"/>
  <c r="M186" i="4"/>
  <c r="L186" i="4"/>
  <c r="G471" i="4"/>
  <c r="M183" i="4"/>
  <c r="G470" i="4"/>
  <c r="M182" i="4"/>
  <c r="G466" i="4"/>
  <c r="M181" i="4"/>
  <c r="L181" i="4"/>
  <c r="G457" i="4"/>
  <c r="M178" i="4"/>
  <c r="L178" i="4"/>
  <c r="G454" i="4"/>
  <c r="M176" i="4"/>
  <c r="L176" i="4"/>
  <c r="G453" i="4"/>
  <c r="M175" i="4"/>
  <c r="G451" i="4"/>
  <c r="M174" i="4"/>
  <c r="L174" i="4"/>
  <c r="G437" i="4"/>
  <c r="M168" i="4"/>
  <c r="L168" i="4"/>
  <c r="G434" i="4"/>
  <c r="M166" i="4"/>
  <c r="L166" i="4"/>
  <c r="G425" i="4"/>
  <c r="M163" i="4"/>
  <c r="G424" i="4"/>
  <c r="M162" i="4"/>
  <c r="G391" i="4"/>
  <c r="M150" i="4"/>
  <c r="L150" i="4"/>
  <c r="G382" i="4"/>
  <c r="M146" i="4"/>
  <c r="L146" i="4"/>
  <c r="G370" i="4"/>
  <c r="M141" i="4"/>
  <c r="L141" i="4"/>
  <c r="G369" i="4"/>
  <c r="M140" i="4"/>
  <c r="G364" i="4"/>
  <c r="M138" i="4"/>
  <c r="G358" i="4"/>
  <c r="M135" i="4"/>
  <c r="L135" i="4"/>
  <c r="F135" i="3" s="1"/>
  <c r="G354" i="4"/>
  <c r="M134" i="4"/>
  <c r="L134" i="4"/>
  <c r="G338" i="4"/>
  <c r="M128" i="4"/>
  <c r="G319" i="4"/>
  <c r="M120" i="4"/>
  <c r="L120" i="4"/>
  <c r="G314" i="4"/>
  <c r="M118" i="4"/>
  <c r="G301" i="4"/>
  <c r="M113" i="4"/>
  <c r="G254" i="4"/>
  <c r="M97" i="4"/>
  <c r="L97" i="4"/>
  <c r="G246" i="4"/>
  <c r="M93" i="4"/>
  <c r="L93" i="4"/>
  <c r="G238" i="4"/>
  <c r="M90" i="4"/>
  <c r="L90" i="4"/>
  <c r="G223" i="4"/>
  <c r="M84" i="4"/>
  <c r="L84" i="4"/>
  <c r="F84" i="3" s="1"/>
  <c r="G221" i="4"/>
  <c r="M83" i="4"/>
  <c r="L83" i="4"/>
  <c r="G220" i="4"/>
  <c r="M82" i="4"/>
  <c r="G193" i="4"/>
  <c r="M71" i="4"/>
  <c r="L71" i="4"/>
  <c r="G163" i="4"/>
  <c r="M62" i="4"/>
  <c r="L62" i="4"/>
  <c r="G101" i="4"/>
  <c r="M41" i="4"/>
  <c r="L41" i="4"/>
  <c r="G95" i="4"/>
  <c r="M37" i="4"/>
  <c r="G84" i="3" l="1" a="1"/>
  <c r="G84" i="3" s="1"/>
  <c r="H84" i="3" s="1" a="1"/>
  <c r="H84" i="3" s="1"/>
  <c r="Q84" i="3" s="1"/>
  <c r="G135" i="3" a="1"/>
  <c r="G135" i="3" s="1"/>
  <c r="H135" i="3" s="1" a="1"/>
  <c r="H135" i="3" s="1"/>
  <c r="Q135" i="3" s="1"/>
  <c r="G211" i="3" a="1"/>
  <c r="G211" i="3" s="1"/>
  <c r="H211" i="3" s="1" a="1"/>
  <c r="H211" i="3" s="1"/>
  <c r="Q211" i="3" s="1"/>
  <c r="G238" i="3" a="1"/>
  <c r="G238" i="3" s="1"/>
  <c r="H238" i="3" s="1" a="1"/>
  <c r="H238" i="3" s="1"/>
  <c r="Q238" i="3" s="1"/>
  <c r="G246" i="3" a="1"/>
  <c r="G246" i="3" s="1"/>
  <c r="H246" i="3" s="1" a="1"/>
  <c r="H246" i="3" s="1"/>
  <c r="Q246" i="3" s="1"/>
  <c r="G263" i="3" a="1"/>
  <c r="G263" i="3" s="1"/>
  <c r="H263" i="3" s="1" a="1"/>
  <c r="H263" i="3" s="1"/>
  <c r="Q263" i="3" s="1"/>
  <c r="G277" i="3" a="1"/>
  <c r="G277" i="3" s="1"/>
  <c r="H277" i="3" s="1" a="1"/>
  <c r="H277" i="3" s="1"/>
  <c r="Q277" i="3" s="1"/>
  <c r="G295" i="3" a="1"/>
  <c r="G295" i="3" s="1"/>
  <c r="H295" i="3" s="1" a="1"/>
  <c r="H295" i="3" s="1"/>
  <c r="Q295" i="3" s="1"/>
  <c r="G312" i="3" a="1"/>
  <c r="G312" i="3" s="1"/>
  <c r="H312" i="3" s="1" a="1"/>
  <c r="H312" i="3" s="1"/>
  <c r="Q312" i="3" s="1"/>
  <c r="G313" i="3" a="1"/>
  <c r="G313" i="3" s="1"/>
  <c r="H313" i="3" s="1" a="1"/>
  <c r="H313" i="3" s="1"/>
  <c r="Q313" i="3" s="1"/>
  <c r="G321" i="3" a="1"/>
  <c r="G321" i="3" s="1"/>
  <c r="H321" i="3" s="1" a="1"/>
  <c r="H321" i="3" s="1"/>
  <c r="Q321" i="3" s="1"/>
  <c r="G343" i="3" a="1"/>
  <c r="G343" i="3" s="1"/>
  <c r="H343" i="3" s="1" a="1"/>
  <c r="H343" i="3" s="1"/>
  <c r="Q343" i="3" s="1"/>
  <c r="G361" i="3" a="1"/>
  <c r="G361" i="3" s="1"/>
  <c r="H361" i="3" s="1" a="1"/>
  <c r="H361" i="3" s="1"/>
  <c r="Q361" i="3" s="1"/>
  <c r="G362" i="3" a="1"/>
  <c r="G362" i="3" s="1"/>
  <c r="H362" i="3" s="1" a="1"/>
  <c r="H362" i="3" s="1"/>
  <c r="Q362" i="3" s="1"/>
  <c r="G363" i="3" a="1"/>
  <c r="G363" i="3" s="1"/>
  <c r="H363" i="3" s="1" a="1"/>
  <c r="H363" i="3" s="1"/>
  <c r="Q363" i="3" s="1"/>
  <c r="G405" i="3" a="1"/>
  <c r="G405" i="3" s="1"/>
  <c r="H405" i="3" s="1" a="1"/>
  <c r="H405" i="3" s="1"/>
  <c r="Q405" i="3" s="1"/>
  <c r="G411" i="3" a="1"/>
  <c r="G411" i="3" s="1"/>
  <c r="H411" i="3" s="1" a="1"/>
  <c r="H411" i="3" s="1"/>
  <c r="Q411" i="3" s="1"/>
  <c r="G435" i="3" a="1"/>
  <c r="G435" i="3" s="1"/>
  <c r="H435" i="3" s="1" a="1"/>
  <c r="H435" i="3" s="1"/>
  <c r="Q435" i="3" s="1"/>
  <c r="G436" i="3" a="1"/>
  <c r="G436" i="3" s="1"/>
  <c r="H436" i="3" s="1" a="1"/>
  <c r="H436" i="3" s="1"/>
  <c r="Q436" i="3" s="1"/>
  <c r="G444" i="3" a="1"/>
  <c r="G444" i="3" s="1"/>
  <c r="H444" i="3" s="1" a="1"/>
  <c r="H444" i="3" s="1"/>
  <c r="Q444" i="3" s="1"/>
  <c r="G458" i="3" a="1"/>
  <c r="G458" i="3" s="1"/>
  <c r="H458" i="3" s="1" a="1"/>
  <c r="H458" i="3" s="1"/>
  <c r="Q458" i="3" s="1"/>
  <c r="G459" i="3" a="1"/>
  <c r="G459" i="3" s="1"/>
  <c r="H459" i="3" s="1" a="1"/>
  <c r="H459" i="3" s="1"/>
  <c r="Q459" i="3" s="1"/>
  <c r="G469" i="3" a="1"/>
  <c r="G469" i="3" s="1"/>
  <c r="H469" i="3" s="1" a="1"/>
  <c r="H469" i="3" s="1"/>
  <c r="Q469" i="3" s="1"/>
  <c r="G474" i="3" a="1"/>
  <c r="G474" i="3" s="1"/>
  <c r="H474" i="3" s="1" a="1"/>
  <c r="H474" i="3" s="1"/>
  <c r="Q474" i="3" s="1"/>
  <c r="G478" i="3" a="1"/>
  <c r="G478" i="3" s="1"/>
  <c r="H478" i="3" s="1" a="1"/>
  <c r="H478" i="3" s="1"/>
  <c r="Q478" i="3" s="1"/>
  <c r="G479" i="3" a="1"/>
  <c r="G479" i="3" s="1"/>
  <c r="H479" i="3" s="1" a="1"/>
  <c r="H479" i="3" s="1"/>
  <c r="Q479" i="3" s="1"/>
  <c r="G480" i="3" a="1"/>
  <c r="G480" i="3" s="1"/>
  <c r="H480" i="3" s="1" a="1"/>
  <c r="H480" i="3" s="1"/>
  <c r="Q480" i="3" s="1"/>
  <c r="G481" i="3" a="1"/>
  <c r="G481" i="3" s="1"/>
  <c r="H481" i="3" s="1" a="1"/>
  <c r="H481" i="3" s="1"/>
  <c r="Q481" i="3" s="1"/>
  <c r="G496" i="3" a="1"/>
  <c r="G496" i="3" s="1"/>
  <c r="H496" i="3" s="1" a="1"/>
  <c r="H496" i="3" s="1"/>
  <c r="Q496" i="3" s="1"/>
  <c r="G497" i="3" a="1"/>
  <c r="G497" i="3" s="1"/>
  <c r="H497" i="3" s="1" a="1"/>
  <c r="H497" i="3" s="1"/>
  <c r="Q497" i="3" s="1"/>
  <c r="G498" i="3" a="1"/>
  <c r="G498" i="3" s="1"/>
  <c r="H498" i="3" s="1" a="1"/>
  <c r="H498" i="3" s="1"/>
  <c r="Q498" i="3" s="1"/>
  <c r="G501" i="3" a="1"/>
  <c r="G501" i="3" s="1"/>
  <c r="H501" i="3" s="1" a="1"/>
  <c r="H501" i="3" s="1"/>
  <c r="Q501" i="3" s="1"/>
  <c r="G502" i="3" a="1"/>
  <c r="G502" i="3" s="1"/>
  <c r="H502" i="3" s="1" a="1"/>
  <c r="H502" i="3" s="1"/>
  <c r="Q502" i="3" s="1"/>
  <c r="G503" i="3" a="1"/>
  <c r="G503" i="3" s="1"/>
  <c r="H503" i="3" s="1" a="1"/>
  <c r="H503" i="3" s="1"/>
  <c r="Q503" i="3" s="1"/>
  <c r="G504" i="3" a="1"/>
  <c r="G504" i="3" s="1"/>
  <c r="H504" i="3" s="1" a="1"/>
  <c r="H504" i="3" s="1"/>
  <c r="Q504" i="3" s="1"/>
  <c r="G519" i="3" a="1"/>
  <c r="G519" i="3" s="1"/>
  <c r="H519" i="3" s="1" a="1"/>
  <c r="H519" i="3" s="1"/>
  <c r="Q519" i="3" s="1"/>
  <c r="G522" i="3" a="1"/>
  <c r="G522" i="3" s="1"/>
  <c r="H522" i="3" s="1" a="1"/>
  <c r="H522" i="3" s="1"/>
  <c r="Q522" i="3" s="1"/>
  <c r="G530" i="3" a="1"/>
  <c r="G530" i="3" s="1"/>
  <c r="H530" i="3" s="1" a="1"/>
  <c r="H530" i="3" s="1"/>
  <c r="Q530" i="3" s="1"/>
  <c r="G531" i="3" a="1"/>
  <c r="G531" i="3" s="1"/>
  <c r="H531" i="3" s="1" a="1"/>
  <c r="H531" i="3" s="1"/>
  <c r="Q531" i="3" s="1"/>
  <c r="G535" i="3" a="1"/>
  <c r="G535" i="3" s="1"/>
  <c r="H535" i="3" s="1" a="1"/>
  <c r="H535" i="3" s="1"/>
  <c r="Q535" i="3" s="1"/>
  <c r="G536" i="3" a="1"/>
  <c r="G536" i="3" s="1"/>
  <c r="H536" i="3" s="1" a="1"/>
  <c r="H536" i="3" s="1"/>
  <c r="Q536" i="3" s="1"/>
  <c r="G540" i="3" a="1"/>
  <c r="G540" i="3" s="1"/>
  <c r="H540" i="3" s="1" a="1"/>
  <c r="H540" i="3" s="1"/>
  <c r="Q540" i="3" s="1"/>
  <c r="G541" i="3" a="1"/>
  <c r="G541" i="3" s="1"/>
  <c r="H541" i="3" s="1" a="1"/>
  <c r="H541" i="3" s="1"/>
  <c r="Q541" i="3" s="1"/>
  <c r="G542" i="3" a="1"/>
  <c r="G542" i="3" s="1"/>
  <c r="H542" i="3" s="1" a="1"/>
  <c r="H542" i="3" s="1"/>
  <c r="Q542" i="3" s="1"/>
  <c r="G547" i="3" a="1"/>
  <c r="G547" i="3" s="1"/>
  <c r="H547" i="3" s="1" a="1"/>
  <c r="H547" i="3" s="1"/>
  <c r="Q547" i="3" s="1"/>
  <c r="G548" i="3" a="1"/>
  <c r="G548" i="3" s="1"/>
  <c r="H548" i="3" s="1" a="1"/>
  <c r="H548" i="3" s="1"/>
  <c r="Q548" i="3" s="1"/>
  <c r="G549" i="3" a="1"/>
  <c r="G549" i="3" s="1"/>
  <c r="H549" i="3" s="1" a="1"/>
  <c r="H549" i="3" s="1"/>
  <c r="Q549" i="3" s="1"/>
  <c r="G550" i="3" a="1"/>
  <c r="G550" i="3" s="1"/>
  <c r="H550" i="3" s="1" a="1"/>
  <c r="H550" i="3" s="1"/>
  <c r="Q550" i="3" s="1"/>
  <c r="G566" i="3" a="1"/>
  <c r="G566" i="3" s="1"/>
  <c r="H566" i="3" s="1" a="1"/>
  <c r="H566" i="3" s="1"/>
  <c r="Q566" i="3" s="1"/>
  <c r="G569" i="3" a="1"/>
  <c r="G569" i="3" s="1"/>
  <c r="H569" i="3" s="1" a="1"/>
  <c r="H569" i="3" s="1"/>
  <c r="Q569" i="3" s="1"/>
  <c r="G574" i="3" a="1"/>
  <c r="G574" i="3" s="1"/>
  <c r="H574" i="3" s="1" a="1"/>
  <c r="H574" i="3" s="1"/>
  <c r="Q574" i="3" s="1"/>
  <c r="G575" i="3" a="1"/>
  <c r="G575" i="3" s="1"/>
  <c r="H575" i="3" s="1" a="1"/>
  <c r="H575" i="3" s="1"/>
  <c r="Q575" i="3" s="1"/>
  <c r="G585" i="3" a="1"/>
  <c r="G585" i="3" s="1"/>
  <c r="H585" i="3" s="1" a="1"/>
  <c r="H585" i="3" s="1"/>
  <c r="Q585" i="3" s="1"/>
  <c r="G586" i="3" a="1"/>
  <c r="G586" i="3" s="1"/>
  <c r="H586" i="3" s="1" a="1"/>
  <c r="H586" i="3" s="1"/>
  <c r="Q586" i="3" s="1"/>
  <c r="G587" i="3" a="1"/>
  <c r="G587" i="3" s="1"/>
  <c r="H587" i="3" s="1" a="1"/>
  <c r="H587" i="3" s="1"/>
  <c r="Q587" i="3" s="1"/>
  <c r="G594" i="3" a="1"/>
  <c r="G594" i="3" s="1"/>
  <c r="H594" i="3" s="1" a="1"/>
  <c r="H594" i="3" s="1"/>
  <c r="Q594" i="3" s="1"/>
  <c r="G599" i="3" a="1"/>
  <c r="G599" i="3" s="1"/>
  <c r="H599" i="3" s="1" a="1"/>
  <c r="H599" i="3" s="1"/>
  <c r="Q599" i="3" s="1"/>
  <c r="G618" i="3" a="1"/>
  <c r="G618" i="3" s="1"/>
  <c r="H618" i="3" s="1" a="1"/>
  <c r="H618" i="3" s="1"/>
  <c r="Q618" i="3" s="1"/>
  <c r="G626" i="3" a="1"/>
  <c r="G626" i="3" s="1"/>
  <c r="H626" i="3" s="1" a="1"/>
  <c r="H626" i="3" s="1"/>
  <c r="Q626" i="3" s="1"/>
  <c r="G627" i="3" a="1"/>
  <c r="G627" i="3" s="1"/>
  <c r="H627" i="3" s="1" a="1"/>
  <c r="H627" i="3" s="1"/>
  <c r="Q627" i="3" s="1"/>
  <c r="G642" i="3" a="1"/>
  <c r="G642" i="3" s="1"/>
  <c r="H642" i="3" s="1" a="1"/>
  <c r="H642" i="3" s="1"/>
  <c r="Q642" i="3" s="1"/>
  <c r="G643" i="3" a="1"/>
  <c r="G643" i="3" s="1"/>
  <c r="H643" i="3" s="1" a="1"/>
  <c r="H643" i="3" s="1"/>
  <c r="Q643" i="3" s="1"/>
  <c r="G651" i="3" a="1"/>
  <c r="G651" i="3" s="1"/>
  <c r="H651" i="3" s="1" a="1"/>
  <c r="H651" i="3" s="1"/>
  <c r="Q651" i="3" s="1"/>
  <c r="G658" i="3" a="1"/>
  <c r="G658" i="3" s="1"/>
  <c r="H658" i="3" s="1" a="1"/>
  <c r="H658" i="3" s="1"/>
  <c r="Q658" i="3" s="1"/>
  <c r="G664" i="3" a="1"/>
  <c r="G664" i="3" s="1"/>
  <c r="H664" i="3" s="1" a="1"/>
  <c r="H664" i="3" s="1"/>
  <c r="Q664" i="3" s="1"/>
  <c r="G670" i="3" a="1"/>
  <c r="G670" i="3" s="1"/>
  <c r="H670" i="3" s="1" a="1"/>
  <c r="H670" i="3" s="1"/>
  <c r="Q670" i="3" s="1"/>
  <c r="G671" i="3" a="1"/>
  <c r="G671" i="3" s="1"/>
  <c r="H671" i="3" s="1" a="1"/>
  <c r="H671" i="3" s="1"/>
  <c r="Q671" i="3" s="1"/>
  <c r="G674" i="3" a="1"/>
  <c r="G674" i="3" s="1"/>
  <c r="H674" i="3" s="1" a="1"/>
  <c r="H674" i="3" s="1"/>
  <c r="Q674" i="3" s="1"/>
  <c r="G675" i="3" a="1"/>
  <c r="G675" i="3" s="1"/>
  <c r="H675" i="3" s="1" a="1"/>
  <c r="H675" i="3" s="1"/>
  <c r="Q675" i="3" s="1"/>
  <c r="G681" i="3" a="1"/>
  <c r="G681" i="3" s="1"/>
  <c r="H681" i="3" s="1" a="1"/>
  <c r="H681" i="3" s="1"/>
  <c r="Q681" i="3" s="1"/>
  <c r="G682" i="3" a="1"/>
  <c r="G682" i="3" s="1"/>
  <c r="H682" i="3" s="1" a="1"/>
  <c r="H682" i="3" s="1"/>
  <c r="Q682" i="3" s="1"/>
  <c r="G685" i="3" a="1"/>
  <c r="G685" i="3" s="1"/>
  <c r="H685" i="3" s="1" a="1"/>
  <c r="H685" i="3" s="1"/>
  <c r="Q685" i="3" s="1"/>
  <c r="G712" i="3" a="1"/>
  <c r="G712" i="3" s="1"/>
  <c r="H712" i="3" s="1" a="1"/>
  <c r="H712" i="3" s="1"/>
  <c r="Q712" i="3" s="1"/>
  <c r="G718" i="3" a="1"/>
  <c r="G718" i="3" s="1"/>
  <c r="H718" i="3" s="1" a="1"/>
  <c r="H718" i="3" s="1"/>
  <c r="Q718" i="3" s="1"/>
  <c r="G721" i="3" a="1"/>
  <c r="G721" i="3" s="1"/>
  <c r="H721" i="3" s="1" a="1"/>
  <c r="H721" i="3" s="1"/>
  <c r="Q721" i="3" s="1"/>
  <c r="G724" i="3" a="1"/>
  <c r="G724" i="3" s="1"/>
  <c r="H724" i="3" s="1" a="1"/>
  <c r="H724" i="3" s="1"/>
  <c r="Q724" i="3" s="1"/>
  <c r="G730" i="3" a="1"/>
  <c r="G730" i="3" s="1"/>
  <c r="H730" i="3" s="1" a="1"/>
  <c r="H730" i="3" s="1"/>
  <c r="Q730" i="3" s="1"/>
  <c r="G731" i="3" a="1"/>
  <c r="G731" i="3" s="1"/>
  <c r="H731" i="3" s="1" a="1"/>
  <c r="H731" i="3" s="1"/>
  <c r="Q731" i="3" s="1"/>
  <c r="G736" i="3" a="1"/>
  <c r="G736" i="3" s="1"/>
  <c r="H736" i="3" s="1" a="1"/>
  <c r="H736" i="3" s="1"/>
  <c r="Q736" i="3" s="1"/>
  <c r="G737" i="3" a="1"/>
  <c r="G737" i="3" s="1"/>
  <c r="H737" i="3" s="1" a="1"/>
  <c r="H737" i="3" s="1"/>
  <c r="Q737" i="3" s="1"/>
  <c r="G738" i="3" a="1"/>
  <c r="G738" i="3" s="1"/>
  <c r="H738" i="3" s="1" a="1"/>
  <c r="H738" i="3" s="1"/>
  <c r="Q738" i="3" s="1"/>
  <c r="G739" i="3" a="1"/>
  <c r="G739" i="3" s="1"/>
  <c r="H739" i="3" s="1" a="1"/>
  <c r="H739" i="3" s="1"/>
  <c r="Q739" i="3" s="1"/>
  <c r="G747" i="3" a="1"/>
  <c r="G747" i="3" s="1"/>
  <c r="H747" i="3" s="1" a="1"/>
  <c r="H747" i="3" s="1"/>
  <c r="Q747" i="3" s="1"/>
  <c r="G752" i="3" a="1"/>
  <c r="G752" i="3" s="1"/>
  <c r="H752" i="3" s="1" a="1"/>
  <c r="H752" i="3" s="1"/>
  <c r="Q752" i="3" s="1"/>
  <c r="G763" i="3" a="1"/>
  <c r="G763" i="3" s="1"/>
  <c r="H763" i="3" s="1" a="1"/>
  <c r="H763" i="3" s="1"/>
  <c r="Q763" i="3" s="1"/>
  <c r="G768" i="3" a="1"/>
  <c r="G768" i="3" s="1"/>
  <c r="H768" i="3" s="1" a="1"/>
  <c r="H768" i="3" s="1"/>
  <c r="Q768" i="3" s="1"/>
  <c r="G37" i="3" a="1"/>
  <c r="G37" i="3" s="1"/>
  <c r="H37" i="3" s="1" a="1"/>
  <c r="H37" i="3" s="1"/>
  <c r="G113" i="3" a="1"/>
  <c r="G113" i="3" s="1"/>
  <c r="H113" i="3" s="1" a="1"/>
  <c r="H113" i="3" s="1"/>
  <c r="G118" i="3" a="1"/>
  <c r="G118" i="3" s="1"/>
  <c r="H118" i="3" s="1" a="1"/>
  <c r="H118" i="3" s="1"/>
  <c r="G128" i="3" a="1"/>
  <c r="G128" i="3" s="1"/>
  <c r="H128" i="3" s="1" a="1"/>
  <c r="H128" i="3" s="1"/>
  <c r="G138" i="3" a="1"/>
  <c r="G138" i="3" s="1"/>
  <c r="H138" i="3" s="1" a="1"/>
  <c r="H138" i="3" s="1"/>
  <c r="G162" i="3" a="1"/>
  <c r="G162" i="3" s="1"/>
  <c r="H162" i="3" s="1" a="1"/>
  <c r="H162" i="3" s="1"/>
  <c r="G163" i="3" a="1"/>
  <c r="G163" i="3" s="1"/>
  <c r="H163" i="3" s="1" a="1"/>
  <c r="H163" i="3" s="1"/>
  <c r="G182" i="3" a="1"/>
  <c r="G182" i="3" s="1"/>
  <c r="H182" i="3" s="1" a="1"/>
  <c r="H182" i="3" s="1"/>
  <c r="G183" i="3" a="1"/>
  <c r="G183" i="3" s="1"/>
  <c r="H183" i="3" s="1" a="1"/>
  <c r="H183" i="3" s="1"/>
  <c r="G207" i="3" a="1"/>
  <c r="G207" i="3" s="1"/>
  <c r="H207" i="3" s="1" a="1"/>
  <c r="H207" i="3" s="1"/>
  <c r="G248" i="3" a="1"/>
  <c r="G248" i="3" s="1"/>
  <c r="H248" i="3" s="1" a="1"/>
  <c r="H248" i="3" s="1"/>
  <c r="G257" i="3" a="1"/>
  <c r="G257" i="3" s="1"/>
  <c r="H257" i="3" s="1" a="1"/>
  <c r="H257" i="3" s="1"/>
  <c r="G260" i="3" a="1"/>
  <c r="G260" i="3" s="1"/>
  <c r="H260" i="3" s="1" a="1"/>
  <c r="H260" i="3" s="1"/>
  <c r="G271" i="3" a="1"/>
  <c r="G271" i="3" s="1"/>
  <c r="H271" i="3" s="1" a="1"/>
  <c r="H271" i="3" s="1"/>
  <c r="G272" i="3" a="1"/>
  <c r="G272" i="3" s="1"/>
  <c r="H272" i="3" s="1" a="1"/>
  <c r="H272" i="3" s="1"/>
  <c r="G284" i="3" a="1"/>
  <c r="G284" i="3" s="1"/>
  <c r="H284" i="3" s="1" a="1"/>
  <c r="H284" i="3" s="1"/>
  <c r="G286" i="3" a="1"/>
  <c r="G286" i="3" s="1"/>
  <c r="H286" i="3" s="1" a="1"/>
  <c r="H286" i="3" s="1"/>
  <c r="G308" i="3" a="1"/>
  <c r="G308" i="3" s="1"/>
  <c r="H308" i="3" s="1" a="1"/>
  <c r="H308" i="3" s="1"/>
  <c r="G329" i="3" a="1"/>
  <c r="G329" i="3" s="1"/>
  <c r="H329" i="3" s="1" a="1"/>
  <c r="H329" i="3" s="1"/>
  <c r="G347" i="3" a="1"/>
  <c r="G347" i="3" s="1"/>
  <c r="H347" i="3" s="1" a="1"/>
  <c r="H347" i="3" s="1"/>
  <c r="G348" i="3" a="1"/>
  <c r="G348" i="3" s="1"/>
  <c r="H348" i="3" s="1" a="1"/>
  <c r="H348" i="3" s="1"/>
  <c r="G353" i="3" a="1"/>
  <c r="G353" i="3" s="1"/>
  <c r="H353" i="3" s="1" a="1"/>
  <c r="H353" i="3" s="1"/>
  <c r="G357" i="3" a="1"/>
  <c r="G357" i="3" s="1"/>
  <c r="H357" i="3" s="1" a="1"/>
  <c r="H357" i="3" s="1"/>
  <c r="G366" i="3" a="1"/>
  <c r="G366" i="3" s="1"/>
  <c r="H366" i="3" s="1" a="1"/>
  <c r="H366" i="3" s="1"/>
  <c r="G373" i="3" a="1"/>
  <c r="G373" i="3" s="1"/>
  <c r="H373" i="3" s="1" a="1"/>
  <c r="H373" i="3" s="1"/>
  <c r="G376" i="3" a="1"/>
  <c r="G376" i="3" s="1"/>
  <c r="H376" i="3" s="1" a="1"/>
  <c r="H376" i="3" s="1"/>
  <c r="G380" i="3" a="1"/>
  <c r="G380" i="3" s="1"/>
  <c r="H380" i="3" s="1" a="1"/>
  <c r="H380" i="3" s="1"/>
  <c r="G383" i="3" a="1"/>
  <c r="G383" i="3" s="1"/>
  <c r="H383" i="3" s="1" a="1"/>
  <c r="H383" i="3" s="1"/>
  <c r="G386" i="3" a="1"/>
  <c r="G386" i="3" s="1"/>
  <c r="H386" i="3" s="1" a="1"/>
  <c r="H386" i="3" s="1"/>
  <c r="G387" i="3" a="1"/>
  <c r="G387" i="3" s="1"/>
  <c r="H387" i="3" s="1" a="1"/>
  <c r="H387" i="3" s="1"/>
  <c r="G396" i="3" a="1"/>
  <c r="G396" i="3" s="1"/>
  <c r="H396" i="3" s="1" a="1"/>
  <c r="H396" i="3" s="1"/>
  <c r="G402" i="3" a="1"/>
  <c r="G402" i="3" s="1"/>
  <c r="H402" i="3" s="1" a="1"/>
  <c r="H402" i="3" s="1"/>
  <c r="G413" i="3" a="1"/>
  <c r="G413" i="3" s="1"/>
  <c r="H413" i="3" s="1" a="1"/>
  <c r="H413" i="3" s="1"/>
  <c r="Q413" i="3" s="1"/>
  <c r="G414" i="3" a="1"/>
  <c r="G414" i="3" s="1"/>
  <c r="H414" i="3" s="1" a="1"/>
  <c r="H414" i="3" s="1"/>
  <c r="G430" i="3" a="1"/>
  <c r="G430" i="3" s="1"/>
  <c r="H430" i="3" s="1" a="1"/>
  <c r="H430" i="3" s="1"/>
  <c r="G432" i="3" a="1"/>
  <c r="G432" i="3" s="1"/>
  <c r="H432" i="3" s="1" a="1"/>
  <c r="H432" i="3" s="1"/>
  <c r="G437" i="3" a="1"/>
  <c r="G437" i="3" s="1"/>
  <c r="H437" i="3" s="1" a="1"/>
  <c r="H437" i="3" s="1"/>
  <c r="G438" i="3" a="1"/>
  <c r="G438" i="3" s="1"/>
  <c r="H438" i="3" s="1" a="1"/>
  <c r="H438" i="3" s="1"/>
  <c r="G439" i="3" a="1"/>
  <c r="G439" i="3" s="1"/>
  <c r="H439" i="3" s="1" a="1"/>
  <c r="H439" i="3" s="1"/>
  <c r="G446" i="3" a="1"/>
  <c r="G446" i="3" s="1"/>
  <c r="H446" i="3" s="1" a="1"/>
  <c r="H446" i="3" s="1"/>
  <c r="G450" i="3" a="1"/>
  <c r="G450" i="3" s="1"/>
  <c r="H450" i="3" s="1" a="1"/>
  <c r="H450" i="3" s="1"/>
  <c r="G460" i="3" a="1"/>
  <c r="G460" i="3" s="1"/>
  <c r="H460" i="3" s="1" a="1"/>
  <c r="H460" i="3" s="1"/>
  <c r="G463" i="3" a="1"/>
  <c r="G463" i="3" s="1"/>
  <c r="H463" i="3" s="1" a="1"/>
  <c r="H463" i="3" s="1"/>
  <c r="G464" i="3" a="1"/>
  <c r="G464" i="3" s="1"/>
  <c r="H464" i="3" s="1" a="1"/>
  <c r="H464" i="3" s="1"/>
  <c r="G484" i="3" a="1"/>
  <c r="G484" i="3" s="1"/>
  <c r="H484" i="3" s="1" a="1"/>
  <c r="H484" i="3" s="1"/>
  <c r="G485" i="3" a="1"/>
  <c r="G485" i="3" s="1"/>
  <c r="H485" i="3" s="1" a="1"/>
  <c r="H485" i="3" s="1"/>
  <c r="G505" i="3" a="1"/>
  <c r="G505" i="3" s="1"/>
  <c r="H505" i="3" s="1" a="1"/>
  <c r="H505" i="3" s="1"/>
  <c r="G507" i="3" a="1"/>
  <c r="G507" i="3" s="1"/>
  <c r="H507" i="3" s="1" a="1"/>
  <c r="H507" i="3" s="1"/>
  <c r="G510" i="3" a="1"/>
  <c r="G510" i="3" s="1"/>
  <c r="H510" i="3" s="1" a="1"/>
  <c r="H510" i="3" s="1"/>
  <c r="G516" i="3" a="1"/>
  <c r="G516" i="3" s="1"/>
  <c r="H516" i="3" s="1" a="1"/>
  <c r="H516" i="3" s="1"/>
  <c r="G523" i="3" a="1"/>
  <c r="G523" i="3" s="1"/>
  <c r="H523" i="3" s="1" a="1"/>
  <c r="H523" i="3" s="1"/>
  <c r="G524" i="3" a="1"/>
  <c r="G524" i="3" s="1"/>
  <c r="H524" i="3" s="1" a="1"/>
  <c r="H524" i="3" s="1"/>
  <c r="G527" i="3" a="1"/>
  <c r="G527" i="3" s="1"/>
  <c r="H527" i="3" s="1" a="1"/>
  <c r="H527" i="3" s="1"/>
  <c r="G560" i="3" a="1"/>
  <c r="G560" i="3" s="1"/>
  <c r="H560" i="3" s="1" a="1"/>
  <c r="H560" i="3" s="1"/>
  <c r="G576" i="3" a="1"/>
  <c r="G576" i="3" s="1"/>
  <c r="H576" i="3" s="1" a="1"/>
  <c r="H576" i="3" s="1"/>
  <c r="G580" i="3" a="1"/>
  <c r="G580" i="3" s="1"/>
  <c r="H580" i="3" s="1" a="1"/>
  <c r="H580" i="3" s="1"/>
  <c r="G588" i="3" a="1"/>
  <c r="G588" i="3" s="1"/>
  <c r="H588" i="3" s="1" a="1"/>
  <c r="H588" i="3" s="1"/>
  <c r="G604" i="3" a="1"/>
  <c r="G604" i="3" s="1"/>
  <c r="H604" i="3" s="1" a="1"/>
  <c r="H604" i="3" s="1"/>
  <c r="G605" i="3" a="1"/>
  <c r="G605" i="3" s="1"/>
  <c r="H605" i="3" s="1" a="1"/>
  <c r="H605" i="3" s="1"/>
  <c r="G609" i="3" a="1"/>
  <c r="G609" i="3" s="1"/>
  <c r="H609" i="3" s="1" a="1"/>
  <c r="H609" i="3" s="1"/>
  <c r="G615" i="3" a="1"/>
  <c r="G615" i="3" s="1"/>
  <c r="H615" i="3" s="1" a="1"/>
  <c r="H615" i="3" s="1"/>
  <c r="G621" i="3" a="1"/>
  <c r="G621" i="3" s="1"/>
  <c r="H621" i="3" s="1" a="1"/>
  <c r="H621" i="3" s="1"/>
  <c r="G628" i="3" a="1"/>
  <c r="G628" i="3" s="1"/>
  <c r="H628" i="3" s="1" a="1"/>
  <c r="H628" i="3" s="1"/>
  <c r="G632" i="3" a="1"/>
  <c r="G632" i="3" s="1"/>
  <c r="H632" i="3" s="1" a="1"/>
  <c r="H632" i="3" s="1"/>
  <c r="G639" i="3" a="1"/>
  <c r="G639" i="3" s="1"/>
  <c r="H639" i="3" s="1" a="1"/>
  <c r="H639" i="3" s="1"/>
  <c r="Q639" i="3" s="1"/>
  <c r="G644" i="3" a="1"/>
  <c r="G644" i="3" s="1"/>
  <c r="H644" i="3" s="1" a="1"/>
  <c r="H644" i="3" s="1"/>
  <c r="G667" i="3" a="1"/>
  <c r="G667" i="3" s="1"/>
  <c r="H667" i="3" s="1" a="1"/>
  <c r="H667" i="3" s="1"/>
  <c r="G688" i="3" a="1"/>
  <c r="G688" i="3" s="1"/>
  <c r="H688" i="3" s="1" a="1"/>
  <c r="H688" i="3" s="1"/>
  <c r="G692" i="3" a="1"/>
  <c r="G692" i="3" s="1"/>
  <c r="H692" i="3" s="1" a="1"/>
  <c r="H692" i="3" s="1"/>
  <c r="G697" i="3" a="1"/>
  <c r="G697" i="3" s="1"/>
  <c r="H697" i="3" s="1" a="1"/>
  <c r="H697" i="3" s="1"/>
  <c r="G704" i="3" a="1"/>
  <c r="G704" i="3" s="1"/>
  <c r="H704" i="3" s="1" a="1"/>
  <c r="H704" i="3" s="1"/>
  <c r="G709" i="3" a="1"/>
  <c r="G709" i="3" s="1"/>
  <c r="H709" i="3" s="1" a="1"/>
  <c r="H709" i="3" s="1"/>
  <c r="G725" i="3" a="1"/>
  <c r="G725" i="3" s="1"/>
  <c r="H725" i="3" s="1" a="1"/>
  <c r="H725" i="3" s="1"/>
  <c r="G732" i="3" a="1"/>
  <c r="G732" i="3" s="1"/>
  <c r="H732" i="3" s="1" a="1"/>
  <c r="H732" i="3" s="1"/>
  <c r="G740" i="3" a="1"/>
  <c r="G740" i="3" s="1"/>
  <c r="H740" i="3" s="1" a="1"/>
  <c r="H740" i="3" s="1"/>
  <c r="G758" i="3" a="1"/>
  <c r="G758" i="3" s="1"/>
  <c r="H758" i="3" s="1" a="1"/>
  <c r="H758" i="3" s="1"/>
  <c r="G3" i="3" a="1"/>
  <c r="G3" i="3" s="1"/>
  <c r="H3" i="3" s="1" a="1"/>
  <c r="H3" i="3" s="1"/>
  <c r="G4" i="3" a="1"/>
  <c r="G4" i="3" s="1"/>
  <c r="H4" i="3" s="1" a="1"/>
  <c r="H4" i="3" s="1"/>
  <c r="G5" i="3" a="1"/>
  <c r="G5" i="3" s="1"/>
  <c r="H5" i="3" s="1" a="1"/>
  <c r="H5" i="3" s="1"/>
  <c r="G6" i="3" a="1"/>
  <c r="G6" i="3" s="1"/>
  <c r="H6" i="3" s="1" a="1"/>
  <c r="H6" i="3" s="1"/>
  <c r="G7" i="3" a="1"/>
  <c r="G7" i="3" s="1"/>
  <c r="H7" i="3" s="1" a="1"/>
  <c r="H7" i="3" s="1"/>
  <c r="G8" i="3" a="1"/>
  <c r="G8" i="3" s="1"/>
  <c r="H8" i="3" s="1" a="1"/>
  <c r="H8" i="3" s="1"/>
  <c r="G9" i="3" a="1"/>
  <c r="G9" i="3" s="1"/>
  <c r="H9" i="3" s="1" a="1"/>
  <c r="H9" i="3" s="1"/>
  <c r="G10" i="3" a="1"/>
  <c r="G10" i="3" s="1"/>
  <c r="H10" i="3" s="1" a="1"/>
  <c r="H10" i="3" s="1"/>
  <c r="Q10" i="3" s="1"/>
  <c r="G11" i="3" a="1"/>
  <c r="G11" i="3" s="1"/>
  <c r="H11" i="3" s="1" a="1"/>
  <c r="H11" i="3" s="1"/>
  <c r="G12" i="3" a="1"/>
  <c r="G12" i="3" s="1"/>
  <c r="H12" i="3" s="1" a="1"/>
  <c r="H12" i="3" s="1"/>
  <c r="G13" i="3" a="1"/>
  <c r="G13" i="3" s="1"/>
  <c r="H13" i="3" s="1" a="1"/>
  <c r="H13" i="3" s="1"/>
  <c r="Q13" i="3" s="1"/>
  <c r="G14" i="3" a="1"/>
  <c r="G14" i="3" s="1"/>
  <c r="H14" i="3" s="1" a="1"/>
  <c r="H14" i="3" s="1"/>
  <c r="G15" i="3" a="1"/>
  <c r="G15" i="3" s="1"/>
  <c r="H15" i="3" s="1" a="1"/>
  <c r="H15" i="3" s="1"/>
  <c r="Q15" i="3" s="1"/>
  <c r="G16" i="3" a="1"/>
  <c r="G16" i="3" s="1"/>
  <c r="H16" i="3" s="1" a="1"/>
  <c r="H16" i="3" s="1"/>
  <c r="Q16" i="3" s="1"/>
  <c r="G17" i="3" a="1"/>
  <c r="G17" i="3" s="1"/>
  <c r="H17" i="3" s="1" a="1"/>
  <c r="H17" i="3" s="1"/>
  <c r="G18" i="3" a="1"/>
  <c r="G18" i="3" s="1"/>
  <c r="H18" i="3" s="1" a="1"/>
  <c r="H18" i="3" s="1"/>
  <c r="Q18" i="3" s="1"/>
  <c r="G19" i="3" a="1"/>
  <c r="G19" i="3" s="1"/>
  <c r="H19" i="3" s="1" a="1"/>
  <c r="H19" i="3" s="1"/>
  <c r="Q19" i="3" s="1"/>
  <c r="G20" i="3" a="1"/>
  <c r="G20" i="3" s="1"/>
  <c r="H20" i="3" s="1" a="1"/>
  <c r="H20" i="3" s="1"/>
  <c r="G21" i="3" a="1"/>
  <c r="G21" i="3" s="1"/>
  <c r="H21" i="3" s="1" a="1"/>
  <c r="H21" i="3" s="1"/>
  <c r="G22" i="3" a="1"/>
  <c r="G22" i="3" s="1"/>
  <c r="H22" i="3" s="1" a="1"/>
  <c r="H22" i="3" s="1"/>
  <c r="Q22" i="3" s="1"/>
  <c r="G23" i="3" a="1"/>
  <c r="G23" i="3" s="1"/>
  <c r="H23" i="3" s="1" a="1"/>
  <c r="H23" i="3" s="1"/>
  <c r="Q23" i="3" s="1"/>
  <c r="G24" i="3" a="1"/>
  <c r="G24" i="3" s="1"/>
  <c r="H24" i="3" s="1" a="1"/>
  <c r="H24" i="3" s="1"/>
  <c r="Q24" i="3" s="1"/>
  <c r="G25" i="3" a="1"/>
  <c r="G25" i="3" s="1"/>
  <c r="H25" i="3" s="1" a="1"/>
  <c r="H25" i="3" s="1"/>
  <c r="Q25" i="3" s="1"/>
  <c r="G26" i="3" a="1"/>
  <c r="G26" i="3" s="1"/>
  <c r="H26" i="3" s="1" a="1"/>
  <c r="H26" i="3" s="1"/>
  <c r="G27" i="3" a="1"/>
  <c r="G27" i="3" s="1"/>
  <c r="H27" i="3" s="1" a="1"/>
  <c r="H27" i="3" s="1"/>
  <c r="G28" i="3" a="1"/>
  <c r="G28" i="3" s="1"/>
  <c r="H28" i="3" s="1" a="1"/>
  <c r="H28" i="3" s="1"/>
  <c r="G29" i="3" a="1"/>
  <c r="G29" i="3" s="1"/>
  <c r="H29" i="3" s="1" a="1"/>
  <c r="H29" i="3" s="1"/>
  <c r="G30" i="3" a="1"/>
  <c r="G30" i="3" s="1"/>
  <c r="H30" i="3" s="1" a="1"/>
  <c r="H30" i="3" s="1"/>
  <c r="G31" i="3" a="1"/>
  <c r="G31" i="3" s="1"/>
  <c r="H31" i="3" s="1" a="1"/>
  <c r="H31" i="3" s="1"/>
  <c r="G32" i="3" a="1"/>
  <c r="G32" i="3" s="1"/>
  <c r="H32" i="3" s="1" a="1"/>
  <c r="H32" i="3" s="1"/>
  <c r="G33" i="3" a="1"/>
  <c r="G33" i="3" s="1"/>
  <c r="H33" i="3" s="1" a="1"/>
  <c r="H33" i="3" s="1"/>
  <c r="Q33" i="3" s="1"/>
  <c r="G34" i="3" a="1"/>
  <c r="G34" i="3" s="1"/>
  <c r="H34" i="3" s="1" a="1"/>
  <c r="H34" i="3" s="1"/>
  <c r="Q34" i="3" s="1"/>
  <c r="G35" i="3" a="1"/>
  <c r="G35" i="3" s="1"/>
  <c r="H35" i="3" s="1" a="1"/>
  <c r="H35" i="3" s="1"/>
  <c r="G38" i="3" a="1"/>
  <c r="G38" i="3" s="1"/>
  <c r="H38" i="3" s="1" a="1"/>
  <c r="H38" i="3" s="1"/>
  <c r="G39" i="3" a="1"/>
  <c r="G39" i="3" s="1"/>
  <c r="H39" i="3" s="1" a="1"/>
  <c r="H39" i="3" s="1"/>
  <c r="Q39" i="3" s="1"/>
  <c r="G42" i="3" a="1"/>
  <c r="G42" i="3" s="1"/>
  <c r="H42" i="3" s="1" a="1"/>
  <c r="H42" i="3" s="1"/>
  <c r="Q42" i="3" s="1"/>
  <c r="G43" i="3" a="1"/>
  <c r="G43" i="3" s="1"/>
  <c r="H43" i="3" s="1" a="1"/>
  <c r="H43" i="3" s="1"/>
  <c r="G44" i="3" a="1"/>
  <c r="G44" i="3" s="1"/>
  <c r="H44" i="3" s="1" a="1"/>
  <c r="H44" i="3" s="1"/>
  <c r="Q44" i="3" s="1"/>
  <c r="G45" i="3" a="1"/>
  <c r="G45" i="3" s="1"/>
  <c r="H45" i="3" s="1" a="1"/>
  <c r="H45" i="3" s="1"/>
  <c r="G46" i="3" a="1"/>
  <c r="G46" i="3" s="1"/>
  <c r="H46" i="3" s="1" a="1"/>
  <c r="H46" i="3" s="1"/>
  <c r="Q46" i="3" s="1"/>
  <c r="G47" i="3" a="1"/>
  <c r="G47" i="3" s="1"/>
  <c r="H47" i="3" s="1" a="1"/>
  <c r="H47" i="3" s="1"/>
  <c r="Q47" i="3" s="1"/>
  <c r="G48" i="3" a="1"/>
  <c r="G48" i="3" s="1"/>
  <c r="H48" i="3" s="1" a="1"/>
  <c r="H48" i="3" s="1"/>
  <c r="G49" i="3" a="1"/>
  <c r="G49" i="3" s="1"/>
  <c r="H49" i="3" s="1" a="1"/>
  <c r="H49" i="3" s="1"/>
  <c r="Q49" i="3" s="1"/>
  <c r="G50" i="3" a="1"/>
  <c r="G50" i="3" s="1"/>
  <c r="H50" i="3" s="1" a="1"/>
  <c r="H50" i="3" s="1"/>
  <c r="G51" i="3" a="1"/>
  <c r="G51" i="3" s="1"/>
  <c r="H51" i="3" s="1" a="1"/>
  <c r="H51" i="3" s="1"/>
  <c r="G52" i="3" a="1"/>
  <c r="G52" i="3" s="1"/>
  <c r="H52" i="3" s="1" a="1"/>
  <c r="H52" i="3" s="1"/>
  <c r="Q52" i="3" s="1"/>
  <c r="G53" i="3" a="1"/>
  <c r="G53" i="3" s="1"/>
  <c r="H53" i="3" s="1" a="1"/>
  <c r="H53" i="3" s="1"/>
  <c r="Q53" i="3" s="1"/>
  <c r="G54" i="3" a="1"/>
  <c r="G54" i="3" s="1"/>
  <c r="H54" i="3" s="1" a="1"/>
  <c r="H54" i="3" s="1"/>
  <c r="Q54" i="3" s="1"/>
  <c r="G55" i="3" a="1"/>
  <c r="G55" i="3" s="1"/>
  <c r="H55" i="3" s="1" a="1"/>
  <c r="H55" i="3" s="1"/>
  <c r="Q55" i="3" s="1"/>
  <c r="G56" i="3" a="1"/>
  <c r="G56" i="3" s="1"/>
  <c r="H56" i="3" s="1" a="1"/>
  <c r="H56" i="3" s="1"/>
  <c r="G57" i="3" a="1"/>
  <c r="G57" i="3" s="1"/>
  <c r="H57" i="3" s="1" a="1"/>
  <c r="H57" i="3" s="1"/>
  <c r="G58" i="3" a="1"/>
  <c r="G58" i="3" s="1"/>
  <c r="H58" i="3" s="1" a="1"/>
  <c r="H58" i="3" s="1"/>
  <c r="G59" i="3" a="1"/>
  <c r="G59" i="3" s="1"/>
  <c r="H59" i="3" s="1" a="1"/>
  <c r="H59" i="3" s="1"/>
  <c r="Q59" i="3" s="1"/>
  <c r="G60" i="3" a="1"/>
  <c r="G60" i="3" s="1"/>
  <c r="H60" i="3" s="1" a="1"/>
  <c r="H60" i="3" s="1"/>
  <c r="G63" i="3" a="1"/>
  <c r="G63" i="3" s="1"/>
  <c r="H63" i="3" s="1" a="1"/>
  <c r="H63" i="3" s="1"/>
  <c r="Q63" i="3" s="1"/>
  <c r="G64" i="3" a="1"/>
  <c r="G64" i="3" s="1"/>
  <c r="H64" i="3" s="1" a="1"/>
  <c r="H64" i="3" s="1"/>
  <c r="G65" i="3" a="1"/>
  <c r="G65" i="3" s="1"/>
  <c r="H65" i="3" s="1" a="1"/>
  <c r="H65" i="3" s="1"/>
  <c r="Q65" i="3" s="1"/>
  <c r="G66" i="3" a="1"/>
  <c r="G66" i="3" s="1"/>
  <c r="H66" i="3" s="1" a="1"/>
  <c r="H66" i="3" s="1"/>
  <c r="Q66" i="3" s="1"/>
  <c r="G67" i="3" a="1"/>
  <c r="G67" i="3" s="1"/>
  <c r="H67" i="3" s="1" a="1"/>
  <c r="H67" i="3" s="1"/>
  <c r="Q67" i="3" s="1"/>
  <c r="G68" i="3" a="1"/>
  <c r="G68" i="3" s="1"/>
  <c r="H68" i="3" s="1" a="1"/>
  <c r="H68" i="3" s="1"/>
  <c r="Q68" i="3" s="1"/>
  <c r="G69" i="3" a="1"/>
  <c r="G69" i="3" s="1"/>
  <c r="H69" i="3" s="1" a="1"/>
  <c r="H69" i="3" s="1"/>
  <c r="Q69" i="3" s="1"/>
  <c r="G72" i="3" a="1"/>
  <c r="G72" i="3" s="1"/>
  <c r="H72" i="3" s="1" a="1"/>
  <c r="H72" i="3" s="1"/>
  <c r="G73" i="3" a="1"/>
  <c r="G73" i="3" s="1"/>
  <c r="H73" i="3" s="1" a="1"/>
  <c r="H73" i="3" s="1"/>
  <c r="G74" i="3" a="1"/>
  <c r="G74" i="3" s="1"/>
  <c r="H74" i="3" s="1" a="1"/>
  <c r="H74" i="3" s="1"/>
  <c r="G75" i="3" a="1"/>
  <c r="G75" i="3" s="1"/>
  <c r="H75" i="3" s="1" a="1"/>
  <c r="H75" i="3" s="1"/>
  <c r="Q75" i="3" s="1"/>
  <c r="G76" i="3" a="1"/>
  <c r="G76" i="3" s="1"/>
  <c r="H76" i="3" s="1" a="1"/>
  <c r="H76" i="3" s="1"/>
  <c r="G77" i="3" a="1"/>
  <c r="G77" i="3" s="1"/>
  <c r="H77" i="3" s="1" a="1"/>
  <c r="H77" i="3" s="1"/>
  <c r="G78" i="3" a="1"/>
  <c r="G78" i="3" s="1"/>
  <c r="H78" i="3" s="1" a="1"/>
  <c r="H78" i="3" s="1"/>
  <c r="G79" i="3" a="1"/>
  <c r="G79" i="3" s="1"/>
  <c r="H79" i="3" s="1" a="1"/>
  <c r="H79" i="3" s="1"/>
  <c r="Q79" i="3" s="1"/>
  <c r="G80" i="3" a="1"/>
  <c r="G80" i="3" s="1"/>
  <c r="H80" i="3" s="1" a="1"/>
  <c r="H80" i="3" s="1"/>
  <c r="Q80" i="3" s="1"/>
  <c r="G85" i="3" a="1"/>
  <c r="G85" i="3" s="1"/>
  <c r="H85" i="3" s="1" a="1"/>
  <c r="H85" i="3" s="1"/>
  <c r="G86" i="3" a="1"/>
  <c r="G86" i="3" s="1"/>
  <c r="H86" i="3" s="1" a="1"/>
  <c r="H86" i="3" s="1"/>
  <c r="Q86" i="3" s="1"/>
  <c r="G87" i="3" a="1"/>
  <c r="G87" i="3" s="1"/>
  <c r="H87" i="3" s="1" a="1"/>
  <c r="H87" i="3" s="1"/>
  <c r="G88" i="3" a="1"/>
  <c r="G88" i="3" s="1"/>
  <c r="H88" i="3" s="1" a="1"/>
  <c r="H88" i="3" s="1"/>
  <c r="Q88" i="3" s="1"/>
  <c r="G91" i="3" a="1"/>
  <c r="G91" i="3" s="1"/>
  <c r="H91" i="3" s="1" a="1"/>
  <c r="H91" i="3" s="1"/>
  <c r="G94" i="3" a="1"/>
  <c r="G94" i="3" s="1"/>
  <c r="H94" i="3" s="1" a="1"/>
  <c r="H94" i="3" s="1"/>
  <c r="G95" i="3" a="1"/>
  <c r="G95" i="3" s="1"/>
  <c r="H95" i="3" s="1" a="1"/>
  <c r="H95" i="3" s="1"/>
  <c r="Q95" i="3" s="1"/>
  <c r="G98" i="3" a="1"/>
  <c r="G98" i="3" s="1"/>
  <c r="H98" i="3" s="1" a="1"/>
  <c r="H98" i="3" s="1"/>
  <c r="Q98" i="3" s="1"/>
  <c r="G99" i="3" a="1"/>
  <c r="G99" i="3" s="1"/>
  <c r="H99" i="3" s="1" a="1"/>
  <c r="H99" i="3" s="1"/>
  <c r="Q99" i="3" s="1"/>
  <c r="G100" i="3" a="1"/>
  <c r="G100" i="3" s="1"/>
  <c r="H100" i="3" s="1" a="1"/>
  <c r="H100" i="3" s="1"/>
  <c r="G101" i="3" a="1"/>
  <c r="G101" i="3" s="1"/>
  <c r="H101" i="3" s="1" a="1"/>
  <c r="H101" i="3" s="1"/>
  <c r="Q101" i="3" s="1"/>
  <c r="G102" i="3" a="1"/>
  <c r="G102" i="3" s="1"/>
  <c r="H102" i="3" s="1" a="1"/>
  <c r="H102" i="3" s="1"/>
  <c r="Q102" i="3" s="1"/>
  <c r="G103" i="3" a="1"/>
  <c r="G103" i="3" s="1"/>
  <c r="H103" i="3" s="1" a="1"/>
  <c r="H103" i="3" s="1"/>
  <c r="G104" i="3" a="1"/>
  <c r="G104" i="3" s="1"/>
  <c r="H104" i="3" s="1" a="1"/>
  <c r="H104" i="3" s="1"/>
  <c r="G105" i="3" a="1"/>
  <c r="G105" i="3" s="1"/>
  <c r="H105" i="3" s="1" a="1"/>
  <c r="H105" i="3" s="1"/>
  <c r="Q105" i="3" s="1"/>
  <c r="G106" i="3" a="1"/>
  <c r="G106" i="3" s="1"/>
  <c r="H106" i="3" s="1" a="1"/>
  <c r="H106" i="3" s="1"/>
  <c r="G107" i="3" a="1"/>
  <c r="G107" i="3" s="1"/>
  <c r="H107" i="3" s="1" a="1"/>
  <c r="H107" i="3" s="1"/>
  <c r="G108" i="3" a="1"/>
  <c r="G108" i="3" s="1"/>
  <c r="H108" i="3" s="1" a="1"/>
  <c r="H108" i="3" s="1"/>
  <c r="Q108" i="3" s="1"/>
  <c r="G109" i="3" a="1"/>
  <c r="G109" i="3" s="1"/>
  <c r="H109" i="3" s="1" a="1"/>
  <c r="H109" i="3" s="1"/>
  <c r="Q109" i="3" s="1"/>
  <c r="G110" i="3" a="1"/>
  <c r="G110" i="3" s="1"/>
  <c r="H110" i="3" s="1" a="1"/>
  <c r="H110" i="3" s="1"/>
  <c r="Q110" i="3" s="1"/>
  <c r="G111" i="3" a="1"/>
  <c r="G111" i="3" s="1"/>
  <c r="H111" i="3" s="1" a="1"/>
  <c r="H111" i="3" s="1"/>
  <c r="Q111" i="3" s="1"/>
  <c r="G114" i="3" a="1"/>
  <c r="G114" i="3" s="1"/>
  <c r="H114" i="3" s="1" a="1"/>
  <c r="H114" i="3" s="1"/>
  <c r="G115" i="3" a="1"/>
  <c r="G115" i="3" s="1"/>
  <c r="H115" i="3" s="1" a="1"/>
  <c r="H115" i="3" s="1"/>
  <c r="Q115" i="3" s="1"/>
  <c r="G116" i="3" a="1"/>
  <c r="G116" i="3" s="1"/>
  <c r="H116" i="3" s="1" a="1"/>
  <c r="H116" i="3" s="1"/>
  <c r="Q116" i="3" s="1"/>
  <c r="G121" i="3" a="1"/>
  <c r="G121" i="3" s="1"/>
  <c r="H121" i="3" s="1" a="1"/>
  <c r="H121" i="3" s="1"/>
  <c r="Q121" i="3" s="1"/>
  <c r="G122" i="3" a="1"/>
  <c r="G122" i="3" s="1"/>
  <c r="H122" i="3" s="1" a="1"/>
  <c r="H122" i="3" s="1"/>
  <c r="G123" i="3" a="1"/>
  <c r="G123" i="3" s="1"/>
  <c r="H123" i="3" s="1" a="1"/>
  <c r="H123" i="3" s="1"/>
  <c r="G124" i="3" a="1"/>
  <c r="G124" i="3" s="1"/>
  <c r="H124" i="3" s="1" a="1"/>
  <c r="H124" i="3" s="1"/>
  <c r="G125" i="3" a="1"/>
  <c r="G125" i="3" s="1"/>
  <c r="H125" i="3" s="1" a="1"/>
  <c r="H125" i="3" s="1"/>
  <c r="Q125" i="3" s="1"/>
  <c r="G126" i="3" a="1"/>
  <c r="G126" i="3" s="1"/>
  <c r="H126" i="3" s="1" a="1"/>
  <c r="H126" i="3" s="1"/>
  <c r="Q126" i="3" s="1"/>
  <c r="G129" i="3" a="1"/>
  <c r="G129" i="3" s="1"/>
  <c r="H129" i="3" s="1" a="1"/>
  <c r="H129" i="3" s="1"/>
  <c r="Q129" i="3" s="1"/>
  <c r="G130" i="3" a="1"/>
  <c r="G130" i="3" s="1"/>
  <c r="H130" i="3" s="1" a="1"/>
  <c r="H130" i="3" s="1"/>
  <c r="G131" i="3" a="1"/>
  <c r="G131" i="3" s="1"/>
  <c r="H131" i="3" s="1" a="1"/>
  <c r="H131" i="3" s="1"/>
  <c r="G132" i="3" a="1"/>
  <c r="G132" i="3" s="1"/>
  <c r="H132" i="3" s="1" a="1"/>
  <c r="H132" i="3" s="1"/>
  <c r="Q132" i="3" s="1"/>
  <c r="G136" i="3" a="1"/>
  <c r="G136" i="3" s="1"/>
  <c r="H136" i="3" s="1" a="1"/>
  <c r="H136" i="3" s="1"/>
  <c r="Q136" i="3" s="1"/>
  <c r="G142" i="3" a="1"/>
  <c r="G142" i="3" s="1"/>
  <c r="H142" i="3" s="1" a="1"/>
  <c r="H142" i="3" s="1"/>
  <c r="G143" i="3" a="1"/>
  <c r="G143" i="3" s="1"/>
  <c r="H143" i="3" s="1" a="1"/>
  <c r="H143" i="3" s="1"/>
  <c r="Q143" i="3" s="1"/>
  <c r="G144" i="3" a="1"/>
  <c r="G144" i="3" s="1"/>
  <c r="H144" i="3" s="1" a="1"/>
  <c r="H144" i="3" s="1"/>
  <c r="G147" i="3" a="1"/>
  <c r="G147" i="3" s="1"/>
  <c r="H147" i="3" s="1" a="1"/>
  <c r="H147" i="3" s="1"/>
  <c r="G148" i="3" a="1"/>
  <c r="G148" i="3" s="1"/>
  <c r="H148" i="3" s="1" a="1"/>
  <c r="H148" i="3" s="1"/>
  <c r="G151" i="3" a="1"/>
  <c r="G151" i="3" s="1"/>
  <c r="H151" i="3" s="1" a="1"/>
  <c r="H151" i="3" s="1"/>
  <c r="Q151" i="3" s="1"/>
  <c r="G152" i="3" a="1"/>
  <c r="G152" i="3" s="1"/>
  <c r="H152" i="3" s="1" a="1"/>
  <c r="H152" i="3" s="1"/>
  <c r="G153" i="3" a="1"/>
  <c r="G153" i="3" s="1"/>
  <c r="H153" i="3" s="1" a="1"/>
  <c r="H153" i="3" s="1"/>
  <c r="G154" i="3" a="1"/>
  <c r="G154" i="3" s="1"/>
  <c r="H154" i="3" s="1" a="1"/>
  <c r="H154" i="3" s="1"/>
  <c r="G155" i="3" a="1"/>
  <c r="G155" i="3" s="1"/>
  <c r="H155" i="3" s="1" a="1"/>
  <c r="H155" i="3" s="1"/>
  <c r="Q155" i="3" s="1"/>
  <c r="G156" i="3" a="1"/>
  <c r="G156" i="3" s="1"/>
  <c r="H156" i="3" s="1" a="1"/>
  <c r="H156" i="3" s="1"/>
  <c r="G157" i="3" a="1"/>
  <c r="G157" i="3" s="1"/>
  <c r="H157" i="3" s="1" a="1"/>
  <c r="H157" i="3" s="1"/>
  <c r="G158" i="3" a="1"/>
  <c r="G158" i="3" s="1"/>
  <c r="H158" i="3" s="1" a="1"/>
  <c r="H158" i="3" s="1"/>
  <c r="Q158" i="3" s="1"/>
  <c r="G159" i="3" a="1"/>
  <c r="G159" i="3" s="1"/>
  <c r="H159" i="3" s="1" a="1"/>
  <c r="H159" i="3" s="1"/>
  <c r="Q159" i="3" s="1"/>
  <c r="G160" i="3" a="1"/>
  <c r="G160" i="3" s="1"/>
  <c r="H160" i="3" s="1" a="1"/>
  <c r="H160" i="3" s="1"/>
  <c r="Q160" i="3" s="1"/>
  <c r="G164" i="3" a="1"/>
  <c r="G164" i="3" s="1"/>
  <c r="H164" i="3" s="1" a="1"/>
  <c r="H164" i="3" s="1"/>
  <c r="G169" i="3" a="1"/>
  <c r="G169" i="3" s="1"/>
  <c r="H169" i="3" s="1" a="1"/>
  <c r="H169" i="3" s="1"/>
  <c r="G170" i="3" a="1"/>
  <c r="G170" i="3" s="1"/>
  <c r="H170" i="3" s="1" a="1"/>
  <c r="H170" i="3" s="1"/>
  <c r="Q170" i="3" s="1"/>
  <c r="G171" i="3" a="1"/>
  <c r="G171" i="3" s="1"/>
  <c r="H171" i="3" s="1" a="1"/>
  <c r="H171" i="3" s="1"/>
  <c r="G172" i="3" a="1"/>
  <c r="G172" i="3" s="1"/>
  <c r="H172" i="3" s="1" a="1"/>
  <c r="H172" i="3" s="1"/>
  <c r="Q172" i="3" s="1"/>
  <c r="G179" i="3" a="1"/>
  <c r="G179" i="3" s="1"/>
  <c r="H179" i="3" s="1" a="1"/>
  <c r="H179" i="3" s="1"/>
  <c r="Q179" i="3" s="1"/>
  <c r="G184" i="3" a="1"/>
  <c r="G184" i="3" s="1"/>
  <c r="H184" i="3" s="1" a="1"/>
  <c r="H184" i="3" s="1"/>
  <c r="Q184" i="3" s="1"/>
  <c r="G189" i="3" a="1"/>
  <c r="G189" i="3" s="1"/>
  <c r="H189" i="3" s="1" a="1"/>
  <c r="H189" i="3" s="1"/>
  <c r="G190" i="3" a="1"/>
  <c r="G190" i="3" s="1"/>
  <c r="H190" i="3" s="1" a="1"/>
  <c r="H190" i="3" s="1"/>
  <c r="Q190" i="3" s="1"/>
  <c r="G191" i="3" a="1"/>
  <c r="G191" i="3" s="1"/>
  <c r="H191" i="3" s="1" a="1"/>
  <c r="H191" i="3" s="1"/>
  <c r="Q191" i="3" s="1"/>
  <c r="G192" i="3" a="1"/>
  <c r="G192" i="3" s="1"/>
  <c r="H192" i="3" s="1" a="1"/>
  <c r="H192" i="3" s="1"/>
  <c r="Q192" i="3" s="1"/>
  <c r="G193" i="3" a="1"/>
  <c r="G193" i="3" s="1"/>
  <c r="H193" i="3" s="1" a="1"/>
  <c r="H193" i="3" s="1"/>
  <c r="G194" i="3" a="1"/>
  <c r="G194" i="3" s="1"/>
  <c r="H194" i="3" s="1" a="1"/>
  <c r="H194" i="3" s="1"/>
  <c r="Q194" i="3" s="1"/>
  <c r="G198" i="3" a="1"/>
  <c r="G198" i="3" s="1"/>
  <c r="H198" i="3" s="1" a="1"/>
  <c r="H198" i="3" s="1"/>
  <c r="G199" i="3" a="1"/>
  <c r="G199" i="3" s="1"/>
  <c r="H199" i="3" s="1" a="1"/>
  <c r="H199" i="3" s="1"/>
  <c r="G200" i="3" a="1"/>
  <c r="G200" i="3" s="1"/>
  <c r="H200" i="3" s="1" a="1"/>
  <c r="H200" i="3" s="1"/>
  <c r="Q200" i="3" s="1"/>
  <c r="G201" i="3" a="1"/>
  <c r="G201" i="3" s="1"/>
  <c r="H201" i="3" s="1" a="1"/>
  <c r="H201" i="3" s="1"/>
  <c r="G202" i="3" a="1"/>
  <c r="G202" i="3" s="1"/>
  <c r="H202" i="3" s="1" a="1"/>
  <c r="H202" i="3" s="1"/>
  <c r="Q202" i="3" s="1"/>
  <c r="G203" i="3" a="1"/>
  <c r="G203" i="3" s="1"/>
  <c r="H203" i="3" s="1" a="1"/>
  <c r="H203" i="3" s="1"/>
  <c r="Q203" i="3" s="1"/>
  <c r="G204" i="3" a="1"/>
  <c r="G204" i="3" s="1"/>
  <c r="H204" i="3" s="1" a="1"/>
  <c r="H204" i="3" s="1"/>
  <c r="Q204" i="3" s="1"/>
  <c r="G208" i="3" a="1"/>
  <c r="G208" i="3" s="1"/>
  <c r="H208" i="3" s="1" a="1"/>
  <c r="H208" i="3" s="1"/>
  <c r="Q208" i="3" s="1"/>
  <c r="G212" i="3" a="1"/>
  <c r="G212" i="3" s="1"/>
  <c r="H212" i="3" s="1" a="1"/>
  <c r="H212" i="3" s="1"/>
  <c r="Q212" i="3" s="1"/>
  <c r="G213" i="3" a="1"/>
  <c r="G213" i="3" s="1"/>
  <c r="H213" i="3" s="1" a="1"/>
  <c r="H213" i="3" s="1"/>
  <c r="Q213" i="3" s="1"/>
  <c r="G214" i="3" a="1"/>
  <c r="G214" i="3" s="1"/>
  <c r="H214" i="3" s="1" a="1"/>
  <c r="H214" i="3" s="1"/>
  <c r="G215" i="3" a="1"/>
  <c r="G215" i="3" s="1"/>
  <c r="H215" i="3" s="1" a="1"/>
  <c r="H215" i="3" s="1"/>
  <c r="G216" i="3" a="1"/>
  <c r="G216" i="3" s="1"/>
  <c r="H216" i="3" s="1" a="1"/>
  <c r="H216" i="3" s="1"/>
  <c r="G217" i="3" a="1"/>
  <c r="G217" i="3" s="1"/>
  <c r="H217" i="3" s="1" a="1"/>
  <c r="H217" i="3" s="1"/>
  <c r="Q217" i="3" s="1"/>
  <c r="G218" i="3" a="1"/>
  <c r="G218" i="3" s="1"/>
  <c r="H218" i="3" s="1" a="1"/>
  <c r="H218" i="3" s="1"/>
  <c r="G221" i="3" a="1"/>
  <c r="G221" i="3" s="1"/>
  <c r="H221" i="3" s="1" a="1"/>
  <c r="H221" i="3" s="1"/>
  <c r="G224" i="3" a="1"/>
  <c r="G224" i="3" s="1"/>
  <c r="H224" i="3" s="1" a="1"/>
  <c r="H224" i="3" s="1"/>
  <c r="G225" i="3" a="1"/>
  <c r="G225" i="3" s="1"/>
  <c r="H225" i="3" s="1" a="1"/>
  <c r="H225" i="3" s="1"/>
  <c r="G226" i="3" a="1"/>
  <c r="G226" i="3" s="1"/>
  <c r="H226" i="3" s="1" a="1"/>
  <c r="H226" i="3" s="1"/>
  <c r="Q226" i="3" s="1"/>
  <c r="G227" i="3" a="1"/>
  <c r="G227" i="3" s="1"/>
  <c r="H227" i="3" s="1" a="1"/>
  <c r="H227" i="3" s="1"/>
  <c r="Q227" i="3" s="1"/>
  <c r="G228" i="3" a="1"/>
  <c r="G228" i="3" s="1"/>
  <c r="H228" i="3" s="1" a="1"/>
  <c r="H228" i="3" s="1"/>
  <c r="G229" i="3" a="1"/>
  <c r="G229" i="3" s="1"/>
  <c r="H229" i="3" s="1" a="1"/>
  <c r="H229" i="3" s="1"/>
  <c r="G230" i="3" a="1"/>
  <c r="G230" i="3" s="1"/>
  <c r="H230" i="3" s="1" a="1"/>
  <c r="H230" i="3" s="1"/>
  <c r="G231" i="3" a="1"/>
  <c r="G231" i="3" s="1"/>
  <c r="H231" i="3" s="1" a="1"/>
  <c r="H231" i="3" s="1"/>
  <c r="Q231" i="3" s="1"/>
  <c r="G232" i="3" a="1"/>
  <c r="G232" i="3" s="1"/>
  <c r="H232" i="3" s="1" a="1"/>
  <c r="H232" i="3" s="1"/>
  <c r="Q232" i="3" s="1"/>
  <c r="G233" i="3" a="1"/>
  <c r="G233" i="3" s="1"/>
  <c r="H233" i="3" s="1" a="1"/>
  <c r="H233" i="3" s="1"/>
  <c r="Q233" i="3" s="1"/>
  <c r="G234" i="3" a="1"/>
  <c r="G234" i="3" s="1"/>
  <c r="H234" i="3" s="1" a="1"/>
  <c r="H234" i="3" s="1"/>
  <c r="G239" i="3" a="1"/>
  <c r="G239" i="3" s="1"/>
  <c r="H239" i="3" s="1" a="1"/>
  <c r="H239" i="3" s="1"/>
  <c r="G240" i="3" a="1"/>
  <c r="G240" i="3" s="1"/>
  <c r="H240" i="3" s="1" a="1"/>
  <c r="H240" i="3" s="1"/>
  <c r="G241" i="3" a="1"/>
  <c r="G241" i="3" s="1"/>
  <c r="H241" i="3" s="1" a="1"/>
  <c r="H241" i="3" s="1"/>
  <c r="Q241" i="3" s="1"/>
  <c r="G242" i="3" a="1"/>
  <c r="G242" i="3" s="1"/>
  <c r="H242" i="3" s="1" a="1"/>
  <c r="H242" i="3" s="1"/>
  <c r="G253" i="3" a="1"/>
  <c r="G253" i="3" s="1"/>
  <c r="H253" i="3" s="1" a="1"/>
  <c r="H253" i="3" s="1"/>
  <c r="G254" i="3" a="1"/>
  <c r="G254" i="3" s="1"/>
  <c r="H254" i="3" s="1" a="1"/>
  <c r="H254" i="3" s="1"/>
  <c r="G255" i="3" a="1"/>
  <c r="G255" i="3" s="1"/>
  <c r="H255" i="3" s="1" a="1"/>
  <c r="H255" i="3" s="1"/>
  <c r="Q255" i="3" s="1"/>
  <c r="G264" i="3" a="1"/>
  <c r="G264" i="3" s="1"/>
  <c r="H264" i="3" s="1" a="1"/>
  <c r="H264" i="3" s="1"/>
  <c r="G265" i="3" a="1"/>
  <c r="G265" i="3" s="1"/>
  <c r="H265" i="3" s="1" a="1"/>
  <c r="H265" i="3" s="1"/>
  <c r="G268" i="3" a="1"/>
  <c r="G268" i="3" s="1"/>
  <c r="H268" i="3" s="1" a="1"/>
  <c r="H268" i="3" s="1"/>
  <c r="G269" i="3" a="1"/>
  <c r="G269" i="3" s="1"/>
  <c r="H269" i="3" s="1" a="1"/>
  <c r="H269" i="3" s="1"/>
  <c r="G278" i="3" a="1"/>
  <c r="G278" i="3" s="1"/>
  <c r="H278" i="3" s="1" a="1"/>
  <c r="H278" i="3" s="1"/>
  <c r="G279" i="3" a="1"/>
  <c r="G279" i="3" s="1"/>
  <c r="H279" i="3" s="1" a="1"/>
  <c r="H279" i="3" s="1"/>
  <c r="G287" i="3" a="1"/>
  <c r="G287" i="3" s="1"/>
  <c r="H287" i="3" s="1" a="1"/>
  <c r="H287" i="3" s="1"/>
  <c r="G296" i="3" a="1"/>
  <c r="G296" i="3" s="1"/>
  <c r="H296" i="3" s="1" a="1"/>
  <c r="H296" i="3" s="1"/>
  <c r="Q296" i="3" s="1"/>
  <c r="G297" i="3" a="1"/>
  <c r="G297" i="3" s="1"/>
  <c r="H297" i="3" s="1" a="1"/>
  <c r="H297" i="3" s="1"/>
  <c r="G298" i="3" a="1"/>
  <c r="G298" i="3" s="1"/>
  <c r="H298" i="3" s="1" a="1"/>
  <c r="H298" i="3" s="1"/>
  <c r="Q298" i="3" s="1"/>
  <c r="G299" i="3" a="1"/>
  <c r="G299" i="3" s="1"/>
  <c r="H299" i="3" s="1" a="1"/>
  <c r="H299" i="3" s="1"/>
  <c r="Q299" i="3" s="1"/>
  <c r="G300" i="3" a="1"/>
  <c r="G300" i="3" s="1"/>
  <c r="H300" i="3" s="1" a="1"/>
  <c r="H300" i="3" s="1"/>
  <c r="Q300" i="3" s="1"/>
  <c r="G301" i="3" a="1"/>
  <c r="G301" i="3" s="1"/>
  <c r="H301" i="3" s="1" a="1"/>
  <c r="H301" i="3" s="1"/>
  <c r="Q301" i="3" s="1"/>
  <c r="G302" i="3" a="1"/>
  <c r="G302" i="3" s="1"/>
  <c r="H302" i="3" s="1" a="1"/>
  <c r="H302" i="3" s="1"/>
  <c r="Q302" i="3" s="1"/>
  <c r="G303" i="3" a="1"/>
  <c r="G303" i="3" s="1"/>
  <c r="H303" i="3" s="1" a="1"/>
  <c r="H303" i="3" s="1"/>
  <c r="G304" i="3" a="1"/>
  <c r="G304" i="3" s="1"/>
  <c r="H304" i="3" s="1" a="1"/>
  <c r="H304" i="3" s="1"/>
  <c r="G305" i="3" a="1"/>
  <c r="G305" i="3" s="1"/>
  <c r="H305" i="3" s="1" a="1"/>
  <c r="H305" i="3" s="1"/>
  <c r="G306" i="3" a="1"/>
  <c r="G306" i="3" s="1"/>
  <c r="H306" i="3" s="1" a="1"/>
  <c r="H306" i="3" s="1"/>
  <c r="G309" i="3" a="1"/>
  <c r="G309" i="3" s="1"/>
  <c r="H309" i="3" s="1" a="1"/>
  <c r="H309" i="3" s="1"/>
  <c r="Q309" i="3" s="1"/>
  <c r="G314" i="3" a="1"/>
  <c r="G314" i="3" s="1"/>
  <c r="H314" i="3" s="1" a="1"/>
  <c r="H314" i="3" s="1"/>
  <c r="Q314" i="3" s="1"/>
  <c r="G315" i="3" a="1"/>
  <c r="G315" i="3" s="1"/>
  <c r="H315" i="3" s="1" a="1"/>
  <c r="H315" i="3" s="1"/>
  <c r="G316" i="3" a="1"/>
  <c r="G316" i="3" s="1"/>
  <c r="H316" i="3" s="1" a="1"/>
  <c r="H316" i="3" s="1"/>
  <c r="Q316" i="3" s="1"/>
  <c r="G322" i="3" a="1"/>
  <c r="G322" i="3" s="1"/>
  <c r="H322" i="3" s="1" a="1"/>
  <c r="H322" i="3" s="1"/>
  <c r="Q322" i="3" s="1"/>
  <c r="G323" i="3" a="1"/>
  <c r="G323" i="3" s="1"/>
  <c r="H323" i="3" s="1" a="1"/>
  <c r="H323" i="3" s="1"/>
  <c r="G326" i="3" a="1"/>
  <c r="G326" i="3" s="1"/>
  <c r="H326" i="3" s="1" a="1"/>
  <c r="H326" i="3" s="1"/>
  <c r="Q326" i="3" s="1"/>
  <c r="G327" i="3" a="1"/>
  <c r="G327" i="3" s="1"/>
  <c r="H327" i="3" s="1" a="1"/>
  <c r="H327" i="3" s="1"/>
  <c r="G330" i="3" a="1"/>
  <c r="G330" i="3" s="1"/>
  <c r="H330" i="3" s="1" a="1"/>
  <c r="H330" i="3" s="1"/>
  <c r="Q330" i="3" s="1"/>
  <c r="G331" i="3" a="1"/>
  <c r="G331" i="3" s="1"/>
  <c r="H331" i="3" s="1" a="1"/>
  <c r="H331" i="3" s="1"/>
  <c r="Q331" i="3" s="1"/>
  <c r="G332" i="3" a="1"/>
  <c r="G332" i="3" s="1"/>
  <c r="H332" i="3" s="1" a="1"/>
  <c r="H332" i="3" s="1"/>
  <c r="G344" i="3" a="1"/>
  <c r="G344" i="3" s="1"/>
  <c r="H344" i="3" s="1" a="1"/>
  <c r="H344" i="3" s="1"/>
  <c r="G345" i="3" a="1"/>
  <c r="G345" i="3" s="1"/>
  <c r="H345" i="3" s="1" a="1"/>
  <c r="H345" i="3" s="1"/>
  <c r="Q345" i="3" s="1"/>
  <c r="G351" i="3" a="1"/>
  <c r="G351" i="3" s="1"/>
  <c r="H351" i="3" s="1" a="1"/>
  <c r="H351" i="3" s="1"/>
  <c r="Q351" i="3" s="1"/>
  <c r="G354" i="3" a="1"/>
  <c r="G354" i="3" s="1"/>
  <c r="H354" i="3" s="1" a="1"/>
  <c r="H354" i="3" s="1"/>
  <c r="Q354" i="3" s="1"/>
  <c r="G355" i="3" a="1"/>
  <c r="G355" i="3" s="1"/>
  <c r="H355" i="3" s="1" a="1"/>
  <c r="H355" i="3" s="1"/>
  <c r="Q355" i="3" s="1"/>
  <c r="G358" i="3" a="1"/>
  <c r="G358" i="3" s="1"/>
  <c r="H358" i="3" s="1" a="1"/>
  <c r="H358" i="3" s="1"/>
  <c r="G364" i="3" a="1"/>
  <c r="G364" i="3" s="1"/>
  <c r="H364" i="3" s="1" a="1"/>
  <c r="H364" i="3" s="1"/>
  <c r="Q364" i="3" s="1"/>
  <c r="G367" i="3" a="1"/>
  <c r="G367" i="3" s="1"/>
  <c r="H367" i="3" s="1" a="1"/>
  <c r="H367" i="3" s="1"/>
  <c r="Q367" i="3" s="1"/>
  <c r="G374" i="3" a="1"/>
  <c r="G374" i="3" s="1"/>
  <c r="H374" i="3" s="1" a="1"/>
  <c r="H374" i="3" s="1"/>
  <c r="G377" i="3" a="1"/>
  <c r="G377" i="3" s="1"/>
  <c r="H377" i="3" s="1" a="1"/>
  <c r="H377" i="3" s="1"/>
  <c r="G388" i="3" a="1"/>
  <c r="G388" i="3" s="1"/>
  <c r="H388" i="3" s="1" a="1"/>
  <c r="H388" i="3" s="1"/>
  <c r="G397" i="3" a="1"/>
  <c r="G397" i="3" s="1"/>
  <c r="H397" i="3" s="1" a="1"/>
  <c r="H397" i="3" s="1"/>
  <c r="G398" i="3" a="1"/>
  <c r="G398" i="3" s="1"/>
  <c r="H398" i="3" s="1" a="1"/>
  <c r="H398" i="3" s="1"/>
  <c r="Q398" i="3" s="1"/>
  <c r="G399" i="3" a="1"/>
  <c r="G399" i="3" s="1"/>
  <c r="H399" i="3" s="1" a="1"/>
  <c r="H399" i="3" s="1"/>
  <c r="G400" i="3" a="1"/>
  <c r="G400" i="3" s="1"/>
  <c r="H400" i="3" s="1" a="1"/>
  <c r="H400" i="3" s="1"/>
  <c r="Q400" i="3" s="1"/>
  <c r="G408" i="3" a="1"/>
  <c r="G408" i="3" s="1"/>
  <c r="H408" i="3" s="1" a="1"/>
  <c r="H408" i="3" s="1"/>
  <c r="G419" i="3" a="1"/>
  <c r="G419" i="3" s="1"/>
  <c r="H419" i="3" s="1" a="1"/>
  <c r="H419" i="3" s="1"/>
  <c r="Q419" i="3" s="1"/>
  <c r="G422" i="3" a="1"/>
  <c r="G422" i="3" s="1"/>
  <c r="H422" i="3" s="1" a="1"/>
  <c r="H422" i="3" s="1"/>
  <c r="Q422" i="3" s="1"/>
  <c r="G453" i="3" a="1"/>
  <c r="G453" i="3" s="1"/>
  <c r="H453" i="3" s="1" a="1"/>
  <c r="H453" i="3" s="1"/>
  <c r="Q453" i="3" s="1"/>
  <c r="G475" i="3" a="1"/>
  <c r="G475" i="3" s="1"/>
  <c r="H475" i="3" s="1" a="1"/>
  <c r="H475" i="3" s="1"/>
  <c r="Q475" i="3" s="1"/>
  <c r="G482" i="3" a="1"/>
  <c r="G482" i="3" s="1"/>
  <c r="H482" i="3" s="1" a="1"/>
  <c r="H482" i="3" s="1"/>
  <c r="G486" i="3" a="1"/>
  <c r="G486" i="3" s="1"/>
  <c r="H486" i="3" s="1" a="1"/>
  <c r="H486" i="3" s="1"/>
  <c r="Q486" i="3" s="1"/>
  <c r="G487" i="3" a="1"/>
  <c r="G487" i="3" s="1"/>
  <c r="H487" i="3" s="1" a="1"/>
  <c r="H487" i="3" s="1"/>
  <c r="G488" i="3" a="1"/>
  <c r="G488" i="3" s="1"/>
  <c r="H488" i="3" s="1" a="1"/>
  <c r="H488" i="3" s="1"/>
  <c r="Q488" i="3" s="1"/>
  <c r="G491" i="3" a="1"/>
  <c r="G491" i="3" s="1"/>
  <c r="H491" i="3" s="1" a="1"/>
  <c r="H491" i="3" s="1"/>
  <c r="Q491" i="3" s="1"/>
  <c r="G492" i="3" a="1"/>
  <c r="G492" i="3" s="1"/>
  <c r="H492" i="3" s="1" a="1"/>
  <c r="H492" i="3" s="1"/>
  <c r="G508" i="3" a="1"/>
  <c r="G508" i="3" s="1"/>
  <c r="H508" i="3" s="1" a="1"/>
  <c r="H508" i="3" s="1"/>
  <c r="Q508" i="3" s="1"/>
  <c r="G532" i="3" a="1"/>
  <c r="G532" i="3" s="1"/>
  <c r="H532" i="3" s="1" a="1"/>
  <c r="H532" i="3" s="1"/>
  <c r="Q532" i="3" s="1"/>
  <c r="G543" i="3" a="1"/>
  <c r="G543" i="3" s="1"/>
  <c r="H543" i="3" s="1" a="1"/>
  <c r="H543" i="3" s="1"/>
  <c r="Q543" i="3" s="1"/>
  <c r="G551" i="3" a="1"/>
  <c r="G551" i="3" s="1"/>
  <c r="H551" i="3" s="1" a="1"/>
  <c r="H551" i="3" s="1"/>
  <c r="Q551" i="3" s="1"/>
  <c r="G558" i="3" a="1"/>
  <c r="G558" i="3" s="1"/>
  <c r="H558" i="3" s="1" a="1"/>
  <c r="H558" i="3" s="1"/>
  <c r="G561" i="3" a="1"/>
  <c r="G561" i="3" s="1"/>
  <c r="H561" i="3" s="1" a="1"/>
  <c r="H561" i="3" s="1"/>
  <c r="G606" i="3" a="1"/>
  <c r="G606" i="3" s="1"/>
  <c r="H606" i="3" s="1" a="1"/>
  <c r="H606" i="3" s="1"/>
  <c r="Q606" i="3" s="1"/>
  <c r="G619" i="3" a="1"/>
  <c r="G619" i="3" s="1"/>
  <c r="H619" i="3" s="1" a="1"/>
  <c r="H619" i="3" s="1"/>
  <c r="Q619" i="3" s="1"/>
  <c r="G629" i="3" a="1"/>
  <c r="G629" i="3" s="1"/>
  <c r="H629" i="3" s="1" a="1"/>
  <c r="H629" i="3" s="1"/>
  <c r="Q629" i="3" s="1"/>
  <c r="G633" i="3" a="1"/>
  <c r="G633" i="3" s="1"/>
  <c r="H633" i="3" s="1" a="1"/>
  <c r="H633" i="3" s="1"/>
  <c r="Q633" i="3" s="1"/>
  <c r="G634" i="3" a="1"/>
  <c r="G634" i="3" s="1"/>
  <c r="H634" i="3" s="1" a="1"/>
  <c r="H634" i="3" s="1"/>
  <c r="Q634" i="3" s="1"/>
  <c r="G678" i="3" a="1"/>
  <c r="G678" i="3" s="1"/>
  <c r="H678" i="3" s="1" a="1"/>
  <c r="H678" i="3" s="1"/>
  <c r="Q678" i="3" s="1"/>
  <c r="G702" i="3" a="1"/>
  <c r="G702" i="3" s="1"/>
  <c r="H702" i="3" s="1" a="1"/>
  <c r="H702" i="3" s="1"/>
  <c r="G715" i="3" a="1"/>
  <c r="G715" i="3" s="1"/>
  <c r="H715" i="3" s="1" a="1"/>
  <c r="H715" i="3" s="1"/>
  <c r="G733" i="3" a="1"/>
  <c r="G733" i="3" s="1"/>
  <c r="H733" i="3" s="1" a="1"/>
  <c r="H733" i="3" s="1"/>
  <c r="Q733" i="3" s="1"/>
  <c r="G741" i="3" a="1"/>
  <c r="G741" i="3" s="1"/>
  <c r="H741" i="3" s="1" a="1"/>
  <c r="H741" i="3" s="1"/>
  <c r="Q741" i="3" s="1"/>
  <c r="G744" i="3" a="1"/>
  <c r="G744" i="3" s="1"/>
  <c r="H744" i="3" s="1" a="1"/>
  <c r="H744" i="3" s="1"/>
  <c r="Q744" i="3" s="1"/>
  <c r="G755" i="3" a="1"/>
  <c r="G755" i="3" s="1"/>
  <c r="H755" i="3" s="1" a="1"/>
  <c r="H755" i="3" s="1"/>
  <c r="Q755" i="3" s="1"/>
  <c r="G759" i="3" a="1"/>
  <c r="G759" i="3" s="1"/>
  <c r="H759" i="3" s="1" a="1"/>
  <c r="H759" i="3" s="1"/>
  <c r="P84" i="3" a="1"/>
  <c r="P84" i="3" s="1"/>
  <c r="P135" i="3" a="1"/>
  <c r="P135" i="3" s="1"/>
  <c r="P211" i="3" a="1"/>
  <c r="P211" i="3" s="1"/>
  <c r="P238" i="3" a="1"/>
  <c r="P238" i="3" s="1"/>
  <c r="P246" i="3" a="1"/>
  <c r="P246" i="3" s="1"/>
  <c r="P263" i="3" a="1"/>
  <c r="P263" i="3" s="1"/>
  <c r="P277" i="3" a="1"/>
  <c r="P277" i="3" s="1"/>
  <c r="P295" i="3" a="1"/>
  <c r="P295" i="3" s="1"/>
  <c r="P312" i="3" a="1"/>
  <c r="P312" i="3" s="1"/>
  <c r="P313" i="3" a="1"/>
  <c r="P313" i="3" s="1"/>
  <c r="P321" i="3" a="1"/>
  <c r="P321" i="3" s="1"/>
  <c r="P343" i="3" a="1"/>
  <c r="P343" i="3" s="1"/>
  <c r="P361" i="3" a="1"/>
  <c r="P361" i="3" s="1"/>
  <c r="P362" i="3" a="1"/>
  <c r="P362" i="3" s="1"/>
  <c r="P363" i="3" a="1"/>
  <c r="P363" i="3" s="1"/>
  <c r="P405" i="3" a="1"/>
  <c r="P405" i="3" s="1"/>
  <c r="P411" i="3" a="1"/>
  <c r="P411" i="3" s="1"/>
  <c r="P435" i="3" a="1"/>
  <c r="P435" i="3" s="1"/>
  <c r="P436" i="3" a="1"/>
  <c r="P436" i="3" s="1"/>
  <c r="P444" i="3" a="1"/>
  <c r="P444" i="3" s="1"/>
  <c r="P458" i="3" a="1"/>
  <c r="P458" i="3" s="1"/>
  <c r="P459" i="3" a="1"/>
  <c r="P459" i="3" s="1"/>
  <c r="P469" i="3" a="1"/>
  <c r="P469" i="3" s="1"/>
  <c r="P474" i="3" a="1"/>
  <c r="P474" i="3" s="1"/>
  <c r="P478" i="3" a="1"/>
  <c r="P478" i="3" s="1"/>
  <c r="P479" i="3" a="1"/>
  <c r="P479" i="3" s="1"/>
  <c r="P480" i="3" a="1"/>
  <c r="P480" i="3" s="1"/>
  <c r="P481" i="3" a="1"/>
  <c r="P481" i="3" s="1"/>
  <c r="P496" i="3" a="1"/>
  <c r="P496" i="3" s="1"/>
  <c r="P497" i="3" a="1"/>
  <c r="P497" i="3" s="1"/>
  <c r="P498" i="3" a="1"/>
  <c r="P498" i="3" s="1"/>
  <c r="P501" i="3" a="1"/>
  <c r="P501" i="3" s="1"/>
  <c r="P502" i="3" a="1"/>
  <c r="P502" i="3" s="1"/>
  <c r="P503" i="3" a="1"/>
  <c r="P503" i="3" s="1"/>
  <c r="P504" i="3" a="1"/>
  <c r="P504" i="3" s="1"/>
  <c r="P519" i="3" a="1"/>
  <c r="P519" i="3" s="1"/>
  <c r="P522" i="3" a="1"/>
  <c r="P522" i="3" s="1"/>
  <c r="P530" i="3" a="1"/>
  <c r="P530" i="3" s="1"/>
  <c r="P531" i="3" a="1"/>
  <c r="P531" i="3" s="1"/>
  <c r="P535" i="3" a="1"/>
  <c r="P535" i="3" s="1"/>
  <c r="P536" i="3" a="1"/>
  <c r="P536" i="3" s="1"/>
  <c r="P540" i="3" a="1"/>
  <c r="P540" i="3" s="1"/>
  <c r="P541" i="3" a="1"/>
  <c r="P541" i="3" s="1"/>
  <c r="P542" i="3" a="1"/>
  <c r="P542" i="3" s="1"/>
  <c r="P547" i="3" a="1"/>
  <c r="P547" i="3" s="1"/>
  <c r="P548" i="3" a="1"/>
  <c r="P548" i="3" s="1"/>
  <c r="P549" i="3" a="1"/>
  <c r="P549" i="3" s="1"/>
  <c r="P550" i="3" a="1"/>
  <c r="P550" i="3" s="1"/>
  <c r="P566" i="3" a="1"/>
  <c r="P566" i="3" s="1"/>
  <c r="P569" i="3" a="1"/>
  <c r="P569" i="3" s="1"/>
  <c r="P574" i="3" a="1"/>
  <c r="P574" i="3" s="1"/>
  <c r="P575" i="3" a="1"/>
  <c r="P575" i="3" s="1"/>
  <c r="P585" i="3" a="1"/>
  <c r="P585" i="3" s="1"/>
  <c r="P586" i="3" a="1"/>
  <c r="P586" i="3" s="1"/>
  <c r="P587" i="3" a="1"/>
  <c r="P587" i="3" s="1"/>
  <c r="P594" i="3" a="1"/>
  <c r="P594" i="3" s="1"/>
  <c r="P599" i="3" a="1"/>
  <c r="P599" i="3" s="1"/>
  <c r="P618" i="3" a="1"/>
  <c r="P618" i="3" s="1"/>
  <c r="P626" i="3" a="1"/>
  <c r="P626" i="3" s="1"/>
  <c r="P627" i="3" a="1"/>
  <c r="P627" i="3" s="1"/>
  <c r="P642" i="3" a="1"/>
  <c r="P642" i="3" s="1"/>
  <c r="P643" i="3" a="1"/>
  <c r="P643" i="3" s="1"/>
  <c r="P651" i="3" a="1"/>
  <c r="P651" i="3" s="1"/>
  <c r="P658" i="3" a="1"/>
  <c r="P658" i="3" s="1"/>
  <c r="P664" i="3" a="1"/>
  <c r="P664" i="3" s="1"/>
  <c r="P670" i="3" a="1"/>
  <c r="P670" i="3" s="1"/>
  <c r="P671" i="3" a="1"/>
  <c r="P671" i="3" s="1"/>
  <c r="P674" i="3" a="1"/>
  <c r="P674" i="3" s="1"/>
  <c r="P675" i="3" a="1"/>
  <c r="P675" i="3" s="1"/>
  <c r="P681" i="3" a="1"/>
  <c r="P681" i="3" s="1"/>
  <c r="P682" i="3" a="1"/>
  <c r="P682" i="3" s="1"/>
  <c r="P685" i="3" a="1"/>
  <c r="P685" i="3" s="1"/>
  <c r="P712" i="3" a="1"/>
  <c r="P712" i="3" s="1"/>
  <c r="P718" i="3" a="1"/>
  <c r="P718" i="3" s="1"/>
  <c r="P721" i="3" a="1"/>
  <c r="P721" i="3" s="1"/>
  <c r="P724" i="3" a="1"/>
  <c r="P724" i="3" s="1"/>
  <c r="P730" i="3" a="1"/>
  <c r="P730" i="3" s="1"/>
  <c r="P731" i="3" a="1"/>
  <c r="P731" i="3" s="1"/>
  <c r="P736" i="3" a="1"/>
  <c r="P736" i="3" s="1"/>
  <c r="P737" i="3" a="1"/>
  <c r="P737" i="3" s="1"/>
  <c r="P738" i="3" a="1"/>
  <c r="P738" i="3" s="1"/>
  <c r="P739" i="3" a="1"/>
  <c r="P739" i="3" s="1"/>
  <c r="P747" i="3" a="1"/>
  <c r="P747" i="3" s="1"/>
  <c r="P752" i="3" a="1"/>
  <c r="P752" i="3" s="1"/>
  <c r="P763" i="3" a="1"/>
  <c r="P763" i="3" s="1"/>
  <c r="P768" i="3" a="1"/>
  <c r="P768" i="3" s="1"/>
  <c r="P639" i="3" a="1"/>
  <c r="P639" i="3" s="1"/>
  <c r="P15" i="3" a="1"/>
  <c r="P15" i="3" s="1"/>
  <c r="P18" i="3" a="1"/>
  <c r="P18" i="3" s="1"/>
  <c r="P22" i="3" a="1"/>
  <c r="P22" i="3" s="1"/>
  <c r="P23" i="3" a="1"/>
  <c r="P23" i="3" s="1"/>
  <c r="P24" i="3" a="1"/>
  <c r="P24" i="3" s="1"/>
  <c r="P33" i="3" a="1"/>
  <c r="P33" i="3" s="1"/>
  <c r="P39" i="3" a="1"/>
  <c r="P39" i="3" s="1"/>
  <c r="P46" i="3" a="1"/>
  <c r="P46" i="3" s="1"/>
  <c r="P47" i="3" a="1"/>
  <c r="P47" i="3" s="1"/>
  <c r="P52" i="3" a="1"/>
  <c r="P52" i="3" s="1"/>
  <c r="P53" i="3" a="1"/>
  <c r="P53" i="3" s="1"/>
  <c r="P54" i="3" a="1"/>
  <c r="P54" i="3" s="1"/>
  <c r="P65" i="3" a="1"/>
  <c r="P65" i="3" s="1"/>
  <c r="P66" i="3" a="1"/>
  <c r="P66" i="3" s="1"/>
  <c r="P67" i="3" a="1"/>
  <c r="P67" i="3" s="1"/>
  <c r="P68" i="3" a="1"/>
  <c r="P68" i="3" s="1"/>
  <c r="P69" i="3" a="1"/>
  <c r="P69" i="3" s="1"/>
  <c r="P79" i="3" a="1"/>
  <c r="P79" i="3" s="1"/>
  <c r="P88" i="3" a="1"/>
  <c r="P88" i="3" s="1"/>
  <c r="P98" i="3" a="1"/>
  <c r="P98" i="3" s="1"/>
  <c r="P102" i="3" a="1"/>
  <c r="P102" i="3" s="1"/>
  <c r="P105" i="3" a="1"/>
  <c r="P105" i="3" s="1"/>
  <c r="P108" i="3" a="1"/>
  <c r="P108" i="3" s="1"/>
  <c r="P109" i="3" a="1"/>
  <c r="P109" i="3" s="1"/>
  <c r="P110" i="3" a="1"/>
  <c r="P110" i="3" s="1"/>
  <c r="P111" i="3" a="1"/>
  <c r="P111" i="3" s="1"/>
  <c r="P115" i="3" a="1"/>
  <c r="P115" i="3" s="1"/>
  <c r="P116" i="3" a="1"/>
  <c r="P116" i="3" s="1"/>
  <c r="P121" i="3" a="1"/>
  <c r="P121" i="3" s="1"/>
  <c r="P125" i="3" a="1"/>
  <c r="P125" i="3" s="1"/>
  <c r="P155" i="3" a="1"/>
  <c r="P155" i="3" s="1"/>
  <c r="P158" i="3" a="1"/>
  <c r="P158" i="3" s="1"/>
  <c r="P159" i="3" a="1"/>
  <c r="P159" i="3" s="1"/>
  <c r="P160" i="3" a="1"/>
  <c r="P160" i="3" s="1"/>
  <c r="P190" i="3" a="1"/>
  <c r="P190" i="3" s="1"/>
  <c r="P191" i="3" a="1"/>
  <c r="P191" i="3" s="1"/>
  <c r="P202" i="3" a="1"/>
  <c r="P202" i="3" s="1"/>
  <c r="P203" i="3" a="1"/>
  <c r="P203" i="3" s="1"/>
  <c r="P208" i="3" a="1"/>
  <c r="P208" i="3" s="1"/>
  <c r="P212" i="3" a="1"/>
  <c r="P212" i="3" s="1"/>
  <c r="P213" i="3" a="1"/>
  <c r="P213" i="3" s="1"/>
  <c r="P226" i="3" a="1"/>
  <c r="P226" i="3" s="1"/>
  <c r="P231" i="3" a="1"/>
  <c r="P231" i="3" s="1"/>
  <c r="P232" i="3" a="1"/>
  <c r="P232" i="3" s="1"/>
  <c r="P298" i="3" a="1"/>
  <c r="P298" i="3" s="1"/>
  <c r="P299" i="3" a="1"/>
  <c r="P299" i="3" s="1"/>
  <c r="P300" i="3" a="1"/>
  <c r="P300" i="3" s="1"/>
  <c r="P301" i="3" a="1"/>
  <c r="P301" i="3" s="1"/>
  <c r="P309" i="3" a="1"/>
  <c r="P309" i="3" s="1"/>
  <c r="P316" i="3" a="1"/>
  <c r="P316" i="3" s="1"/>
  <c r="P326" i="3" a="1"/>
  <c r="P326" i="3" s="1"/>
  <c r="P330" i="3" a="1"/>
  <c r="P330" i="3" s="1"/>
  <c r="P331" i="3" a="1"/>
  <c r="P331" i="3" s="1"/>
  <c r="P354" i="3" a="1"/>
  <c r="P354" i="3" s="1"/>
  <c r="P364" i="3" a="1"/>
  <c r="P364" i="3" s="1"/>
  <c r="P398" i="3" a="1"/>
  <c r="P398" i="3" s="1"/>
  <c r="P453" i="3" a="1"/>
  <c r="P453" i="3" s="1"/>
  <c r="P475" i="3" a="1"/>
  <c r="P475" i="3" s="1"/>
  <c r="P488" i="3" a="1"/>
  <c r="P488" i="3" s="1"/>
  <c r="P543" i="3" a="1"/>
  <c r="P543" i="3" s="1"/>
  <c r="P551" i="3" a="1"/>
  <c r="P551" i="3" s="1"/>
  <c r="P606" i="3" a="1"/>
  <c r="P606" i="3" s="1"/>
  <c r="P619" i="3" a="1"/>
  <c r="P619" i="3" s="1"/>
  <c r="P629" i="3" a="1"/>
  <c r="P629" i="3" s="1"/>
  <c r="P633" i="3" a="1"/>
  <c r="P633" i="3" s="1"/>
  <c r="P634" i="3" a="1"/>
  <c r="P634" i="3" s="1"/>
  <c r="P678" i="3" a="1"/>
  <c r="P678" i="3" s="1"/>
  <c r="P741" i="3" a="1"/>
  <c r="P741" i="3" s="1"/>
  <c r="P755" i="3" a="1"/>
  <c r="P755" i="3" s="1"/>
  <c r="F41" i="3"/>
  <c r="F40" i="3"/>
  <c r="F62" i="3"/>
  <c r="F61" i="3"/>
  <c r="F71" i="3"/>
  <c r="F70" i="3"/>
  <c r="F83" i="3"/>
  <c r="F82" i="3"/>
  <c r="F90" i="3"/>
  <c r="F89" i="3"/>
  <c r="F93" i="3"/>
  <c r="F92" i="3"/>
  <c r="F97" i="3"/>
  <c r="F96" i="3"/>
  <c r="F120" i="3"/>
  <c r="F119" i="3"/>
  <c r="F134" i="3"/>
  <c r="F133" i="3"/>
  <c r="F141" i="3"/>
  <c r="F140" i="3"/>
  <c r="F146" i="3"/>
  <c r="F145" i="3"/>
  <c r="F150" i="3"/>
  <c r="F149" i="3"/>
  <c r="F166" i="3"/>
  <c r="F165" i="3"/>
  <c r="F168" i="3"/>
  <c r="F167" i="3"/>
  <c r="F174" i="3"/>
  <c r="F173" i="3"/>
  <c r="F176" i="3"/>
  <c r="F175" i="3"/>
  <c r="F178" i="3"/>
  <c r="F177" i="3"/>
  <c r="F181" i="3"/>
  <c r="F180" i="3"/>
  <c r="F186" i="3"/>
  <c r="F185" i="3"/>
  <c r="F188" i="3"/>
  <c r="F187" i="3"/>
  <c r="F197" i="3"/>
  <c r="F196" i="3"/>
  <c r="F206" i="3"/>
  <c r="F205" i="3"/>
  <c r="F210" i="3"/>
  <c r="F209" i="3"/>
  <c r="F220" i="3"/>
  <c r="F219" i="3"/>
  <c r="F223" i="3"/>
  <c r="F222" i="3"/>
  <c r="F237" i="3"/>
  <c r="F236" i="3"/>
  <c r="F245" i="3"/>
  <c r="F244" i="3"/>
  <c r="F250" i="3"/>
  <c r="F249" i="3"/>
  <c r="F252" i="3"/>
  <c r="F251" i="3"/>
  <c r="F259" i="3"/>
  <c r="F258" i="3"/>
  <c r="F262" i="3"/>
  <c r="F261" i="3"/>
  <c r="F267" i="3"/>
  <c r="F266" i="3"/>
  <c r="F274" i="3"/>
  <c r="F273" i="3"/>
  <c r="F276" i="3"/>
  <c r="F275" i="3"/>
  <c r="F281" i="3"/>
  <c r="F280" i="3"/>
  <c r="F283" i="3"/>
  <c r="F282" i="3"/>
  <c r="F289" i="3"/>
  <c r="F288" i="3"/>
  <c r="F292" i="3"/>
  <c r="F291" i="3"/>
  <c r="F294" i="3"/>
  <c r="F293" i="3"/>
  <c r="F311" i="3"/>
  <c r="F310" i="3"/>
  <c r="F318" i="3"/>
  <c r="F317" i="3"/>
  <c r="F320" i="3"/>
  <c r="F319" i="3"/>
  <c r="F325" i="3"/>
  <c r="F324" i="3"/>
  <c r="F334" i="3"/>
  <c r="F333" i="3"/>
  <c r="F336" i="3"/>
  <c r="F335" i="3"/>
  <c r="F338" i="3"/>
  <c r="F337" i="3"/>
  <c r="F340" i="3"/>
  <c r="F339" i="3"/>
  <c r="F342" i="3"/>
  <c r="F341" i="3"/>
  <c r="F350" i="3"/>
  <c r="F349" i="3"/>
  <c r="F360" i="3"/>
  <c r="F359" i="3"/>
  <c r="F369" i="3"/>
  <c r="F368" i="3"/>
  <c r="F372" i="3"/>
  <c r="F371" i="3"/>
  <c r="F379" i="3"/>
  <c r="F378" i="3"/>
  <c r="F382" i="3"/>
  <c r="F381" i="3"/>
  <c r="F385" i="3"/>
  <c r="F384" i="3"/>
  <c r="F391" i="3"/>
  <c r="F390" i="3"/>
  <c r="F393" i="3"/>
  <c r="F392" i="3"/>
  <c r="F395" i="3"/>
  <c r="F394" i="3"/>
  <c r="F404" i="3"/>
  <c r="F403" i="3"/>
  <c r="F407" i="3"/>
  <c r="F406" i="3"/>
  <c r="F410" i="3"/>
  <c r="F409" i="3"/>
  <c r="F416" i="3"/>
  <c r="F415" i="3"/>
  <c r="F418" i="3"/>
  <c r="F417" i="3"/>
  <c r="F421" i="3"/>
  <c r="F420" i="3"/>
  <c r="F424" i="3"/>
  <c r="F423" i="3"/>
  <c r="F427" i="3"/>
  <c r="F426" i="3"/>
  <c r="F429" i="3"/>
  <c r="F428" i="3"/>
  <c r="F434" i="3"/>
  <c r="F433" i="3"/>
  <c r="F441" i="3"/>
  <c r="F440" i="3"/>
  <c r="F443" i="3"/>
  <c r="F442" i="3"/>
  <c r="F448" i="3"/>
  <c r="F447" i="3"/>
  <c r="F452" i="3"/>
  <c r="F451" i="3"/>
  <c r="F455" i="3"/>
  <c r="F454" i="3"/>
  <c r="F457" i="3"/>
  <c r="F456" i="3"/>
  <c r="F462" i="3"/>
  <c r="F461" i="3"/>
  <c r="F466" i="3"/>
  <c r="F465" i="3"/>
  <c r="F468" i="3"/>
  <c r="F467" i="3"/>
  <c r="F471" i="3"/>
  <c r="F470" i="3"/>
  <c r="F473" i="3"/>
  <c r="F472" i="3"/>
  <c r="F477" i="3"/>
  <c r="F476" i="3"/>
  <c r="F490" i="3"/>
  <c r="F489" i="3"/>
  <c r="F495" i="3"/>
  <c r="F494" i="3"/>
  <c r="F500" i="3"/>
  <c r="F499" i="3"/>
  <c r="F512" i="3"/>
  <c r="F511" i="3"/>
  <c r="F515" i="3"/>
  <c r="F514" i="3"/>
  <c r="F518" i="3"/>
  <c r="F517" i="3"/>
  <c r="F521" i="3"/>
  <c r="F520" i="3"/>
  <c r="F526" i="3"/>
  <c r="F525" i="3"/>
  <c r="F529" i="3"/>
  <c r="F528" i="3"/>
  <c r="F534" i="3"/>
  <c r="F533" i="3"/>
  <c r="F539" i="3"/>
  <c r="F538" i="3"/>
  <c r="F546" i="3"/>
  <c r="F545" i="3"/>
  <c r="F553" i="3"/>
  <c r="F552" i="3"/>
  <c r="F555" i="3"/>
  <c r="F554" i="3"/>
  <c r="F557" i="3"/>
  <c r="F556" i="3"/>
  <c r="F563" i="3"/>
  <c r="F562" i="3"/>
  <c r="F565" i="3"/>
  <c r="F564" i="3"/>
  <c r="F568" i="3"/>
  <c r="F567" i="3"/>
  <c r="F571" i="3"/>
  <c r="F570" i="3"/>
  <c r="F573" i="3"/>
  <c r="F572" i="3"/>
  <c r="F578" i="3"/>
  <c r="F577" i="3"/>
  <c r="F582" i="3"/>
  <c r="F581" i="3"/>
  <c r="F584" i="3"/>
  <c r="F583" i="3"/>
  <c r="F590" i="3"/>
  <c r="F589" i="3"/>
  <c r="F593" i="3"/>
  <c r="F592" i="3"/>
  <c r="F596" i="3"/>
  <c r="F595" i="3"/>
  <c r="F598" i="3"/>
  <c r="F597" i="3"/>
  <c r="F601" i="3"/>
  <c r="F600" i="3"/>
  <c r="F603" i="3"/>
  <c r="F602" i="3"/>
  <c r="F608" i="3"/>
  <c r="F607" i="3"/>
  <c r="F611" i="3"/>
  <c r="F610" i="3"/>
  <c r="F613" i="3"/>
  <c r="F612" i="3"/>
  <c r="F617" i="3"/>
  <c r="F616" i="3"/>
  <c r="F623" i="3"/>
  <c r="F622" i="3"/>
  <c r="F625" i="3"/>
  <c r="F624" i="3"/>
  <c r="F631" i="3"/>
  <c r="F630" i="3"/>
  <c r="F637" i="3"/>
  <c r="F636" i="3"/>
  <c r="F641" i="3"/>
  <c r="F640" i="3"/>
  <c r="F646" i="3"/>
  <c r="F645" i="3"/>
  <c r="F648" i="3"/>
  <c r="F647" i="3"/>
  <c r="F650" i="3"/>
  <c r="F649" i="3"/>
  <c r="F653" i="3"/>
  <c r="F652" i="3"/>
  <c r="F655" i="3"/>
  <c r="F654" i="3"/>
  <c r="F657" i="3"/>
  <c r="F656" i="3"/>
  <c r="F661" i="3"/>
  <c r="F660" i="3"/>
  <c r="F663" i="3"/>
  <c r="F662" i="3"/>
  <c r="F666" i="3"/>
  <c r="F665" i="3"/>
  <c r="F669" i="3"/>
  <c r="F668" i="3"/>
  <c r="F673" i="3"/>
  <c r="F672" i="3"/>
  <c r="F677" i="3"/>
  <c r="F676" i="3"/>
  <c r="F680" i="3"/>
  <c r="F679" i="3"/>
  <c r="F684" i="3"/>
  <c r="F683" i="3"/>
  <c r="F687" i="3"/>
  <c r="F686" i="3"/>
  <c r="F690" i="3"/>
  <c r="F689" i="3"/>
  <c r="F694" i="3"/>
  <c r="F693" i="3"/>
  <c r="F696" i="3"/>
  <c r="F695" i="3"/>
  <c r="F699" i="3"/>
  <c r="F698" i="3"/>
  <c r="F701" i="3"/>
  <c r="F700" i="3"/>
  <c r="F706" i="3"/>
  <c r="F705" i="3"/>
  <c r="F708" i="3"/>
  <c r="F707" i="3"/>
  <c r="F711" i="3"/>
  <c r="F710" i="3"/>
  <c r="F714" i="3"/>
  <c r="F713" i="3"/>
  <c r="F717" i="3"/>
  <c r="F716" i="3"/>
  <c r="F720" i="3"/>
  <c r="F719" i="3"/>
  <c r="F723" i="3"/>
  <c r="F722" i="3"/>
  <c r="F727" i="3"/>
  <c r="F726" i="3"/>
  <c r="F729" i="3"/>
  <c r="F728" i="3"/>
  <c r="F735" i="3"/>
  <c r="F734" i="3"/>
  <c r="F743" i="3"/>
  <c r="F742" i="3"/>
  <c r="F746" i="3"/>
  <c r="F745" i="3"/>
  <c r="F749" i="3"/>
  <c r="F748" i="3"/>
  <c r="F751" i="3"/>
  <c r="F750" i="3"/>
  <c r="F754" i="3"/>
  <c r="F753" i="3"/>
  <c r="F757" i="3"/>
  <c r="F756" i="3"/>
  <c r="F762" i="3"/>
  <c r="F761" i="3"/>
  <c r="F765" i="3"/>
  <c r="F764" i="3"/>
  <c r="F767" i="3"/>
  <c r="F766" i="3"/>
  <c r="P36" i="3" a="1"/>
  <c r="P36" i="3" s="1"/>
  <c r="P81" i="3" a="1"/>
  <c r="P81" i="3" s="1"/>
  <c r="P112" i="3" a="1"/>
  <c r="P112" i="3" s="1"/>
  <c r="P117" i="3" a="1"/>
  <c r="P117" i="3" s="1"/>
  <c r="P127" i="3" a="1"/>
  <c r="P127" i="3" s="1"/>
  <c r="P137" i="3" a="1"/>
  <c r="P137" i="3" s="1"/>
  <c r="P139" i="3" a="1"/>
  <c r="P139" i="3" s="1"/>
  <c r="P161" i="3" a="1"/>
  <c r="P161" i="3" s="1"/>
  <c r="P195" i="3" a="1"/>
  <c r="P195" i="3" s="1"/>
  <c r="P235" i="3" a="1"/>
  <c r="P235" i="3" s="1"/>
  <c r="P243" i="3" a="1"/>
  <c r="P243" i="3" s="1"/>
  <c r="P247" i="3" a="1"/>
  <c r="P247" i="3" s="1"/>
  <c r="P256" i="3" a="1"/>
  <c r="P256" i="3" s="1"/>
  <c r="P270" i="3" a="1"/>
  <c r="P270" i="3" s="1"/>
  <c r="P285" i="3" a="1"/>
  <c r="P285" i="3" s="1"/>
  <c r="P290" i="3" a="1"/>
  <c r="P290" i="3" s="1"/>
  <c r="P307" i="3" a="1"/>
  <c r="P307" i="3" s="1"/>
  <c r="P328" i="3" a="1"/>
  <c r="P328" i="3" s="1"/>
  <c r="P346" i="3" a="1"/>
  <c r="P346" i="3" s="1"/>
  <c r="P352" i="3" a="1"/>
  <c r="P352" i="3" s="1"/>
  <c r="P356" i="3" a="1"/>
  <c r="P356" i="3" s="1"/>
  <c r="P365" i="3" a="1"/>
  <c r="P365" i="3" s="1"/>
  <c r="P370" i="3" a="1"/>
  <c r="P370" i="3" s="1"/>
  <c r="P375" i="3" a="1"/>
  <c r="P375" i="3" s="1"/>
  <c r="P389" i="3" a="1"/>
  <c r="P389" i="3" s="1"/>
  <c r="P401" i="3" a="1"/>
  <c r="P401" i="3" s="1"/>
  <c r="P412" i="3" a="1"/>
  <c r="P412" i="3" s="1"/>
  <c r="P425" i="3" a="1"/>
  <c r="P425" i="3" s="1"/>
  <c r="P431" i="3" a="1"/>
  <c r="P431" i="3" s="1"/>
  <c r="P445" i="3" a="1"/>
  <c r="P445" i="3" s="1"/>
  <c r="P449" i="3" a="1"/>
  <c r="P449" i="3" s="1"/>
  <c r="P483" i="3" a="1"/>
  <c r="P483" i="3" s="1"/>
  <c r="P493" i="3" a="1"/>
  <c r="P493" i="3" s="1"/>
  <c r="P506" i="3" a="1"/>
  <c r="P506" i="3" s="1"/>
  <c r="P509" i="3" a="1"/>
  <c r="P509" i="3" s="1"/>
  <c r="P513" i="3" a="1"/>
  <c r="P513" i="3" s="1"/>
  <c r="P537" i="3" a="1"/>
  <c r="P537" i="3" s="1"/>
  <c r="P544" i="3" a="1"/>
  <c r="P544" i="3" s="1"/>
  <c r="P559" i="3" a="1"/>
  <c r="P559" i="3" s="1"/>
  <c r="P579" i="3" a="1"/>
  <c r="P579" i="3" s="1"/>
  <c r="P591" i="3" a="1"/>
  <c r="P591" i="3" s="1"/>
  <c r="P614" i="3" a="1"/>
  <c r="P614" i="3" s="1"/>
  <c r="P620" i="3" a="1"/>
  <c r="P620" i="3" s="1"/>
  <c r="P635" i="3" a="1"/>
  <c r="P635" i="3" s="1"/>
  <c r="P638" i="3" a="1"/>
  <c r="P638" i="3" s="1"/>
  <c r="P659" i="3" a="1"/>
  <c r="P659" i="3" s="1"/>
  <c r="P691" i="3" a="1"/>
  <c r="P691" i="3" s="1"/>
  <c r="P703" i="3" a="1"/>
  <c r="P703" i="3" s="1"/>
  <c r="P760" i="3" a="1"/>
  <c r="P760" i="3" s="1"/>
  <c r="P2" i="3" a="1"/>
  <c r="P2" i="3" s="1"/>
  <c r="P413" i="3" a="1"/>
  <c r="P413" i="3" s="1"/>
  <c r="P10" i="3" a="1"/>
  <c r="P10" i="3" s="1"/>
  <c r="P13" i="3" a="1"/>
  <c r="P13" i="3" s="1"/>
  <c r="P16" i="3" a="1"/>
  <c r="P16" i="3" s="1"/>
  <c r="P19" i="3" a="1"/>
  <c r="P19" i="3" s="1"/>
  <c r="P25" i="3" a="1"/>
  <c r="P25" i="3" s="1"/>
  <c r="P34" i="3" a="1"/>
  <c r="P34" i="3" s="1"/>
  <c r="P42" i="3" a="1"/>
  <c r="P42" i="3" s="1"/>
  <c r="P44" i="3" a="1"/>
  <c r="P44" i="3" s="1"/>
  <c r="P49" i="3" a="1"/>
  <c r="P49" i="3" s="1"/>
  <c r="P55" i="3" a="1"/>
  <c r="P55" i="3" s="1"/>
  <c r="P59" i="3" a="1"/>
  <c r="P59" i="3" s="1"/>
  <c r="P63" i="3" a="1"/>
  <c r="P63" i="3" s="1"/>
  <c r="P75" i="3" a="1"/>
  <c r="P75" i="3" s="1"/>
  <c r="P80" i="3" a="1"/>
  <c r="P80" i="3" s="1"/>
  <c r="P86" i="3" a="1"/>
  <c r="P86" i="3" s="1"/>
  <c r="P95" i="3" a="1"/>
  <c r="P95" i="3" s="1"/>
  <c r="P99" i="3" a="1"/>
  <c r="P99" i="3" s="1"/>
  <c r="P101" i="3" a="1"/>
  <c r="P101" i="3" s="1"/>
  <c r="P126" i="3" a="1"/>
  <c r="P126" i="3" s="1"/>
  <c r="P129" i="3" a="1"/>
  <c r="P129" i="3" s="1"/>
  <c r="P132" i="3" a="1"/>
  <c r="P132" i="3" s="1"/>
  <c r="P136" i="3" a="1"/>
  <c r="P136" i="3" s="1"/>
  <c r="P143" i="3" a="1"/>
  <c r="P143" i="3" s="1"/>
  <c r="P151" i="3" a="1"/>
  <c r="P151" i="3" s="1"/>
  <c r="P170" i="3" a="1"/>
  <c r="P170" i="3" s="1"/>
  <c r="P172" i="3" a="1"/>
  <c r="P172" i="3" s="1"/>
  <c r="P179" i="3" a="1"/>
  <c r="P179" i="3" s="1"/>
  <c r="P184" i="3" a="1"/>
  <c r="P184" i="3" s="1"/>
  <c r="P192" i="3" a="1"/>
  <c r="P192" i="3" s="1"/>
  <c r="P194" i="3" a="1"/>
  <c r="P194" i="3" s="1"/>
  <c r="P200" i="3" a="1"/>
  <c r="P200" i="3" s="1"/>
  <c r="P204" i="3" a="1"/>
  <c r="P204" i="3" s="1"/>
  <c r="P217" i="3" a="1"/>
  <c r="P217" i="3" s="1"/>
  <c r="P227" i="3" a="1"/>
  <c r="P227" i="3" s="1"/>
  <c r="P233" i="3" a="1"/>
  <c r="P233" i="3" s="1"/>
  <c r="P241" i="3" a="1"/>
  <c r="P241" i="3" s="1"/>
  <c r="P255" i="3" a="1"/>
  <c r="P255" i="3" s="1"/>
  <c r="P296" i="3" a="1"/>
  <c r="P296" i="3" s="1"/>
  <c r="P302" i="3" a="1"/>
  <c r="P302" i="3" s="1"/>
  <c r="P314" i="3" a="1"/>
  <c r="P314" i="3" s="1"/>
  <c r="P322" i="3" a="1"/>
  <c r="P322" i="3" s="1"/>
  <c r="P345" i="3" a="1"/>
  <c r="P345" i="3" s="1"/>
  <c r="P351" i="3" a="1"/>
  <c r="P351" i="3" s="1"/>
  <c r="P355" i="3" a="1"/>
  <c r="P355" i="3" s="1"/>
  <c r="P367" i="3" a="1"/>
  <c r="P367" i="3" s="1"/>
  <c r="P400" i="3" a="1"/>
  <c r="P400" i="3" s="1"/>
  <c r="P419" i="3" a="1"/>
  <c r="P419" i="3" s="1"/>
  <c r="P422" i="3" a="1"/>
  <c r="P422" i="3" s="1"/>
  <c r="P486" i="3" a="1"/>
  <c r="P486" i="3" s="1"/>
  <c r="P491" i="3" a="1"/>
  <c r="P491" i="3" s="1"/>
  <c r="P508" i="3" a="1"/>
  <c r="P508" i="3" s="1"/>
  <c r="P532" i="3" a="1"/>
  <c r="P532" i="3" s="1"/>
  <c r="P733" i="3" a="1"/>
  <c r="P733" i="3" s="1"/>
  <c r="P744" i="3" a="1"/>
  <c r="P744" i="3" s="1"/>
  <c r="P759" i="3" l="1" a="1"/>
  <c r="P759" i="3" s="1"/>
  <c r="Q759" i="3"/>
  <c r="P715" i="3" a="1"/>
  <c r="P715" i="3" s="1"/>
  <c r="Q715" i="3"/>
  <c r="P702" i="3" a="1"/>
  <c r="P702" i="3" s="1"/>
  <c r="Q702" i="3"/>
  <c r="P561" i="3" a="1"/>
  <c r="P561" i="3" s="1"/>
  <c r="Q561" i="3"/>
  <c r="P558" i="3" a="1"/>
  <c r="P558" i="3" s="1"/>
  <c r="Q558" i="3"/>
  <c r="P492" i="3" a="1"/>
  <c r="P492" i="3" s="1"/>
  <c r="Q492" i="3"/>
  <c r="P487" i="3" a="1"/>
  <c r="P487" i="3" s="1"/>
  <c r="Q487" i="3"/>
  <c r="P482" i="3" a="1"/>
  <c r="P482" i="3" s="1"/>
  <c r="Q482" i="3"/>
  <c r="P408" i="3" a="1"/>
  <c r="P408" i="3" s="1"/>
  <c r="Q408" i="3"/>
  <c r="P399" i="3" a="1"/>
  <c r="P399" i="3" s="1"/>
  <c r="Q399" i="3"/>
  <c r="P397" i="3" a="1"/>
  <c r="P397" i="3" s="1"/>
  <c r="Q397" i="3"/>
  <c r="P388" i="3" a="1"/>
  <c r="P388" i="3" s="1"/>
  <c r="Q388" i="3"/>
  <c r="P377" i="3" a="1"/>
  <c r="P377" i="3" s="1"/>
  <c r="Q377" i="3"/>
  <c r="P374" i="3" a="1"/>
  <c r="P374" i="3" s="1"/>
  <c r="Q374" i="3"/>
  <c r="P358" i="3" a="1"/>
  <c r="P358" i="3" s="1"/>
  <c r="Q358" i="3"/>
  <c r="P344" i="3" a="1"/>
  <c r="P344" i="3" s="1"/>
  <c r="Q344" i="3"/>
  <c r="P332" i="3" a="1"/>
  <c r="P332" i="3" s="1"/>
  <c r="Q332" i="3"/>
  <c r="P327" i="3" a="1"/>
  <c r="P327" i="3" s="1"/>
  <c r="Q327" i="3"/>
  <c r="P323" i="3" a="1"/>
  <c r="P323" i="3" s="1"/>
  <c r="Q323" i="3"/>
  <c r="P315" i="3" a="1"/>
  <c r="P315" i="3" s="1"/>
  <c r="Q315" i="3"/>
  <c r="P306" i="3" a="1"/>
  <c r="P306" i="3" s="1"/>
  <c r="Q306" i="3"/>
  <c r="P305" i="3" a="1"/>
  <c r="P305" i="3" s="1"/>
  <c r="Q305" i="3"/>
  <c r="P304" i="3" a="1"/>
  <c r="P304" i="3" s="1"/>
  <c r="Q304" i="3"/>
  <c r="P303" i="3" a="1"/>
  <c r="P303" i="3" s="1"/>
  <c r="Q303" i="3"/>
  <c r="P297" i="3" a="1"/>
  <c r="P297" i="3" s="1"/>
  <c r="Q297" i="3"/>
  <c r="P287" i="3" a="1"/>
  <c r="P287" i="3" s="1"/>
  <c r="Q287" i="3"/>
  <c r="P279" i="3" a="1"/>
  <c r="P279" i="3" s="1"/>
  <c r="Q279" i="3"/>
  <c r="P278" i="3" a="1"/>
  <c r="P278" i="3" s="1"/>
  <c r="Q278" i="3"/>
  <c r="P269" i="3" a="1"/>
  <c r="P269" i="3" s="1"/>
  <c r="Q269" i="3"/>
  <c r="P268" i="3" a="1"/>
  <c r="P268" i="3" s="1"/>
  <c r="Q268" i="3"/>
  <c r="P265" i="3" a="1"/>
  <c r="P265" i="3" s="1"/>
  <c r="Q265" i="3"/>
  <c r="P264" i="3" a="1"/>
  <c r="P264" i="3" s="1"/>
  <c r="Q264" i="3"/>
  <c r="P254" i="3" a="1"/>
  <c r="P254" i="3" s="1"/>
  <c r="Q254" i="3"/>
  <c r="P253" i="3" a="1"/>
  <c r="P253" i="3" s="1"/>
  <c r="Q253" i="3"/>
  <c r="P242" i="3" a="1"/>
  <c r="P242" i="3" s="1"/>
  <c r="Q242" i="3"/>
  <c r="P240" i="3" a="1"/>
  <c r="P240" i="3" s="1"/>
  <c r="Q240" i="3"/>
  <c r="P239" i="3" a="1"/>
  <c r="P239" i="3" s="1"/>
  <c r="Q239" i="3"/>
  <c r="P234" i="3" a="1"/>
  <c r="P234" i="3" s="1"/>
  <c r="Q234" i="3"/>
  <c r="P230" i="3" a="1"/>
  <c r="P230" i="3" s="1"/>
  <c r="Q230" i="3"/>
  <c r="P229" i="3" a="1"/>
  <c r="P229" i="3" s="1"/>
  <c r="Q229" i="3"/>
  <c r="P228" i="3" a="1"/>
  <c r="P228" i="3" s="1"/>
  <c r="Q228" i="3"/>
  <c r="P225" i="3" a="1"/>
  <c r="P225" i="3" s="1"/>
  <c r="Q225" i="3"/>
  <c r="P224" i="3" a="1"/>
  <c r="P224" i="3" s="1"/>
  <c r="Q224" i="3"/>
  <c r="P221" i="3" a="1"/>
  <c r="P221" i="3" s="1"/>
  <c r="Q221" i="3"/>
  <c r="P218" i="3" a="1"/>
  <c r="P218" i="3" s="1"/>
  <c r="Q218" i="3"/>
  <c r="P216" i="3" a="1"/>
  <c r="P216" i="3" s="1"/>
  <c r="Q216" i="3"/>
  <c r="P215" i="3" a="1"/>
  <c r="P215" i="3" s="1"/>
  <c r="Q215" i="3"/>
  <c r="P214" i="3" a="1"/>
  <c r="P214" i="3" s="1"/>
  <c r="Q214" i="3"/>
  <c r="P201" i="3" a="1"/>
  <c r="P201" i="3" s="1"/>
  <c r="Q201" i="3"/>
  <c r="P199" i="3" a="1"/>
  <c r="P199" i="3" s="1"/>
  <c r="Q199" i="3"/>
  <c r="P198" i="3" a="1"/>
  <c r="P198" i="3" s="1"/>
  <c r="Q198" i="3"/>
  <c r="P193" i="3" a="1"/>
  <c r="P193" i="3" s="1"/>
  <c r="Q193" i="3"/>
  <c r="P189" i="3" a="1"/>
  <c r="P189" i="3" s="1"/>
  <c r="Q189" i="3"/>
  <c r="P171" i="3" a="1"/>
  <c r="P171" i="3" s="1"/>
  <c r="Q171" i="3"/>
  <c r="P169" i="3" a="1"/>
  <c r="P169" i="3" s="1"/>
  <c r="Q169" i="3"/>
  <c r="P164" i="3" a="1"/>
  <c r="P164" i="3" s="1"/>
  <c r="Q164" i="3"/>
  <c r="P157" i="3" a="1"/>
  <c r="P157" i="3" s="1"/>
  <c r="Q157" i="3"/>
  <c r="P156" i="3" a="1"/>
  <c r="P156" i="3" s="1"/>
  <c r="Q156" i="3"/>
  <c r="P154" i="3" a="1"/>
  <c r="P154" i="3" s="1"/>
  <c r="Q154" i="3"/>
  <c r="P153" i="3" a="1"/>
  <c r="P153" i="3" s="1"/>
  <c r="Q153" i="3"/>
  <c r="P152" i="3" a="1"/>
  <c r="P152" i="3" s="1"/>
  <c r="Q152" i="3"/>
  <c r="P148" i="3" a="1"/>
  <c r="P148" i="3" s="1"/>
  <c r="Q148" i="3"/>
  <c r="P147" i="3" a="1"/>
  <c r="P147" i="3" s="1"/>
  <c r="Q147" i="3"/>
  <c r="P144" i="3" a="1"/>
  <c r="P144" i="3" s="1"/>
  <c r="Q144" i="3"/>
  <c r="P142" i="3" a="1"/>
  <c r="P142" i="3" s="1"/>
  <c r="Q142" i="3"/>
  <c r="P131" i="3" a="1"/>
  <c r="P131" i="3" s="1"/>
  <c r="Q131" i="3"/>
  <c r="P130" i="3" a="1"/>
  <c r="P130" i="3" s="1"/>
  <c r="Q130" i="3"/>
  <c r="P124" i="3" a="1"/>
  <c r="P124" i="3" s="1"/>
  <c r="Q124" i="3"/>
  <c r="P123" i="3" a="1"/>
  <c r="P123" i="3" s="1"/>
  <c r="Q123" i="3"/>
  <c r="P122" i="3" a="1"/>
  <c r="P122" i="3" s="1"/>
  <c r="Q122" i="3"/>
  <c r="P114" i="3" a="1"/>
  <c r="P114" i="3" s="1"/>
  <c r="Q114" i="3"/>
  <c r="P107" i="3" a="1"/>
  <c r="P107" i="3" s="1"/>
  <c r="Q107" i="3"/>
  <c r="P106" i="3" a="1"/>
  <c r="P106" i="3" s="1"/>
  <c r="Q106" i="3"/>
  <c r="P104" i="3" a="1"/>
  <c r="P104" i="3" s="1"/>
  <c r="Q104" i="3"/>
  <c r="P103" i="3" a="1"/>
  <c r="P103" i="3" s="1"/>
  <c r="Q103" i="3"/>
  <c r="P100" i="3" a="1"/>
  <c r="P100" i="3" s="1"/>
  <c r="Q100" i="3"/>
  <c r="P94" i="3" a="1"/>
  <c r="P94" i="3" s="1"/>
  <c r="Q94" i="3"/>
  <c r="P91" i="3" a="1"/>
  <c r="P91" i="3" s="1"/>
  <c r="Q91" i="3"/>
  <c r="P87" i="3" a="1"/>
  <c r="P87" i="3" s="1"/>
  <c r="Q87" i="3"/>
  <c r="P85" i="3" a="1"/>
  <c r="P85" i="3" s="1"/>
  <c r="Q85" i="3"/>
  <c r="P78" i="3" a="1"/>
  <c r="P78" i="3" s="1"/>
  <c r="Q78" i="3"/>
  <c r="P77" i="3" a="1"/>
  <c r="P77" i="3" s="1"/>
  <c r="Q77" i="3"/>
  <c r="P76" i="3" a="1"/>
  <c r="P76" i="3" s="1"/>
  <c r="Q76" i="3"/>
  <c r="P74" i="3" a="1"/>
  <c r="P74" i="3" s="1"/>
  <c r="Q74" i="3"/>
  <c r="P73" i="3" a="1"/>
  <c r="P73" i="3" s="1"/>
  <c r="Q73" i="3"/>
  <c r="P72" i="3" a="1"/>
  <c r="P72" i="3" s="1"/>
  <c r="Q72" i="3"/>
  <c r="P64" i="3" a="1"/>
  <c r="P64" i="3" s="1"/>
  <c r="Q64" i="3"/>
  <c r="P60" i="3" a="1"/>
  <c r="P60" i="3" s="1"/>
  <c r="Q60" i="3"/>
  <c r="P58" i="3" a="1"/>
  <c r="P58" i="3" s="1"/>
  <c r="Q58" i="3"/>
  <c r="P57" i="3" a="1"/>
  <c r="P57" i="3" s="1"/>
  <c r="Q57" i="3"/>
  <c r="P56" i="3" a="1"/>
  <c r="P56" i="3" s="1"/>
  <c r="Q56" i="3"/>
  <c r="P51" i="3" a="1"/>
  <c r="P51" i="3" s="1"/>
  <c r="Q51" i="3"/>
  <c r="P50" i="3" a="1"/>
  <c r="P50" i="3" s="1"/>
  <c r="Q50" i="3"/>
  <c r="P48" i="3" a="1"/>
  <c r="P48" i="3" s="1"/>
  <c r="Q48" i="3"/>
  <c r="P45" i="3" a="1"/>
  <c r="P45" i="3" s="1"/>
  <c r="Q45" i="3"/>
  <c r="P43" i="3" a="1"/>
  <c r="P43" i="3" s="1"/>
  <c r="Q43" i="3"/>
  <c r="P38" i="3" a="1"/>
  <c r="P38" i="3" s="1"/>
  <c r="Q38" i="3"/>
  <c r="P35" i="3" a="1"/>
  <c r="P35" i="3" s="1"/>
  <c r="Q35" i="3"/>
  <c r="P32" i="3" a="1"/>
  <c r="P32" i="3" s="1"/>
  <c r="Q32" i="3"/>
  <c r="P31" i="3" a="1"/>
  <c r="P31" i="3" s="1"/>
  <c r="Q31" i="3"/>
  <c r="P30" i="3" a="1"/>
  <c r="P30" i="3" s="1"/>
  <c r="Q30" i="3"/>
  <c r="P29" i="3" a="1"/>
  <c r="P29" i="3" s="1"/>
  <c r="Q29" i="3"/>
  <c r="P28" i="3" a="1"/>
  <c r="P28" i="3" s="1"/>
  <c r="Q28" i="3"/>
  <c r="P27" i="3" a="1"/>
  <c r="P27" i="3" s="1"/>
  <c r="Q27" i="3"/>
  <c r="P26" i="3" a="1"/>
  <c r="P26" i="3" s="1"/>
  <c r="Q26" i="3"/>
  <c r="P21" i="3" a="1"/>
  <c r="P21" i="3" s="1"/>
  <c r="Q21" i="3"/>
  <c r="P20" i="3" a="1"/>
  <c r="P20" i="3" s="1"/>
  <c r="Q20" i="3"/>
  <c r="P17" i="3" a="1"/>
  <c r="P17" i="3" s="1"/>
  <c r="Q17" i="3"/>
  <c r="P14" i="3" a="1"/>
  <c r="P14" i="3" s="1"/>
  <c r="Q14" i="3"/>
  <c r="P12" i="3" a="1"/>
  <c r="P12" i="3" s="1"/>
  <c r="Q12" i="3"/>
  <c r="P11" i="3" a="1"/>
  <c r="P11" i="3" s="1"/>
  <c r="Q11" i="3"/>
  <c r="P9" i="3" a="1"/>
  <c r="P9" i="3" s="1"/>
  <c r="Q9" i="3"/>
  <c r="P8" i="3" a="1"/>
  <c r="P8" i="3" s="1"/>
  <c r="Q8" i="3"/>
  <c r="P7" i="3" a="1"/>
  <c r="P7" i="3" s="1"/>
  <c r="Q7" i="3"/>
  <c r="P6" i="3" a="1"/>
  <c r="P6" i="3" s="1"/>
  <c r="Q6" i="3"/>
  <c r="P5" i="3" a="1"/>
  <c r="P5" i="3" s="1"/>
  <c r="Q5" i="3"/>
  <c r="P4" i="3" a="1"/>
  <c r="P4" i="3" s="1"/>
  <c r="Q4" i="3"/>
  <c r="P3" i="3" a="1"/>
  <c r="P3" i="3" s="1"/>
  <c r="Q3" i="3"/>
  <c r="P758" i="3" a="1"/>
  <c r="P758" i="3" s="1"/>
  <c r="Q758" i="3"/>
  <c r="P740" i="3" a="1"/>
  <c r="P740" i="3" s="1"/>
  <c r="Q740" i="3"/>
  <c r="P732" i="3" a="1"/>
  <c r="P732" i="3" s="1"/>
  <c r="Q732" i="3"/>
  <c r="P725" i="3" a="1"/>
  <c r="P725" i="3" s="1"/>
  <c r="Q725" i="3"/>
  <c r="P709" i="3" a="1"/>
  <c r="P709" i="3" s="1"/>
  <c r="Q709" i="3"/>
  <c r="P704" i="3" a="1"/>
  <c r="P704" i="3" s="1"/>
  <c r="Q704" i="3"/>
  <c r="P697" i="3" a="1"/>
  <c r="P697" i="3" s="1"/>
  <c r="Q697" i="3"/>
  <c r="P692" i="3" a="1"/>
  <c r="P692" i="3" s="1"/>
  <c r="Q692" i="3"/>
  <c r="P688" i="3" a="1"/>
  <c r="P688" i="3" s="1"/>
  <c r="Q688" i="3"/>
  <c r="P667" i="3" a="1"/>
  <c r="P667" i="3" s="1"/>
  <c r="Q667" i="3"/>
  <c r="P644" i="3" a="1"/>
  <c r="P644" i="3" s="1"/>
  <c r="Q644" i="3"/>
  <c r="P632" i="3" a="1"/>
  <c r="P632" i="3" s="1"/>
  <c r="Q632" i="3"/>
  <c r="P628" i="3" a="1"/>
  <c r="P628" i="3" s="1"/>
  <c r="Q628" i="3"/>
  <c r="P621" i="3" a="1"/>
  <c r="P621" i="3" s="1"/>
  <c r="Q621" i="3"/>
  <c r="P615" i="3" a="1"/>
  <c r="P615" i="3" s="1"/>
  <c r="Q615" i="3"/>
  <c r="P609" i="3" a="1"/>
  <c r="P609" i="3" s="1"/>
  <c r="Q609" i="3"/>
  <c r="P605" i="3" a="1"/>
  <c r="P605" i="3" s="1"/>
  <c r="Q605" i="3"/>
  <c r="P604" i="3" a="1"/>
  <c r="P604" i="3" s="1"/>
  <c r="Q604" i="3"/>
  <c r="P588" i="3" a="1"/>
  <c r="P588" i="3" s="1"/>
  <c r="Q588" i="3"/>
  <c r="P580" i="3" a="1"/>
  <c r="P580" i="3" s="1"/>
  <c r="Q580" i="3"/>
  <c r="P576" i="3" a="1"/>
  <c r="P576" i="3" s="1"/>
  <c r="Q576" i="3"/>
  <c r="P560" i="3" a="1"/>
  <c r="P560" i="3" s="1"/>
  <c r="Q560" i="3"/>
  <c r="P527" i="3" a="1"/>
  <c r="P527" i="3" s="1"/>
  <c r="Q527" i="3"/>
  <c r="P524" i="3" a="1"/>
  <c r="P524" i="3" s="1"/>
  <c r="Q524" i="3"/>
  <c r="P523" i="3" a="1"/>
  <c r="P523" i="3" s="1"/>
  <c r="Q523" i="3"/>
  <c r="P516" i="3" a="1"/>
  <c r="P516" i="3" s="1"/>
  <c r="Q516" i="3"/>
  <c r="P510" i="3" a="1"/>
  <c r="P510" i="3" s="1"/>
  <c r="Q510" i="3"/>
  <c r="P507" i="3" a="1"/>
  <c r="P507" i="3" s="1"/>
  <c r="Q507" i="3"/>
  <c r="P505" i="3" a="1"/>
  <c r="P505" i="3" s="1"/>
  <c r="Q505" i="3"/>
  <c r="P485" i="3" a="1"/>
  <c r="P485" i="3" s="1"/>
  <c r="Q485" i="3"/>
  <c r="P484" i="3" a="1"/>
  <c r="P484" i="3" s="1"/>
  <c r="Q484" i="3"/>
  <c r="P464" i="3" a="1"/>
  <c r="P464" i="3" s="1"/>
  <c r="Q464" i="3"/>
  <c r="P463" i="3" a="1"/>
  <c r="P463" i="3" s="1"/>
  <c r="Q463" i="3"/>
  <c r="P460" i="3" a="1"/>
  <c r="P460" i="3" s="1"/>
  <c r="Q460" i="3"/>
  <c r="P450" i="3" a="1"/>
  <c r="P450" i="3" s="1"/>
  <c r="Q450" i="3"/>
  <c r="P446" i="3" a="1"/>
  <c r="P446" i="3" s="1"/>
  <c r="Q446" i="3"/>
  <c r="P439" i="3" a="1"/>
  <c r="P439" i="3" s="1"/>
  <c r="Q439" i="3"/>
  <c r="P438" i="3" a="1"/>
  <c r="P438" i="3" s="1"/>
  <c r="Q438" i="3"/>
  <c r="P437" i="3" a="1"/>
  <c r="P437" i="3" s="1"/>
  <c r="Q437" i="3"/>
  <c r="P432" i="3" a="1"/>
  <c r="P432" i="3" s="1"/>
  <c r="Q432" i="3"/>
  <c r="P430" i="3" a="1"/>
  <c r="P430" i="3" s="1"/>
  <c r="Q430" i="3"/>
  <c r="P414" i="3" a="1"/>
  <c r="P414" i="3" s="1"/>
  <c r="Q414" i="3"/>
  <c r="P402" i="3" a="1"/>
  <c r="P402" i="3" s="1"/>
  <c r="Q402" i="3"/>
  <c r="P396" i="3" a="1"/>
  <c r="P396" i="3" s="1"/>
  <c r="Q396" i="3"/>
  <c r="P387" i="3" a="1"/>
  <c r="P387" i="3" s="1"/>
  <c r="Q387" i="3"/>
  <c r="P386" i="3" a="1"/>
  <c r="P386" i="3" s="1"/>
  <c r="Q386" i="3"/>
  <c r="P383" i="3" a="1"/>
  <c r="P383" i="3" s="1"/>
  <c r="Q383" i="3"/>
  <c r="P380" i="3" a="1"/>
  <c r="P380" i="3" s="1"/>
  <c r="Q380" i="3"/>
  <c r="P376" i="3" a="1"/>
  <c r="P376" i="3" s="1"/>
  <c r="Q376" i="3"/>
  <c r="P373" i="3" a="1"/>
  <c r="P373" i="3" s="1"/>
  <c r="Q373" i="3"/>
  <c r="P366" i="3" a="1"/>
  <c r="P366" i="3" s="1"/>
  <c r="Q366" i="3"/>
  <c r="P357" i="3" a="1"/>
  <c r="P357" i="3" s="1"/>
  <c r="Q357" i="3"/>
  <c r="P353" i="3" a="1"/>
  <c r="P353" i="3" s="1"/>
  <c r="Q353" i="3"/>
  <c r="P348" i="3" a="1"/>
  <c r="P348" i="3" s="1"/>
  <c r="Q348" i="3"/>
  <c r="P347" i="3" a="1"/>
  <c r="P347" i="3" s="1"/>
  <c r="Q347" i="3"/>
  <c r="P329" i="3" a="1"/>
  <c r="P329" i="3" s="1"/>
  <c r="Q329" i="3"/>
  <c r="P308" i="3" a="1"/>
  <c r="P308" i="3" s="1"/>
  <c r="Q308" i="3"/>
  <c r="P286" i="3" a="1"/>
  <c r="P286" i="3" s="1"/>
  <c r="Q286" i="3"/>
  <c r="P284" i="3" a="1"/>
  <c r="P284" i="3" s="1"/>
  <c r="Q284" i="3"/>
  <c r="P272" i="3" a="1"/>
  <c r="P272" i="3" s="1"/>
  <c r="Q272" i="3"/>
  <c r="P271" i="3" a="1"/>
  <c r="P271" i="3" s="1"/>
  <c r="Q271" i="3"/>
  <c r="P260" i="3" a="1"/>
  <c r="P260" i="3" s="1"/>
  <c r="Q260" i="3"/>
  <c r="P257" i="3" a="1"/>
  <c r="P257" i="3" s="1"/>
  <c r="Q257" i="3"/>
  <c r="P248" i="3" a="1"/>
  <c r="P248" i="3" s="1"/>
  <c r="Q248" i="3"/>
  <c r="P207" i="3" a="1"/>
  <c r="P207" i="3" s="1"/>
  <c r="Q207" i="3"/>
  <c r="P183" i="3" a="1"/>
  <c r="P183" i="3" s="1"/>
  <c r="Q183" i="3"/>
  <c r="P182" i="3" a="1"/>
  <c r="P182" i="3" s="1"/>
  <c r="Q182" i="3"/>
  <c r="P163" i="3" a="1"/>
  <c r="P163" i="3" s="1"/>
  <c r="Q163" i="3"/>
  <c r="P162" i="3" a="1"/>
  <c r="P162" i="3" s="1"/>
  <c r="Q162" i="3"/>
  <c r="P138" i="3" a="1"/>
  <c r="P138" i="3" s="1"/>
  <c r="Q138" i="3"/>
  <c r="P128" i="3" a="1"/>
  <c r="P128" i="3" s="1"/>
  <c r="Q128" i="3"/>
  <c r="P118" i="3" a="1"/>
  <c r="P118" i="3" s="1"/>
  <c r="Q118" i="3"/>
  <c r="P113" i="3" a="1"/>
  <c r="P113" i="3" s="1"/>
  <c r="Q113" i="3"/>
  <c r="P37" i="3" a="1"/>
  <c r="P37" i="3" s="1"/>
  <c r="Q37" i="3"/>
  <c r="G766" i="3" a="1"/>
  <c r="G766" i="3" s="1"/>
  <c r="H766" i="3" s="1" a="1"/>
  <c r="H766" i="3" s="1"/>
  <c r="Q766" i="3" s="1"/>
  <c r="G767" i="3" a="1"/>
  <c r="G767" i="3" s="1"/>
  <c r="H767" i="3" s="1" a="1"/>
  <c r="H767" i="3" s="1"/>
  <c r="G764" i="3" a="1"/>
  <c r="G764" i="3" s="1"/>
  <c r="H764" i="3" s="1" a="1"/>
  <c r="H764" i="3" s="1"/>
  <c r="Q764" i="3" s="1"/>
  <c r="G765" i="3" a="1"/>
  <c r="G765" i="3" s="1"/>
  <c r="H765" i="3" s="1" a="1"/>
  <c r="H765" i="3" s="1"/>
  <c r="G761" i="3" a="1"/>
  <c r="G761" i="3" s="1"/>
  <c r="H761" i="3" s="1" a="1"/>
  <c r="H761" i="3" s="1"/>
  <c r="G762" i="3" a="1"/>
  <c r="G762" i="3" s="1"/>
  <c r="H762" i="3" s="1" a="1"/>
  <c r="H762" i="3" s="1"/>
  <c r="G756" i="3" a="1"/>
  <c r="G756" i="3" s="1"/>
  <c r="H756" i="3" s="1" a="1"/>
  <c r="H756" i="3" s="1"/>
  <c r="Q756" i="3" s="1"/>
  <c r="G757" i="3" a="1"/>
  <c r="G757" i="3" s="1"/>
  <c r="H757" i="3" s="1" a="1"/>
  <c r="H757" i="3" s="1"/>
  <c r="G753" i="3" a="1"/>
  <c r="G753" i="3" s="1"/>
  <c r="H753" i="3" s="1" a="1"/>
  <c r="H753" i="3" s="1"/>
  <c r="G754" i="3" a="1"/>
  <c r="G754" i="3" s="1"/>
  <c r="H754" i="3" s="1" a="1"/>
  <c r="H754" i="3" s="1"/>
  <c r="G750" i="3" a="1"/>
  <c r="G750" i="3" s="1"/>
  <c r="H750" i="3" s="1" a="1"/>
  <c r="H750" i="3" s="1"/>
  <c r="G751" i="3" a="1"/>
  <c r="G751" i="3" s="1"/>
  <c r="H751" i="3" s="1" a="1"/>
  <c r="H751" i="3" s="1"/>
  <c r="G748" i="3" a="1"/>
  <c r="G748" i="3" s="1"/>
  <c r="H748" i="3" s="1" a="1"/>
  <c r="H748" i="3" s="1"/>
  <c r="G749" i="3" a="1"/>
  <c r="G749" i="3" s="1"/>
  <c r="H749" i="3" s="1" a="1"/>
  <c r="H749" i="3" s="1"/>
  <c r="G745" i="3" a="1"/>
  <c r="G745" i="3" s="1"/>
  <c r="H745" i="3" s="1" a="1"/>
  <c r="H745" i="3" s="1"/>
  <c r="Q745" i="3" s="1"/>
  <c r="G746" i="3" a="1"/>
  <c r="G746" i="3" s="1"/>
  <c r="H746" i="3" s="1" a="1"/>
  <c r="H746" i="3" s="1"/>
  <c r="G742" i="3" a="1"/>
  <c r="G742" i="3" s="1"/>
  <c r="H742" i="3" s="1" a="1"/>
  <c r="H742" i="3" s="1"/>
  <c r="Q742" i="3" s="1"/>
  <c r="G743" i="3" a="1"/>
  <c r="G743" i="3" s="1"/>
  <c r="H743" i="3" s="1" a="1"/>
  <c r="H743" i="3" s="1"/>
  <c r="G734" i="3" a="1"/>
  <c r="G734" i="3" s="1"/>
  <c r="H734" i="3" s="1" a="1"/>
  <c r="H734" i="3" s="1"/>
  <c r="G735" i="3" a="1"/>
  <c r="G735" i="3" s="1"/>
  <c r="H735" i="3" s="1" a="1"/>
  <c r="H735" i="3" s="1"/>
  <c r="G728" i="3" a="1"/>
  <c r="G728" i="3" s="1"/>
  <c r="H728" i="3" s="1" a="1"/>
  <c r="H728" i="3" s="1"/>
  <c r="G729" i="3" a="1"/>
  <c r="G729" i="3" s="1"/>
  <c r="H729" i="3" s="1" a="1"/>
  <c r="H729" i="3" s="1"/>
  <c r="G726" i="3" a="1"/>
  <c r="G726" i="3" s="1"/>
  <c r="H726" i="3" s="1" a="1"/>
  <c r="H726" i="3" s="1"/>
  <c r="Q726" i="3" s="1"/>
  <c r="G727" i="3" a="1"/>
  <c r="G727" i="3" s="1"/>
  <c r="H727" i="3" s="1" a="1"/>
  <c r="H727" i="3" s="1"/>
  <c r="G722" i="3" a="1"/>
  <c r="G722" i="3" s="1"/>
  <c r="H722" i="3" s="1" a="1"/>
  <c r="H722" i="3" s="1"/>
  <c r="Q722" i="3" s="1"/>
  <c r="G723" i="3" a="1"/>
  <c r="G723" i="3" s="1"/>
  <c r="H723" i="3" s="1" a="1"/>
  <c r="H723" i="3" s="1"/>
  <c r="G719" i="3" a="1"/>
  <c r="G719" i="3" s="1"/>
  <c r="H719" i="3" s="1" a="1"/>
  <c r="H719" i="3" s="1"/>
  <c r="G720" i="3" a="1"/>
  <c r="G720" i="3" s="1"/>
  <c r="H720" i="3" s="1" a="1"/>
  <c r="H720" i="3" s="1"/>
  <c r="G716" i="3" a="1"/>
  <c r="G716" i="3" s="1"/>
  <c r="H716" i="3" s="1" a="1"/>
  <c r="H716" i="3" s="1"/>
  <c r="Q716" i="3" s="1"/>
  <c r="G717" i="3" a="1"/>
  <c r="G717" i="3" s="1"/>
  <c r="H717" i="3" s="1" a="1"/>
  <c r="H717" i="3" s="1"/>
  <c r="G713" i="3" a="1"/>
  <c r="G713" i="3" s="1"/>
  <c r="H713" i="3" s="1" a="1"/>
  <c r="H713" i="3" s="1"/>
  <c r="Q713" i="3" s="1"/>
  <c r="G714" i="3" a="1"/>
  <c r="G714" i="3" s="1"/>
  <c r="H714" i="3" s="1" a="1"/>
  <c r="H714" i="3" s="1"/>
  <c r="G710" i="3" a="1"/>
  <c r="G710" i="3" s="1"/>
  <c r="H710" i="3" s="1" a="1"/>
  <c r="H710" i="3" s="1"/>
  <c r="Q710" i="3" s="1"/>
  <c r="G711" i="3" a="1"/>
  <c r="G711" i="3" s="1"/>
  <c r="H711" i="3" s="1" a="1"/>
  <c r="H711" i="3" s="1"/>
  <c r="G707" i="3" a="1"/>
  <c r="G707" i="3" s="1"/>
  <c r="H707" i="3" s="1" a="1"/>
  <c r="H707" i="3" s="1"/>
  <c r="G708" i="3" a="1"/>
  <c r="G708" i="3" s="1"/>
  <c r="H708" i="3" s="1" a="1"/>
  <c r="H708" i="3" s="1"/>
  <c r="G705" i="3" a="1"/>
  <c r="G705" i="3" s="1"/>
  <c r="H705" i="3" s="1" a="1"/>
  <c r="H705" i="3" s="1"/>
  <c r="G706" i="3" a="1"/>
  <c r="G706" i="3" s="1"/>
  <c r="H706" i="3" s="1" a="1"/>
  <c r="H706" i="3" s="1"/>
  <c r="G700" i="3" a="1"/>
  <c r="G700" i="3" s="1"/>
  <c r="H700" i="3" s="1" a="1"/>
  <c r="H700" i="3" s="1"/>
  <c r="G701" i="3" a="1"/>
  <c r="G701" i="3" s="1"/>
  <c r="H701" i="3" s="1" a="1"/>
  <c r="H701" i="3" s="1"/>
  <c r="G698" i="3" a="1"/>
  <c r="G698" i="3" s="1"/>
  <c r="H698" i="3" s="1" a="1"/>
  <c r="H698" i="3" s="1"/>
  <c r="G699" i="3" a="1"/>
  <c r="G699" i="3" s="1"/>
  <c r="H699" i="3" s="1" a="1"/>
  <c r="H699" i="3" s="1"/>
  <c r="G695" i="3" a="1"/>
  <c r="G695" i="3" s="1"/>
  <c r="H695" i="3" s="1" a="1"/>
  <c r="H695" i="3" s="1"/>
  <c r="Q695" i="3" s="1"/>
  <c r="G696" i="3" a="1"/>
  <c r="G696" i="3" s="1"/>
  <c r="H696" i="3" s="1" a="1"/>
  <c r="H696" i="3" s="1"/>
  <c r="G693" i="3" a="1"/>
  <c r="G693" i="3" s="1"/>
  <c r="H693" i="3" s="1" a="1"/>
  <c r="H693" i="3" s="1"/>
  <c r="Q693" i="3" s="1"/>
  <c r="G694" i="3" a="1"/>
  <c r="G694" i="3" s="1"/>
  <c r="H694" i="3" s="1" a="1"/>
  <c r="H694" i="3" s="1"/>
  <c r="G689" i="3" a="1"/>
  <c r="G689" i="3" s="1"/>
  <c r="H689" i="3" s="1" a="1"/>
  <c r="H689" i="3" s="1"/>
  <c r="G690" i="3" a="1"/>
  <c r="G690" i="3" s="1"/>
  <c r="H690" i="3" s="1" a="1"/>
  <c r="H690" i="3" s="1"/>
  <c r="G686" i="3" a="1"/>
  <c r="G686" i="3" s="1"/>
  <c r="H686" i="3" s="1" a="1"/>
  <c r="H686" i="3" s="1"/>
  <c r="G687" i="3" a="1"/>
  <c r="G687" i="3" s="1"/>
  <c r="H687" i="3" s="1" a="1"/>
  <c r="H687" i="3" s="1"/>
  <c r="G683" i="3" a="1"/>
  <c r="G683" i="3" s="1"/>
  <c r="H683" i="3" s="1" a="1"/>
  <c r="H683" i="3" s="1"/>
  <c r="Q683" i="3" s="1"/>
  <c r="G684" i="3" a="1"/>
  <c r="G684" i="3" s="1"/>
  <c r="H684" i="3" s="1" a="1"/>
  <c r="H684" i="3" s="1"/>
  <c r="G679" i="3" a="1"/>
  <c r="G679" i="3" s="1"/>
  <c r="H679" i="3" s="1" a="1"/>
  <c r="H679" i="3" s="1"/>
  <c r="Q679" i="3" s="1"/>
  <c r="G680" i="3" a="1"/>
  <c r="G680" i="3" s="1"/>
  <c r="H680" i="3" s="1" a="1"/>
  <c r="H680" i="3" s="1"/>
  <c r="G676" i="3" a="1"/>
  <c r="G676" i="3" s="1"/>
  <c r="H676" i="3" s="1" a="1"/>
  <c r="H676" i="3" s="1"/>
  <c r="Q676" i="3" s="1"/>
  <c r="G677" i="3" a="1"/>
  <c r="G677" i="3" s="1"/>
  <c r="H677" i="3" s="1" a="1"/>
  <c r="H677" i="3" s="1"/>
  <c r="G672" i="3" a="1"/>
  <c r="G672" i="3" s="1"/>
  <c r="H672" i="3" s="1" a="1"/>
  <c r="H672" i="3" s="1"/>
  <c r="Q672" i="3" s="1"/>
  <c r="G673" i="3" a="1"/>
  <c r="G673" i="3" s="1"/>
  <c r="H673" i="3" s="1" a="1"/>
  <c r="H673" i="3" s="1"/>
  <c r="G668" i="3" a="1"/>
  <c r="G668" i="3" s="1"/>
  <c r="H668" i="3" s="1" a="1"/>
  <c r="H668" i="3" s="1"/>
  <c r="G669" i="3" a="1"/>
  <c r="G669" i="3" s="1"/>
  <c r="H669" i="3" s="1" a="1"/>
  <c r="H669" i="3" s="1"/>
  <c r="G665" i="3" a="1"/>
  <c r="G665" i="3" s="1"/>
  <c r="H665" i="3" s="1" a="1"/>
  <c r="H665" i="3" s="1"/>
  <c r="Q665" i="3" s="1"/>
  <c r="G666" i="3" a="1"/>
  <c r="G666" i="3" s="1"/>
  <c r="H666" i="3" s="1" a="1"/>
  <c r="H666" i="3" s="1"/>
  <c r="G662" i="3" a="1"/>
  <c r="G662" i="3" s="1"/>
  <c r="H662" i="3" s="1" a="1"/>
  <c r="H662" i="3" s="1"/>
  <c r="Q662" i="3" s="1"/>
  <c r="G663" i="3" a="1"/>
  <c r="G663" i="3" s="1"/>
  <c r="H663" i="3" s="1" a="1"/>
  <c r="H663" i="3" s="1"/>
  <c r="G660" i="3" a="1"/>
  <c r="G660" i="3" s="1"/>
  <c r="H660" i="3" s="1" a="1"/>
  <c r="H660" i="3" s="1"/>
  <c r="G661" i="3" a="1"/>
  <c r="G661" i="3" s="1"/>
  <c r="H661" i="3" s="1" a="1"/>
  <c r="H661" i="3" s="1"/>
  <c r="G656" i="3" a="1"/>
  <c r="G656" i="3" s="1"/>
  <c r="H656" i="3" s="1" a="1"/>
  <c r="H656" i="3" s="1"/>
  <c r="G657" i="3" a="1"/>
  <c r="G657" i="3" s="1"/>
  <c r="H657" i="3" s="1" a="1"/>
  <c r="H657" i="3" s="1"/>
  <c r="G654" i="3" a="1"/>
  <c r="G654" i="3" s="1"/>
  <c r="H654" i="3" s="1" a="1"/>
  <c r="H654" i="3" s="1"/>
  <c r="Q654" i="3" s="1"/>
  <c r="G655" i="3" a="1"/>
  <c r="G655" i="3" s="1"/>
  <c r="H655" i="3" s="1" a="1"/>
  <c r="H655" i="3" s="1"/>
  <c r="G652" i="3" a="1"/>
  <c r="G652" i="3" s="1"/>
  <c r="H652" i="3" s="1" a="1"/>
  <c r="H652" i="3" s="1"/>
  <c r="Q652" i="3" s="1"/>
  <c r="G653" i="3" a="1"/>
  <c r="G653" i="3" s="1"/>
  <c r="H653" i="3" s="1" a="1"/>
  <c r="H653" i="3" s="1"/>
  <c r="G649" i="3" a="1"/>
  <c r="G649" i="3" s="1"/>
  <c r="H649" i="3" s="1" a="1"/>
  <c r="H649" i="3" s="1"/>
  <c r="G650" i="3" a="1"/>
  <c r="G650" i="3" s="1"/>
  <c r="H650" i="3" s="1" a="1"/>
  <c r="H650" i="3" s="1"/>
  <c r="G647" i="3" a="1"/>
  <c r="G647" i="3" s="1"/>
  <c r="H647" i="3" s="1" a="1"/>
  <c r="H647" i="3" s="1"/>
  <c r="G648" i="3" a="1"/>
  <c r="G648" i="3" s="1"/>
  <c r="H648" i="3" s="1" a="1"/>
  <c r="H648" i="3" s="1"/>
  <c r="G645" i="3" a="1"/>
  <c r="G645" i="3" s="1"/>
  <c r="H645" i="3" s="1" a="1"/>
  <c r="H645" i="3" s="1"/>
  <c r="G646" i="3" a="1"/>
  <c r="G646" i="3" s="1"/>
  <c r="H646" i="3" s="1" a="1"/>
  <c r="H646" i="3" s="1"/>
  <c r="G640" i="3" a="1"/>
  <c r="G640" i="3" s="1"/>
  <c r="H640" i="3" s="1" a="1"/>
  <c r="H640" i="3" s="1"/>
  <c r="Q640" i="3" s="1"/>
  <c r="G641" i="3" a="1"/>
  <c r="G641" i="3" s="1"/>
  <c r="H641" i="3" s="1" a="1"/>
  <c r="H641" i="3" s="1"/>
  <c r="G636" i="3" a="1"/>
  <c r="G636" i="3" s="1"/>
  <c r="H636" i="3" s="1" a="1"/>
  <c r="H636" i="3" s="1"/>
  <c r="G637" i="3" a="1"/>
  <c r="G637" i="3" s="1"/>
  <c r="H637" i="3" s="1" a="1"/>
  <c r="H637" i="3" s="1"/>
  <c r="G630" i="3" a="1"/>
  <c r="G630" i="3" s="1"/>
  <c r="H630" i="3" s="1" a="1"/>
  <c r="H630" i="3" s="1"/>
  <c r="Q630" i="3" s="1"/>
  <c r="G631" i="3" a="1"/>
  <c r="G631" i="3" s="1"/>
  <c r="H631" i="3" s="1" a="1"/>
  <c r="H631" i="3" s="1"/>
  <c r="G624" i="3" a="1"/>
  <c r="G624" i="3" s="1"/>
  <c r="H624" i="3" s="1" a="1"/>
  <c r="H624" i="3" s="1"/>
  <c r="Q624" i="3" s="1"/>
  <c r="G625" i="3" a="1"/>
  <c r="G625" i="3" s="1"/>
  <c r="H625" i="3" s="1" a="1"/>
  <c r="H625" i="3" s="1"/>
  <c r="G622" i="3" a="1"/>
  <c r="G622" i="3" s="1"/>
  <c r="H622" i="3" s="1" a="1"/>
  <c r="H622" i="3" s="1"/>
  <c r="G623" i="3" a="1"/>
  <c r="G623" i="3" s="1"/>
  <c r="H623" i="3" s="1" a="1"/>
  <c r="H623" i="3" s="1"/>
  <c r="G616" i="3" a="1"/>
  <c r="G616" i="3" s="1"/>
  <c r="H616" i="3" s="1" a="1"/>
  <c r="H616" i="3" s="1"/>
  <c r="Q616" i="3" s="1"/>
  <c r="G617" i="3" a="1"/>
  <c r="G617" i="3" s="1"/>
  <c r="H617" i="3" s="1" a="1"/>
  <c r="H617" i="3" s="1"/>
  <c r="G612" i="3" a="1"/>
  <c r="G612" i="3" s="1"/>
  <c r="H612" i="3" s="1" a="1"/>
  <c r="H612" i="3" s="1"/>
  <c r="Q612" i="3" s="1"/>
  <c r="G613" i="3" a="1"/>
  <c r="G613" i="3" s="1"/>
  <c r="H613" i="3" s="1" a="1"/>
  <c r="H613" i="3" s="1"/>
  <c r="G610" i="3" a="1"/>
  <c r="G610" i="3" s="1"/>
  <c r="H610" i="3" s="1" a="1"/>
  <c r="H610" i="3" s="1"/>
  <c r="Q610" i="3" s="1"/>
  <c r="G611" i="3" a="1"/>
  <c r="G611" i="3" s="1"/>
  <c r="H611" i="3" s="1" a="1"/>
  <c r="H611" i="3" s="1"/>
  <c r="G607" i="3" a="1"/>
  <c r="G607" i="3" s="1"/>
  <c r="H607" i="3" s="1" a="1"/>
  <c r="H607" i="3" s="1"/>
  <c r="Q607" i="3" s="1"/>
  <c r="G608" i="3" a="1"/>
  <c r="G608" i="3" s="1"/>
  <c r="H608" i="3" s="1" a="1"/>
  <c r="H608" i="3" s="1"/>
  <c r="G602" i="3" a="1"/>
  <c r="G602" i="3" s="1"/>
  <c r="H602" i="3" s="1" a="1"/>
  <c r="H602" i="3" s="1"/>
  <c r="Q602" i="3" s="1"/>
  <c r="G603" i="3" a="1"/>
  <c r="G603" i="3" s="1"/>
  <c r="H603" i="3" s="1" a="1"/>
  <c r="H603" i="3" s="1"/>
  <c r="G600" i="3" a="1"/>
  <c r="G600" i="3" s="1"/>
  <c r="H600" i="3" s="1" a="1"/>
  <c r="H600" i="3" s="1"/>
  <c r="Q600" i="3" s="1"/>
  <c r="G601" i="3" a="1"/>
  <c r="G601" i="3" s="1"/>
  <c r="H601" i="3" s="1" a="1"/>
  <c r="H601" i="3" s="1"/>
  <c r="G597" i="3" a="1"/>
  <c r="G597" i="3" s="1"/>
  <c r="H597" i="3" s="1" a="1"/>
  <c r="H597" i="3" s="1"/>
  <c r="Q597" i="3" s="1"/>
  <c r="G598" i="3" a="1"/>
  <c r="G598" i="3" s="1"/>
  <c r="H598" i="3" s="1" a="1"/>
  <c r="H598" i="3" s="1"/>
  <c r="G595" i="3" a="1"/>
  <c r="G595" i="3" s="1"/>
  <c r="H595" i="3" s="1" a="1"/>
  <c r="H595" i="3" s="1"/>
  <c r="Q595" i="3" s="1"/>
  <c r="G596" i="3" a="1"/>
  <c r="G596" i="3" s="1"/>
  <c r="H596" i="3" s="1" a="1"/>
  <c r="H596" i="3" s="1"/>
  <c r="G592" i="3" a="1"/>
  <c r="G592" i="3" s="1"/>
  <c r="H592" i="3" s="1" a="1"/>
  <c r="H592" i="3" s="1"/>
  <c r="G593" i="3" a="1"/>
  <c r="G593" i="3" s="1"/>
  <c r="H593" i="3" s="1" a="1"/>
  <c r="H593" i="3" s="1"/>
  <c r="G589" i="3" a="1"/>
  <c r="G589" i="3" s="1"/>
  <c r="H589" i="3" s="1" a="1"/>
  <c r="H589" i="3" s="1"/>
  <c r="Q589" i="3" s="1"/>
  <c r="G590" i="3" a="1"/>
  <c r="G590" i="3" s="1"/>
  <c r="H590" i="3" s="1" a="1"/>
  <c r="H590" i="3" s="1"/>
  <c r="G583" i="3" a="1"/>
  <c r="G583" i="3" s="1"/>
  <c r="H583" i="3" s="1" a="1"/>
  <c r="H583" i="3" s="1"/>
  <c r="G584" i="3" a="1"/>
  <c r="G584" i="3" s="1"/>
  <c r="H584" i="3" s="1" a="1"/>
  <c r="H584" i="3" s="1"/>
  <c r="G581" i="3" a="1"/>
  <c r="G581" i="3" s="1"/>
  <c r="H581" i="3" s="1" a="1"/>
  <c r="H581" i="3" s="1"/>
  <c r="G582" i="3" a="1"/>
  <c r="G582" i="3" s="1"/>
  <c r="H582" i="3" s="1" a="1"/>
  <c r="H582" i="3" s="1"/>
  <c r="G577" i="3" a="1"/>
  <c r="G577" i="3" s="1"/>
  <c r="H577" i="3" s="1" a="1"/>
  <c r="H577" i="3" s="1"/>
  <c r="Q577" i="3" s="1"/>
  <c r="G578" i="3" a="1"/>
  <c r="G578" i="3" s="1"/>
  <c r="H578" i="3" s="1" a="1"/>
  <c r="H578" i="3" s="1"/>
  <c r="G572" i="3" a="1"/>
  <c r="G572" i="3" s="1"/>
  <c r="H572" i="3" s="1" a="1"/>
  <c r="H572" i="3" s="1"/>
  <c r="G573" i="3" a="1"/>
  <c r="G573" i="3" s="1"/>
  <c r="H573" i="3" s="1" a="1"/>
  <c r="H573" i="3" s="1"/>
  <c r="G570" i="3" a="1"/>
  <c r="G570" i="3" s="1"/>
  <c r="H570" i="3" s="1" a="1"/>
  <c r="H570" i="3" s="1"/>
  <c r="Q570" i="3" s="1"/>
  <c r="G571" i="3" a="1"/>
  <c r="G571" i="3" s="1"/>
  <c r="H571" i="3" s="1" a="1"/>
  <c r="H571" i="3" s="1"/>
  <c r="G567" i="3" a="1"/>
  <c r="G567" i="3" s="1"/>
  <c r="H567" i="3" s="1" a="1"/>
  <c r="H567" i="3" s="1"/>
  <c r="G568" i="3" a="1"/>
  <c r="G568" i="3" s="1"/>
  <c r="H568" i="3" s="1" a="1"/>
  <c r="H568" i="3" s="1"/>
  <c r="G564" i="3" a="1"/>
  <c r="G564" i="3" s="1"/>
  <c r="H564" i="3" s="1" a="1"/>
  <c r="H564" i="3" s="1"/>
  <c r="G565" i="3" a="1"/>
  <c r="G565" i="3" s="1"/>
  <c r="H565" i="3" s="1" a="1"/>
  <c r="H565" i="3" s="1"/>
  <c r="G562" i="3" a="1"/>
  <c r="G562" i="3" s="1"/>
  <c r="H562" i="3" s="1" a="1"/>
  <c r="H562" i="3" s="1"/>
  <c r="Q562" i="3" s="1"/>
  <c r="G563" i="3" a="1"/>
  <c r="G563" i="3" s="1"/>
  <c r="H563" i="3" s="1" a="1"/>
  <c r="H563" i="3" s="1"/>
  <c r="G556" i="3" a="1"/>
  <c r="G556" i="3" s="1"/>
  <c r="H556" i="3" s="1" a="1"/>
  <c r="H556" i="3" s="1"/>
  <c r="G557" i="3" a="1"/>
  <c r="G557" i="3" s="1"/>
  <c r="H557" i="3" s="1" a="1"/>
  <c r="H557" i="3" s="1"/>
  <c r="G554" i="3" a="1"/>
  <c r="G554" i="3" s="1"/>
  <c r="H554" i="3" s="1" a="1"/>
  <c r="H554" i="3" s="1"/>
  <c r="Q554" i="3" s="1"/>
  <c r="G555" i="3" a="1"/>
  <c r="G555" i="3" s="1"/>
  <c r="H555" i="3" s="1" a="1"/>
  <c r="H555" i="3" s="1"/>
  <c r="G552" i="3" a="1"/>
  <c r="G552" i="3" s="1"/>
  <c r="H552" i="3" s="1" a="1"/>
  <c r="H552" i="3" s="1"/>
  <c r="Q552" i="3" s="1"/>
  <c r="G553" i="3" a="1"/>
  <c r="G553" i="3" s="1"/>
  <c r="H553" i="3" s="1" a="1"/>
  <c r="H553" i="3" s="1"/>
  <c r="G545" i="3" a="1"/>
  <c r="G545" i="3" s="1"/>
  <c r="H545" i="3" s="1" a="1"/>
  <c r="H545" i="3" s="1"/>
  <c r="G546" i="3" a="1"/>
  <c r="G546" i="3" s="1"/>
  <c r="H546" i="3" s="1" a="1"/>
  <c r="H546" i="3" s="1"/>
  <c r="G538" i="3" a="1"/>
  <c r="G538" i="3" s="1"/>
  <c r="H538" i="3" s="1" a="1"/>
  <c r="H538" i="3" s="1"/>
  <c r="G539" i="3" a="1"/>
  <c r="G539" i="3" s="1"/>
  <c r="H539" i="3" s="1" a="1"/>
  <c r="H539" i="3" s="1"/>
  <c r="G533" i="3" a="1"/>
  <c r="G533" i="3" s="1"/>
  <c r="H533" i="3" s="1" a="1"/>
  <c r="H533" i="3" s="1"/>
  <c r="Q533" i="3" s="1"/>
  <c r="G534" i="3" a="1"/>
  <c r="G534" i="3" s="1"/>
  <c r="H534" i="3" s="1" a="1"/>
  <c r="H534" i="3" s="1"/>
  <c r="G528" i="3" a="1"/>
  <c r="G528" i="3" s="1"/>
  <c r="H528" i="3" s="1" a="1"/>
  <c r="H528" i="3" s="1"/>
  <c r="G529" i="3" a="1"/>
  <c r="G529" i="3" s="1"/>
  <c r="H529" i="3" s="1" a="1"/>
  <c r="H529" i="3" s="1"/>
  <c r="G525" i="3" a="1"/>
  <c r="G525" i="3" s="1"/>
  <c r="H525" i="3" s="1" a="1"/>
  <c r="H525" i="3" s="1"/>
  <c r="Q525" i="3" s="1"/>
  <c r="G526" i="3" a="1"/>
  <c r="G526" i="3" s="1"/>
  <c r="H526" i="3" s="1" a="1"/>
  <c r="H526" i="3" s="1"/>
  <c r="G520" i="3" a="1"/>
  <c r="G520" i="3" s="1"/>
  <c r="H520" i="3" s="1" a="1"/>
  <c r="H520" i="3" s="1"/>
  <c r="Q520" i="3" s="1"/>
  <c r="G521" i="3" a="1"/>
  <c r="G521" i="3" s="1"/>
  <c r="H521" i="3" s="1" a="1"/>
  <c r="H521" i="3" s="1"/>
  <c r="G517" i="3" a="1"/>
  <c r="G517" i="3" s="1"/>
  <c r="H517" i="3" s="1" a="1"/>
  <c r="H517" i="3" s="1"/>
  <c r="Q517" i="3" s="1"/>
  <c r="G518" i="3" a="1"/>
  <c r="G518" i="3" s="1"/>
  <c r="H518" i="3" s="1" a="1"/>
  <c r="H518" i="3" s="1"/>
  <c r="G514" i="3" a="1"/>
  <c r="G514" i="3" s="1"/>
  <c r="H514" i="3" s="1" a="1"/>
  <c r="H514" i="3" s="1"/>
  <c r="G515" i="3" a="1"/>
  <c r="G515" i="3" s="1"/>
  <c r="H515" i="3" s="1" a="1"/>
  <c r="H515" i="3" s="1"/>
  <c r="G511" i="3" a="1"/>
  <c r="G511" i="3" s="1"/>
  <c r="H511" i="3" s="1" a="1"/>
  <c r="H511" i="3" s="1"/>
  <c r="G512" i="3" a="1"/>
  <c r="G512" i="3" s="1"/>
  <c r="H512" i="3" s="1" a="1"/>
  <c r="H512" i="3" s="1"/>
  <c r="G499" i="3" a="1"/>
  <c r="G499" i="3" s="1"/>
  <c r="H499" i="3" s="1" a="1"/>
  <c r="H499" i="3" s="1"/>
  <c r="G500" i="3" a="1"/>
  <c r="G500" i="3" s="1"/>
  <c r="H500" i="3" s="1" a="1"/>
  <c r="H500" i="3" s="1"/>
  <c r="G494" i="3" a="1"/>
  <c r="G494" i="3" s="1"/>
  <c r="H494" i="3" s="1" a="1"/>
  <c r="H494" i="3" s="1"/>
  <c r="G495" i="3" a="1"/>
  <c r="G495" i="3" s="1"/>
  <c r="H495" i="3" s="1" a="1"/>
  <c r="H495" i="3" s="1"/>
  <c r="G489" i="3" a="1"/>
  <c r="G489" i="3" s="1"/>
  <c r="H489" i="3" s="1" a="1"/>
  <c r="H489" i="3" s="1"/>
  <c r="Q489" i="3" s="1"/>
  <c r="G490" i="3" a="1"/>
  <c r="G490" i="3" s="1"/>
  <c r="H490" i="3" s="1" a="1"/>
  <c r="H490" i="3" s="1"/>
  <c r="G476" i="3" a="1"/>
  <c r="G476" i="3" s="1"/>
  <c r="H476" i="3" s="1" a="1"/>
  <c r="H476" i="3" s="1"/>
  <c r="Q476" i="3" s="1"/>
  <c r="G477" i="3" a="1"/>
  <c r="G477" i="3" s="1"/>
  <c r="H477" i="3" s="1" a="1"/>
  <c r="H477" i="3" s="1"/>
  <c r="G472" i="3" a="1"/>
  <c r="G472" i="3" s="1"/>
  <c r="H472" i="3" s="1" a="1"/>
  <c r="H472" i="3" s="1"/>
  <c r="G473" i="3" a="1"/>
  <c r="G473" i="3" s="1"/>
  <c r="H473" i="3" s="1" a="1"/>
  <c r="H473" i="3" s="1"/>
  <c r="G470" i="3" a="1"/>
  <c r="G470" i="3" s="1"/>
  <c r="H470" i="3" s="1" a="1"/>
  <c r="H470" i="3" s="1"/>
  <c r="Q470" i="3" s="1"/>
  <c r="G471" i="3" a="1"/>
  <c r="G471" i="3" s="1"/>
  <c r="H471" i="3" s="1" a="1"/>
  <c r="H471" i="3" s="1"/>
  <c r="G467" i="3" a="1"/>
  <c r="G467" i="3" s="1"/>
  <c r="H467" i="3" s="1" a="1"/>
  <c r="H467" i="3" s="1"/>
  <c r="Q467" i="3" s="1"/>
  <c r="G468" i="3" a="1"/>
  <c r="G468" i="3" s="1"/>
  <c r="H468" i="3" s="1" a="1"/>
  <c r="H468" i="3" s="1"/>
  <c r="G465" i="3" a="1"/>
  <c r="G465" i="3" s="1"/>
  <c r="H465" i="3" s="1" a="1"/>
  <c r="H465" i="3" s="1"/>
  <c r="Q465" i="3" s="1"/>
  <c r="G466" i="3" a="1"/>
  <c r="G466" i="3" s="1"/>
  <c r="H466" i="3" s="1" a="1"/>
  <c r="H466" i="3" s="1"/>
  <c r="G461" i="3" a="1"/>
  <c r="G461" i="3" s="1"/>
  <c r="H461" i="3" s="1" a="1"/>
  <c r="H461" i="3" s="1"/>
  <c r="Q461" i="3" s="1"/>
  <c r="G462" i="3" a="1"/>
  <c r="G462" i="3" s="1"/>
  <c r="H462" i="3" s="1" a="1"/>
  <c r="H462" i="3" s="1"/>
  <c r="G456" i="3" a="1"/>
  <c r="G456" i="3" s="1"/>
  <c r="H456" i="3" s="1" a="1"/>
  <c r="H456" i="3" s="1"/>
  <c r="G457" i="3" a="1"/>
  <c r="G457" i="3" s="1"/>
  <c r="H457" i="3" s="1" a="1"/>
  <c r="H457" i="3" s="1"/>
  <c r="G454" i="3" a="1"/>
  <c r="G454" i="3" s="1"/>
  <c r="H454" i="3" s="1" a="1"/>
  <c r="H454" i="3" s="1"/>
  <c r="G455" i="3" a="1"/>
  <c r="G455" i="3" s="1"/>
  <c r="H455" i="3" s="1" a="1"/>
  <c r="H455" i="3" s="1"/>
  <c r="G451" i="3" a="1"/>
  <c r="G451" i="3" s="1"/>
  <c r="H451" i="3" s="1" a="1"/>
  <c r="H451" i="3" s="1"/>
  <c r="Q451" i="3" s="1"/>
  <c r="G452" i="3" a="1"/>
  <c r="G452" i="3" s="1"/>
  <c r="H452" i="3" s="1" a="1"/>
  <c r="H452" i="3" s="1"/>
  <c r="G447" i="3" a="1"/>
  <c r="G447" i="3" s="1"/>
  <c r="H447" i="3" s="1" a="1"/>
  <c r="H447" i="3" s="1"/>
  <c r="Q447" i="3" s="1"/>
  <c r="G448" i="3" a="1"/>
  <c r="G448" i="3" s="1"/>
  <c r="H448" i="3" s="1" a="1"/>
  <c r="H448" i="3" s="1"/>
  <c r="G442" i="3" a="1"/>
  <c r="G442" i="3" s="1"/>
  <c r="H442" i="3" s="1" a="1"/>
  <c r="H442" i="3" s="1"/>
  <c r="Q442" i="3" s="1"/>
  <c r="G443" i="3" a="1"/>
  <c r="G443" i="3" s="1"/>
  <c r="H443" i="3" s="1" a="1"/>
  <c r="H443" i="3" s="1"/>
  <c r="G440" i="3" a="1"/>
  <c r="G440" i="3" s="1"/>
  <c r="H440" i="3" s="1" a="1"/>
  <c r="H440" i="3" s="1"/>
  <c r="Q440" i="3" s="1"/>
  <c r="G441" i="3" a="1"/>
  <c r="G441" i="3" s="1"/>
  <c r="H441" i="3" s="1" a="1"/>
  <c r="H441" i="3" s="1"/>
  <c r="G433" i="3" a="1"/>
  <c r="G433" i="3" s="1"/>
  <c r="H433" i="3" s="1" a="1"/>
  <c r="H433" i="3" s="1"/>
  <c r="Q433" i="3" s="1"/>
  <c r="G434" i="3" a="1"/>
  <c r="G434" i="3" s="1"/>
  <c r="H434" i="3" s="1" a="1"/>
  <c r="H434" i="3" s="1"/>
  <c r="G428" i="3" a="1"/>
  <c r="G428" i="3" s="1"/>
  <c r="H428" i="3" s="1" a="1"/>
  <c r="H428" i="3" s="1"/>
  <c r="Q428" i="3" s="1"/>
  <c r="G429" i="3" a="1"/>
  <c r="G429" i="3" s="1"/>
  <c r="H429" i="3" s="1" a="1"/>
  <c r="H429" i="3" s="1"/>
  <c r="G426" i="3" a="1"/>
  <c r="G426" i="3" s="1"/>
  <c r="H426" i="3" s="1" a="1"/>
  <c r="H426" i="3" s="1"/>
  <c r="G427" i="3" a="1"/>
  <c r="G427" i="3" s="1"/>
  <c r="H427" i="3" s="1" a="1"/>
  <c r="H427" i="3" s="1"/>
  <c r="G423" i="3" a="1"/>
  <c r="G423" i="3" s="1"/>
  <c r="H423" i="3" s="1" a="1"/>
  <c r="H423" i="3" s="1"/>
  <c r="Q423" i="3" s="1"/>
  <c r="G424" i="3" a="1"/>
  <c r="G424" i="3" s="1"/>
  <c r="H424" i="3" s="1" a="1"/>
  <c r="H424" i="3" s="1"/>
  <c r="G420" i="3" a="1"/>
  <c r="G420" i="3" s="1"/>
  <c r="H420" i="3" s="1" a="1"/>
  <c r="H420" i="3" s="1"/>
  <c r="Q420" i="3" s="1"/>
  <c r="G421" i="3" a="1"/>
  <c r="G421" i="3" s="1"/>
  <c r="H421" i="3" s="1" a="1"/>
  <c r="H421" i="3" s="1"/>
  <c r="G417" i="3" a="1"/>
  <c r="G417" i="3" s="1"/>
  <c r="H417" i="3" s="1" a="1"/>
  <c r="H417" i="3" s="1"/>
  <c r="G418" i="3" a="1"/>
  <c r="G418" i="3" s="1"/>
  <c r="H418" i="3" s="1" a="1"/>
  <c r="H418" i="3" s="1"/>
  <c r="G415" i="3" a="1"/>
  <c r="G415" i="3" s="1"/>
  <c r="H415" i="3" s="1" a="1"/>
  <c r="H415" i="3" s="1"/>
  <c r="G416" i="3" a="1"/>
  <c r="G416" i="3" s="1"/>
  <c r="H416" i="3" s="1" a="1"/>
  <c r="H416" i="3" s="1"/>
  <c r="G409" i="3" a="1"/>
  <c r="G409" i="3" s="1"/>
  <c r="H409" i="3" s="1" a="1"/>
  <c r="H409" i="3" s="1"/>
  <c r="Q409" i="3" s="1"/>
  <c r="G410" i="3" a="1"/>
  <c r="G410" i="3" s="1"/>
  <c r="H410" i="3" s="1" a="1"/>
  <c r="H410" i="3" s="1"/>
  <c r="G406" i="3" a="1"/>
  <c r="G406" i="3" s="1"/>
  <c r="H406" i="3" s="1" a="1"/>
  <c r="H406" i="3" s="1"/>
  <c r="Q406" i="3" s="1"/>
  <c r="G407" i="3" a="1"/>
  <c r="G407" i="3" s="1"/>
  <c r="H407" i="3" s="1" a="1"/>
  <c r="H407" i="3" s="1"/>
  <c r="G403" i="3" a="1"/>
  <c r="G403" i="3" s="1"/>
  <c r="H403" i="3" s="1" a="1"/>
  <c r="H403" i="3" s="1"/>
  <c r="Q403" i="3" s="1"/>
  <c r="G404" i="3" a="1"/>
  <c r="G404" i="3" s="1"/>
  <c r="H404" i="3" s="1" a="1"/>
  <c r="H404" i="3" s="1"/>
  <c r="G394" i="3" a="1"/>
  <c r="G394" i="3" s="1"/>
  <c r="H394" i="3" s="1" a="1"/>
  <c r="H394" i="3" s="1"/>
  <c r="Q394" i="3" s="1"/>
  <c r="G395" i="3" a="1"/>
  <c r="G395" i="3" s="1"/>
  <c r="H395" i="3" s="1" a="1"/>
  <c r="H395" i="3" s="1"/>
  <c r="G392" i="3" a="1"/>
  <c r="G392" i="3" s="1"/>
  <c r="H392" i="3" s="1" a="1"/>
  <c r="H392" i="3" s="1"/>
  <c r="G393" i="3" a="1"/>
  <c r="G393" i="3" s="1"/>
  <c r="H393" i="3" s="1" a="1"/>
  <c r="H393" i="3" s="1"/>
  <c r="G390" i="3" a="1"/>
  <c r="G390" i="3" s="1"/>
  <c r="H390" i="3" s="1" a="1"/>
  <c r="H390" i="3" s="1"/>
  <c r="G391" i="3" a="1"/>
  <c r="G391" i="3" s="1"/>
  <c r="H391" i="3" s="1" a="1"/>
  <c r="H391" i="3" s="1"/>
  <c r="G384" i="3" a="1"/>
  <c r="G384" i="3" s="1"/>
  <c r="H384" i="3" s="1" a="1"/>
  <c r="H384" i="3" s="1"/>
  <c r="Q384" i="3" s="1"/>
  <c r="G385" i="3" a="1"/>
  <c r="G385" i="3" s="1"/>
  <c r="H385" i="3" s="1" a="1"/>
  <c r="H385" i="3" s="1"/>
  <c r="G381" i="3" a="1"/>
  <c r="G381" i="3" s="1"/>
  <c r="H381" i="3" s="1" a="1"/>
  <c r="H381" i="3" s="1"/>
  <c r="Q381" i="3" s="1"/>
  <c r="G382" i="3" a="1"/>
  <c r="G382" i="3" s="1"/>
  <c r="H382" i="3" s="1" a="1"/>
  <c r="H382" i="3" s="1"/>
  <c r="G378" i="3" a="1"/>
  <c r="G378" i="3" s="1"/>
  <c r="H378" i="3" s="1" a="1"/>
  <c r="H378" i="3" s="1"/>
  <c r="Q378" i="3" s="1"/>
  <c r="G379" i="3" a="1"/>
  <c r="G379" i="3" s="1"/>
  <c r="H379" i="3" s="1" a="1"/>
  <c r="H379" i="3" s="1"/>
  <c r="G371" i="3" a="1"/>
  <c r="G371" i="3" s="1"/>
  <c r="H371" i="3" s="1" a="1"/>
  <c r="H371" i="3" s="1"/>
  <c r="G372" i="3" a="1"/>
  <c r="G372" i="3" s="1"/>
  <c r="H372" i="3" s="1" a="1"/>
  <c r="H372" i="3" s="1"/>
  <c r="G368" i="3" a="1"/>
  <c r="G368" i="3" s="1"/>
  <c r="H368" i="3" s="1" a="1"/>
  <c r="H368" i="3" s="1"/>
  <c r="Q368" i="3" s="1"/>
  <c r="G369" i="3" a="1"/>
  <c r="G369" i="3" s="1"/>
  <c r="H369" i="3" s="1" a="1"/>
  <c r="H369" i="3" s="1"/>
  <c r="G359" i="3" a="1"/>
  <c r="G359" i="3" s="1"/>
  <c r="H359" i="3" s="1" a="1"/>
  <c r="H359" i="3" s="1"/>
  <c r="Q359" i="3" s="1"/>
  <c r="G360" i="3" a="1"/>
  <c r="G360" i="3" s="1"/>
  <c r="H360" i="3" s="1" a="1"/>
  <c r="H360" i="3" s="1"/>
  <c r="G349" i="3" a="1"/>
  <c r="G349" i="3" s="1"/>
  <c r="H349" i="3" s="1" a="1"/>
  <c r="H349" i="3" s="1"/>
  <c r="Q349" i="3" s="1"/>
  <c r="G350" i="3" a="1"/>
  <c r="G350" i="3" s="1"/>
  <c r="H350" i="3" s="1" a="1"/>
  <c r="H350" i="3" s="1"/>
  <c r="G341" i="3" a="1"/>
  <c r="G341" i="3" s="1"/>
  <c r="H341" i="3" s="1" a="1"/>
  <c r="H341" i="3" s="1"/>
  <c r="Q341" i="3" s="1"/>
  <c r="G342" i="3" a="1"/>
  <c r="G342" i="3" s="1"/>
  <c r="H342" i="3" s="1" a="1"/>
  <c r="H342" i="3" s="1"/>
  <c r="G339" i="3" a="1"/>
  <c r="G339" i="3" s="1"/>
  <c r="H339" i="3" s="1" a="1"/>
  <c r="H339" i="3" s="1"/>
  <c r="Q339" i="3" s="1"/>
  <c r="G340" i="3" a="1"/>
  <c r="G340" i="3" s="1"/>
  <c r="H340" i="3" s="1" a="1"/>
  <c r="H340" i="3" s="1"/>
  <c r="G337" i="3" a="1"/>
  <c r="G337" i="3" s="1"/>
  <c r="H337" i="3" s="1" a="1"/>
  <c r="H337" i="3" s="1"/>
  <c r="Q337" i="3" s="1"/>
  <c r="G338" i="3" a="1"/>
  <c r="G338" i="3" s="1"/>
  <c r="H338" i="3" s="1" a="1"/>
  <c r="H338" i="3" s="1"/>
  <c r="G335" i="3" a="1"/>
  <c r="G335" i="3" s="1"/>
  <c r="H335" i="3" s="1" a="1"/>
  <c r="H335" i="3" s="1"/>
  <c r="Q335" i="3" s="1"/>
  <c r="G336" i="3" a="1"/>
  <c r="G336" i="3" s="1"/>
  <c r="H336" i="3" s="1" a="1"/>
  <c r="H336" i="3" s="1"/>
  <c r="G333" i="3" a="1"/>
  <c r="G333" i="3" s="1"/>
  <c r="H333" i="3" s="1" a="1"/>
  <c r="H333" i="3" s="1"/>
  <c r="Q333" i="3" s="1"/>
  <c r="G334" i="3" a="1"/>
  <c r="G334" i="3" s="1"/>
  <c r="H334" i="3" s="1" a="1"/>
  <c r="H334" i="3" s="1"/>
  <c r="G324" i="3" a="1"/>
  <c r="G324" i="3" s="1"/>
  <c r="H324" i="3" s="1" a="1"/>
  <c r="H324" i="3" s="1"/>
  <c r="Q324" i="3" s="1"/>
  <c r="G325" i="3" a="1"/>
  <c r="G325" i="3" s="1"/>
  <c r="H325" i="3" s="1" a="1"/>
  <c r="H325" i="3" s="1"/>
  <c r="G319" i="3" a="1"/>
  <c r="G319" i="3" s="1"/>
  <c r="H319" i="3" s="1" a="1"/>
  <c r="H319" i="3" s="1"/>
  <c r="Q319" i="3" s="1"/>
  <c r="G320" i="3" a="1"/>
  <c r="G320" i="3" s="1"/>
  <c r="H320" i="3" s="1" a="1"/>
  <c r="H320" i="3" s="1"/>
  <c r="G317" i="3" a="1"/>
  <c r="G317" i="3" s="1"/>
  <c r="H317" i="3" s="1" a="1"/>
  <c r="H317" i="3" s="1"/>
  <c r="Q317" i="3" s="1"/>
  <c r="G318" i="3" a="1"/>
  <c r="G318" i="3" s="1"/>
  <c r="H318" i="3" s="1" a="1"/>
  <c r="H318" i="3" s="1"/>
  <c r="G310" i="3" a="1"/>
  <c r="G310" i="3" s="1"/>
  <c r="H310" i="3" s="1" a="1"/>
  <c r="H310" i="3" s="1"/>
  <c r="Q310" i="3" s="1"/>
  <c r="G311" i="3" a="1"/>
  <c r="G311" i="3" s="1"/>
  <c r="H311" i="3" s="1" a="1"/>
  <c r="H311" i="3" s="1"/>
  <c r="G293" i="3" a="1"/>
  <c r="G293" i="3" s="1"/>
  <c r="H293" i="3" s="1" a="1"/>
  <c r="H293" i="3" s="1"/>
  <c r="Q293" i="3" s="1"/>
  <c r="G294" i="3" a="1"/>
  <c r="G294" i="3" s="1"/>
  <c r="H294" i="3" s="1" a="1"/>
  <c r="H294" i="3" s="1"/>
  <c r="G291" i="3" a="1"/>
  <c r="G291" i="3" s="1"/>
  <c r="H291" i="3" s="1" a="1"/>
  <c r="H291" i="3" s="1"/>
  <c r="G292" i="3" a="1"/>
  <c r="G292" i="3" s="1"/>
  <c r="H292" i="3" s="1" a="1"/>
  <c r="H292" i="3" s="1"/>
  <c r="G288" i="3" a="1"/>
  <c r="G288" i="3" s="1"/>
  <c r="H288" i="3" s="1" a="1"/>
  <c r="H288" i="3" s="1"/>
  <c r="Q288" i="3" s="1"/>
  <c r="G289" i="3" a="1"/>
  <c r="G289" i="3" s="1"/>
  <c r="H289" i="3" s="1" a="1"/>
  <c r="H289" i="3" s="1"/>
  <c r="G282" i="3" a="1"/>
  <c r="G282" i="3" s="1"/>
  <c r="H282" i="3" s="1" a="1"/>
  <c r="H282" i="3" s="1"/>
  <c r="G283" i="3" a="1"/>
  <c r="G283" i="3" s="1"/>
  <c r="H283" i="3" s="1" a="1"/>
  <c r="H283" i="3" s="1"/>
  <c r="G280" i="3" a="1"/>
  <c r="G280" i="3" s="1"/>
  <c r="H280" i="3" s="1" a="1"/>
  <c r="H280" i="3" s="1"/>
  <c r="Q280" i="3" s="1"/>
  <c r="G281" i="3" a="1"/>
  <c r="G281" i="3" s="1"/>
  <c r="H281" i="3" s="1" a="1"/>
  <c r="H281" i="3" s="1"/>
  <c r="G275" i="3" a="1"/>
  <c r="G275" i="3" s="1"/>
  <c r="H275" i="3" s="1" a="1"/>
  <c r="H275" i="3" s="1"/>
  <c r="G276" i="3" a="1"/>
  <c r="G276" i="3" s="1"/>
  <c r="H276" i="3" s="1" a="1"/>
  <c r="H276" i="3" s="1"/>
  <c r="G273" i="3" a="1"/>
  <c r="G273" i="3" s="1"/>
  <c r="H273" i="3" s="1" a="1"/>
  <c r="H273" i="3" s="1"/>
  <c r="Q273" i="3" s="1"/>
  <c r="G274" i="3" a="1"/>
  <c r="G274" i="3" s="1"/>
  <c r="H274" i="3" s="1" a="1"/>
  <c r="H274" i="3" s="1"/>
  <c r="G266" i="3" a="1"/>
  <c r="G266" i="3" s="1"/>
  <c r="H266" i="3" s="1" a="1"/>
  <c r="H266" i="3" s="1"/>
  <c r="Q266" i="3" s="1"/>
  <c r="G267" i="3" a="1"/>
  <c r="G267" i="3" s="1"/>
  <c r="H267" i="3" s="1" a="1"/>
  <c r="H267" i="3" s="1"/>
  <c r="G261" i="3" a="1"/>
  <c r="G261" i="3" s="1"/>
  <c r="H261" i="3" s="1" a="1"/>
  <c r="H261" i="3" s="1"/>
  <c r="G262" i="3" a="1"/>
  <c r="G262" i="3" s="1"/>
  <c r="H262" i="3" s="1" a="1"/>
  <c r="H262" i="3" s="1"/>
  <c r="G258" i="3" a="1"/>
  <c r="G258" i="3" s="1"/>
  <c r="H258" i="3" s="1" a="1"/>
  <c r="H258" i="3" s="1"/>
  <c r="Q258" i="3" s="1"/>
  <c r="G259" i="3" a="1"/>
  <c r="G259" i="3" s="1"/>
  <c r="H259" i="3" s="1" a="1"/>
  <c r="H259" i="3" s="1"/>
  <c r="G251" i="3" a="1"/>
  <c r="G251" i="3" s="1"/>
  <c r="H251" i="3" s="1" a="1"/>
  <c r="H251" i="3" s="1"/>
  <c r="Q251" i="3" s="1"/>
  <c r="G252" i="3" a="1"/>
  <c r="G252" i="3" s="1"/>
  <c r="H252" i="3" s="1" a="1"/>
  <c r="H252" i="3" s="1"/>
  <c r="G249" i="3" a="1"/>
  <c r="G249" i="3" s="1"/>
  <c r="H249" i="3" s="1" a="1"/>
  <c r="H249" i="3" s="1"/>
  <c r="Q249" i="3" s="1"/>
  <c r="G250" i="3" a="1"/>
  <c r="G250" i="3" s="1"/>
  <c r="H250" i="3" s="1" a="1"/>
  <c r="H250" i="3" s="1"/>
  <c r="G244" i="3" a="1"/>
  <c r="G244" i="3" s="1"/>
  <c r="H244" i="3" s="1" a="1"/>
  <c r="H244" i="3" s="1"/>
  <c r="G245" i="3" a="1"/>
  <c r="G245" i="3" s="1"/>
  <c r="H245" i="3" s="1" a="1"/>
  <c r="H245" i="3" s="1"/>
  <c r="G236" i="3" a="1"/>
  <c r="G236" i="3" s="1"/>
  <c r="H236" i="3" s="1" a="1"/>
  <c r="H236" i="3" s="1"/>
  <c r="G237" i="3" a="1"/>
  <c r="G237" i="3" s="1"/>
  <c r="H237" i="3" s="1" a="1"/>
  <c r="H237" i="3" s="1"/>
  <c r="G222" i="3" a="1"/>
  <c r="G222" i="3" s="1"/>
  <c r="H222" i="3" s="1" a="1"/>
  <c r="H222" i="3" s="1"/>
  <c r="Q222" i="3" s="1"/>
  <c r="G223" i="3" a="1"/>
  <c r="G223" i="3" s="1"/>
  <c r="H223" i="3" s="1" a="1"/>
  <c r="H223" i="3" s="1"/>
  <c r="G219" i="3" a="1"/>
  <c r="G219" i="3" s="1"/>
  <c r="H219" i="3" s="1" a="1"/>
  <c r="H219" i="3" s="1"/>
  <c r="Q219" i="3" s="1"/>
  <c r="G220" i="3" a="1"/>
  <c r="G220" i="3" s="1"/>
  <c r="H220" i="3" s="1" a="1"/>
  <c r="H220" i="3" s="1"/>
  <c r="G209" i="3" a="1"/>
  <c r="G209" i="3" s="1"/>
  <c r="H209" i="3" s="1" a="1"/>
  <c r="H209" i="3" s="1"/>
  <c r="G210" i="3" a="1"/>
  <c r="G210" i="3" s="1"/>
  <c r="H210" i="3" s="1" a="1"/>
  <c r="H210" i="3" s="1"/>
  <c r="G205" i="3" a="1"/>
  <c r="G205" i="3" s="1"/>
  <c r="H205" i="3" s="1" a="1"/>
  <c r="H205" i="3" s="1"/>
  <c r="Q205" i="3" s="1"/>
  <c r="G206" i="3" a="1"/>
  <c r="G206" i="3" s="1"/>
  <c r="H206" i="3" s="1" a="1"/>
  <c r="H206" i="3" s="1"/>
  <c r="G196" i="3" a="1"/>
  <c r="G196" i="3" s="1"/>
  <c r="H196" i="3" s="1" a="1"/>
  <c r="H196" i="3" s="1"/>
  <c r="G197" i="3" a="1"/>
  <c r="G197" i="3" s="1"/>
  <c r="H197" i="3" s="1" a="1"/>
  <c r="H197" i="3" s="1"/>
  <c r="G187" i="3" a="1"/>
  <c r="G187" i="3" s="1"/>
  <c r="H187" i="3" s="1" a="1"/>
  <c r="H187" i="3" s="1"/>
  <c r="Q187" i="3" s="1"/>
  <c r="G188" i="3" a="1"/>
  <c r="G188" i="3" s="1"/>
  <c r="H188" i="3" s="1" a="1"/>
  <c r="H188" i="3" s="1"/>
  <c r="G185" i="3" a="1"/>
  <c r="G185" i="3" s="1"/>
  <c r="H185" i="3" s="1" a="1"/>
  <c r="H185" i="3" s="1"/>
  <c r="Q185" i="3" s="1"/>
  <c r="G186" i="3" a="1"/>
  <c r="G186" i="3" s="1"/>
  <c r="H186" i="3" s="1" a="1"/>
  <c r="H186" i="3" s="1"/>
  <c r="G180" i="3" a="1"/>
  <c r="G180" i="3" s="1"/>
  <c r="H180" i="3" s="1" a="1"/>
  <c r="H180" i="3" s="1"/>
  <c r="Q180" i="3" s="1"/>
  <c r="G181" i="3" a="1"/>
  <c r="G181" i="3" s="1"/>
  <c r="H181" i="3" s="1" a="1"/>
  <c r="H181" i="3" s="1"/>
  <c r="G177" i="3" a="1"/>
  <c r="G177" i="3" s="1"/>
  <c r="H177" i="3" s="1" a="1"/>
  <c r="H177" i="3" s="1"/>
  <c r="G178" i="3" a="1"/>
  <c r="G178" i="3" s="1"/>
  <c r="H178" i="3" s="1" a="1"/>
  <c r="H178" i="3" s="1"/>
  <c r="G175" i="3" a="1"/>
  <c r="G175" i="3" s="1"/>
  <c r="H175" i="3" s="1" a="1"/>
  <c r="H175" i="3" s="1"/>
  <c r="G176" i="3" a="1"/>
  <c r="G176" i="3" s="1"/>
  <c r="H176" i="3" s="1" a="1"/>
  <c r="H176" i="3" s="1"/>
  <c r="G173" i="3" a="1"/>
  <c r="G173" i="3" s="1"/>
  <c r="H173" i="3" s="1" a="1"/>
  <c r="H173" i="3" s="1"/>
  <c r="Q173" i="3" s="1"/>
  <c r="G174" i="3" a="1"/>
  <c r="G174" i="3" s="1"/>
  <c r="H174" i="3" s="1" a="1"/>
  <c r="H174" i="3" s="1"/>
  <c r="G167" i="3" a="1"/>
  <c r="G167" i="3" s="1"/>
  <c r="H167" i="3" s="1" a="1"/>
  <c r="H167" i="3" s="1"/>
  <c r="Q167" i="3" s="1"/>
  <c r="G168" i="3" a="1"/>
  <c r="G168" i="3" s="1"/>
  <c r="H168" i="3" s="1" a="1"/>
  <c r="H168" i="3" s="1"/>
  <c r="G165" i="3" a="1"/>
  <c r="G165" i="3" s="1"/>
  <c r="H165" i="3" s="1" a="1"/>
  <c r="H165" i="3" s="1"/>
  <c r="Q165" i="3" s="1"/>
  <c r="G166" i="3" a="1"/>
  <c r="G166" i="3" s="1"/>
  <c r="H166" i="3" s="1" a="1"/>
  <c r="H166" i="3" s="1"/>
  <c r="G149" i="3" a="1"/>
  <c r="G149" i="3" s="1"/>
  <c r="H149" i="3" s="1" a="1"/>
  <c r="H149" i="3" s="1"/>
  <c r="Q149" i="3" s="1"/>
  <c r="G150" i="3" a="1"/>
  <c r="G150" i="3" s="1"/>
  <c r="H150" i="3" s="1" a="1"/>
  <c r="H150" i="3" s="1"/>
  <c r="G145" i="3" a="1"/>
  <c r="G145" i="3" s="1"/>
  <c r="H145" i="3" s="1" a="1"/>
  <c r="H145" i="3" s="1"/>
  <c r="Q145" i="3" s="1"/>
  <c r="G146" i="3" a="1"/>
  <c r="G146" i="3" s="1"/>
  <c r="H146" i="3" s="1" a="1"/>
  <c r="H146" i="3" s="1"/>
  <c r="G140" i="3" a="1"/>
  <c r="G140" i="3" s="1"/>
  <c r="H140" i="3" s="1" a="1"/>
  <c r="H140" i="3" s="1"/>
  <c r="G141" i="3" a="1"/>
  <c r="G141" i="3" s="1"/>
  <c r="H141" i="3" s="1" a="1"/>
  <c r="H141" i="3" s="1"/>
  <c r="G133" i="3" a="1"/>
  <c r="G133" i="3" s="1"/>
  <c r="H133" i="3" s="1" a="1"/>
  <c r="H133" i="3" s="1"/>
  <c r="Q133" i="3" s="1"/>
  <c r="G134" i="3" a="1"/>
  <c r="G134" i="3" s="1"/>
  <c r="H134" i="3" s="1" a="1"/>
  <c r="H134" i="3" s="1"/>
  <c r="G119" i="3" a="1"/>
  <c r="G119" i="3" s="1"/>
  <c r="H119" i="3" s="1" a="1"/>
  <c r="H119" i="3" s="1"/>
  <c r="Q119" i="3" s="1"/>
  <c r="G120" i="3" a="1"/>
  <c r="G120" i="3" s="1"/>
  <c r="H120" i="3" s="1" a="1"/>
  <c r="H120" i="3" s="1"/>
  <c r="G96" i="3" a="1"/>
  <c r="G96" i="3" s="1"/>
  <c r="H96" i="3" s="1" a="1"/>
  <c r="H96" i="3" s="1"/>
  <c r="Q96" i="3" s="1"/>
  <c r="G97" i="3" a="1"/>
  <c r="G97" i="3" s="1"/>
  <c r="H97" i="3" s="1" a="1"/>
  <c r="H97" i="3" s="1"/>
  <c r="G92" i="3" a="1"/>
  <c r="G92" i="3" s="1"/>
  <c r="H92" i="3" s="1" a="1"/>
  <c r="H92" i="3" s="1"/>
  <c r="Q92" i="3" s="1"/>
  <c r="G93" i="3" a="1"/>
  <c r="G93" i="3" s="1"/>
  <c r="H93" i="3" s="1" a="1"/>
  <c r="H93" i="3" s="1"/>
  <c r="G89" i="3" a="1"/>
  <c r="G89" i="3" s="1"/>
  <c r="H89" i="3" s="1" a="1"/>
  <c r="H89" i="3" s="1"/>
  <c r="G90" i="3" a="1"/>
  <c r="G90" i="3" s="1"/>
  <c r="H90" i="3" s="1" a="1"/>
  <c r="H90" i="3" s="1"/>
  <c r="G82" i="3" a="1"/>
  <c r="G82" i="3" s="1"/>
  <c r="H82" i="3" s="1" a="1"/>
  <c r="H82" i="3" s="1"/>
  <c r="G83" i="3" a="1"/>
  <c r="G83" i="3" s="1"/>
  <c r="H83" i="3" s="1" a="1"/>
  <c r="H83" i="3" s="1"/>
  <c r="G70" i="3" a="1"/>
  <c r="G70" i="3" s="1"/>
  <c r="H70" i="3" s="1" a="1"/>
  <c r="H70" i="3" s="1"/>
  <c r="Q70" i="3" s="1"/>
  <c r="G71" i="3" a="1"/>
  <c r="G71" i="3" s="1"/>
  <c r="H71" i="3" s="1" a="1"/>
  <c r="H71" i="3" s="1"/>
  <c r="G61" i="3" a="1"/>
  <c r="G61" i="3" s="1"/>
  <c r="H61" i="3" s="1" a="1"/>
  <c r="H61" i="3" s="1"/>
  <c r="Q61" i="3" s="1"/>
  <c r="G62" i="3" a="1"/>
  <c r="G62" i="3" s="1"/>
  <c r="H62" i="3" s="1" a="1"/>
  <c r="H62" i="3" s="1"/>
  <c r="G40" i="3" a="1"/>
  <c r="G40" i="3" s="1"/>
  <c r="H40" i="3" s="1" a="1"/>
  <c r="H40" i="3" s="1"/>
  <c r="Q40" i="3" s="1"/>
  <c r="G41" i="3" a="1"/>
  <c r="G41" i="3" s="1"/>
  <c r="H41" i="3" s="1" a="1"/>
  <c r="H41" i="3" s="1"/>
  <c r="P766" i="3" a="1"/>
  <c r="P766" i="3" s="1"/>
  <c r="P726" i="3" a="1"/>
  <c r="P726" i="3" s="1"/>
  <c r="P716" i="3" a="1"/>
  <c r="P716" i="3" s="1"/>
  <c r="P710" i="3" a="1"/>
  <c r="P710" i="3" s="1"/>
  <c r="P679" i="3" a="1"/>
  <c r="P679" i="3" s="1"/>
  <c r="P672" i="3" a="1"/>
  <c r="P672" i="3" s="1"/>
  <c r="P640" i="3" a="1"/>
  <c r="P640" i="3" s="1"/>
  <c r="P616" i="3" a="1"/>
  <c r="P616" i="3" s="1"/>
  <c r="P602" i="3" a="1"/>
  <c r="P602" i="3" s="1"/>
  <c r="P597" i="3" a="1"/>
  <c r="P597" i="3" s="1"/>
  <c r="P552" i="3" a="1"/>
  <c r="P552" i="3" s="1"/>
  <c r="P520" i="3" a="1"/>
  <c r="P520" i="3" s="1"/>
  <c r="P517" i="3" a="1"/>
  <c r="P517" i="3" s="1"/>
  <c r="P467" i="3" a="1"/>
  <c r="P467" i="3" s="1"/>
  <c r="P442" i="3" a="1"/>
  <c r="P442" i="3" s="1"/>
  <c r="P440" i="3" a="1"/>
  <c r="P440" i="3" s="1"/>
  <c r="P428" i="3" a="1"/>
  <c r="P428" i="3" s="1"/>
  <c r="P359" i="3" a="1"/>
  <c r="P359" i="3" s="1"/>
  <c r="P324" i="3" a="1"/>
  <c r="P324" i="3" s="1"/>
  <c r="P288" i="3" a="1"/>
  <c r="P288" i="3" s="1"/>
  <c r="P280" i="3" a="1"/>
  <c r="P280" i="3" s="1"/>
  <c r="P266" i="3" a="1"/>
  <c r="P266" i="3" s="1"/>
  <c r="P249" i="3" a="1"/>
  <c r="P249" i="3" s="1"/>
  <c r="P222" i="3" a="1"/>
  <c r="P222" i="3" s="1"/>
  <c r="P149" i="3" a="1"/>
  <c r="P149" i="3" s="1"/>
  <c r="P145" i="3" a="1"/>
  <c r="P145" i="3" s="1"/>
  <c r="P133" i="3" a="1"/>
  <c r="P133" i="3" s="1"/>
  <c r="P119" i="3" a="1"/>
  <c r="P119" i="3" s="1"/>
  <c r="P764" i="3" a="1"/>
  <c r="P764" i="3" s="1"/>
  <c r="P713" i="3" a="1"/>
  <c r="P713" i="3" s="1"/>
  <c r="P612" i="3" a="1"/>
  <c r="P612" i="3" s="1"/>
  <c r="P589" i="3" a="1"/>
  <c r="P589" i="3" s="1"/>
  <c r="P562" i="3" a="1"/>
  <c r="P562" i="3" s="1"/>
  <c r="P525" i="3" a="1"/>
  <c r="P525" i="3" s="1"/>
  <c r="P476" i="3" a="1"/>
  <c r="P476" i="3" s="1"/>
  <c r="P451" i="3" a="1"/>
  <c r="P451" i="3" s="1"/>
  <c r="P447" i="3" a="1"/>
  <c r="P447" i="3" s="1"/>
  <c r="P420" i="3" a="1"/>
  <c r="P420" i="3" s="1"/>
  <c r="P409" i="3" a="1"/>
  <c r="P409" i="3" s="1"/>
  <c r="P406" i="3" a="1"/>
  <c r="P406" i="3" s="1"/>
  <c r="P384" i="3" a="1"/>
  <c r="P384" i="3" s="1"/>
  <c r="P368" i="3" a="1"/>
  <c r="P368" i="3" s="1"/>
  <c r="P333" i="3" a="1"/>
  <c r="P333" i="3" s="1"/>
  <c r="P319" i="3" a="1"/>
  <c r="P319" i="3" s="1"/>
  <c r="P310" i="3" a="1"/>
  <c r="P310" i="3" s="1"/>
  <c r="P293" i="3" a="1"/>
  <c r="P293" i="3" s="1"/>
  <c r="P258" i="3" a="1"/>
  <c r="P258" i="3" s="1"/>
  <c r="P180" i="3" a="1"/>
  <c r="P180" i="3" s="1"/>
  <c r="P61" i="3" a="1"/>
  <c r="P61" i="3" s="1"/>
  <c r="P756" i="3" a="1"/>
  <c r="P756" i="3" s="1"/>
  <c r="P745" i="3" a="1"/>
  <c r="P745" i="3" s="1"/>
  <c r="P742" i="3" a="1"/>
  <c r="P742" i="3" s="1"/>
  <c r="P722" i="3" a="1"/>
  <c r="P722" i="3" s="1"/>
  <c r="P695" i="3" a="1"/>
  <c r="P695" i="3" s="1"/>
  <c r="P693" i="3" a="1"/>
  <c r="P693" i="3" s="1"/>
  <c r="P683" i="3" a="1"/>
  <c r="P683" i="3" s="1"/>
  <c r="P676" i="3" a="1"/>
  <c r="P676" i="3" s="1"/>
  <c r="P665" i="3" a="1"/>
  <c r="P665" i="3" s="1"/>
  <c r="P662" i="3" a="1"/>
  <c r="P662" i="3" s="1"/>
  <c r="P654" i="3" a="1"/>
  <c r="P654" i="3" s="1"/>
  <c r="P652" i="3" a="1"/>
  <c r="P652" i="3" s="1"/>
  <c r="P630" i="3" a="1"/>
  <c r="P630" i="3" s="1"/>
  <c r="P624" i="3" a="1"/>
  <c r="P624" i="3" s="1"/>
  <c r="P610" i="3" a="1"/>
  <c r="P610" i="3" s="1"/>
  <c r="P607" i="3" a="1"/>
  <c r="P607" i="3" s="1"/>
  <c r="P600" i="3" a="1"/>
  <c r="P600" i="3" s="1"/>
  <c r="P595" i="3" a="1"/>
  <c r="P595" i="3" s="1"/>
  <c r="P577" i="3" a="1"/>
  <c r="P577" i="3" s="1"/>
  <c r="P570" i="3" a="1"/>
  <c r="P570" i="3" s="1"/>
  <c r="P554" i="3" a="1"/>
  <c r="P554" i="3" s="1"/>
  <c r="P533" i="3" a="1"/>
  <c r="P533" i="3" s="1"/>
  <c r="P489" i="3" a="1"/>
  <c r="P489" i="3" s="1"/>
  <c r="P470" i="3" a="1"/>
  <c r="P470" i="3" s="1"/>
  <c r="P465" i="3" a="1"/>
  <c r="P465" i="3" s="1"/>
  <c r="P461" i="3" a="1"/>
  <c r="P461" i="3" s="1"/>
  <c r="P433" i="3" a="1"/>
  <c r="P433" i="3" s="1"/>
  <c r="P423" i="3" a="1"/>
  <c r="P423" i="3" s="1"/>
  <c r="P403" i="3" a="1"/>
  <c r="P403" i="3" s="1"/>
  <c r="P394" i="3" a="1"/>
  <c r="P394" i="3" s="1"/>
  <c r="P381" i="3" a="1"/>
  <c r="P381" i="3" s="1"/>
  <c r="P378" i="3" a="1"/>
  <c r="P378" i="3" s="1"/>
  <c r="P349" i="3" a="1"/>
  <c r="P349" i="3" s="1"/>
  <c r="P341" i="3" a="1"/>
  <c r="P341" i="3" s="1"/>
  <c r="P339" i="3" a="1"/>
  <c r="P339" i="3" s="1"/>
  <c r="P337" i="3" a="1"/>
  <c r="P337" i="3" s="1"/>
  <c r="P335" i="3" a="1"/>
  <c r="P335" i="3" s="1"/>
  <c r="P317" i="3" a="1"/>
  <c r="P317" i="3" s="1"/>
  <c r="P273" i="3" a="1"/>
  <c r="P273" i="3" s="1"/>
  <c r="P251" i="3" a="1"/>
  <c r="P251" i="3" s="1"/>
  <c r="P219" i="3" a="1"/>
  <c r="P219" i="3" s="1"/>
  <c r="P205" i="3" a="1"/>
  <c r="P205" i="3" s="1"/>
  <c r="P187" i="3" a="1"/>
  <c r="P187" i="3" s="1"/>
  <c r="P185" i="3" a="1"/>
  <c r="P185" i="3" s="1"/>
  <c r="P173" i="3" a="1"/>
  <c r="P173" i="3" s="1"/>
  <c r="P167" i="3" a="1"/>
  <c r="P167" i="3" s="1"/>
  <c r="P165" i="3" a="1"/>
  <c r="P165" i="3" s="1"/>
  <c r="P96" i="3" a="1"/>
  <c r="P96" i="3" s="1"/>
  <c r="P92" i="3" a="1"/>
  <c r="P92" i="3" s="1"/>
  <c r="P70" i="3" a="1"/>
  <c r="P70" i="3" s="1"/>
  <c r="P40" i="3" a="1"/>
  <c r="P40" i="3" s="1"/>
  <c r="P41" i="3" l="1" a="1"/>
  <c r="P41" i="3" s="1"/>
  <c r="Q41" i="3"/>
  <c r="P62" i="3" a="1"/>
  <c r="P62" i="3" s="1"/>
  <c r="Q62" i="3"/>
  <c r="P71" i="3" a="1"/>
  <c r="P71" i="3" s="1"/>
  <c r="Q71" i="3"/>
  <c r="P83" i="3" a="1"/>
  <c r="P83" i="3" s="1"/>
  <c r="Q83" i="3"/>
  <c r="P82" i="3" a="1"/>
  <c r="P82" i="3" s="1"/>
  <c r="Q82" i="3"/>
  <c r="P90" i="3" a="1"/>
  <c r="P90" i="3" s="1"/>
  <c r="Q90" i="3"/>
  <c r="P89" i="3" a="1"/>
  <c r="P89" i="3" s="1"/>
  <c r="Q89" i="3"/>
  <c r="P93" i="3" a="1"/>
  <c r="P93" i="3" s="1"/>
  <c r="Q93" i="3"/>
  <c r="P97" i="3" a="1"/>
  <c r="P97" i="3" s="1"/>
  <c r="Q97" i="3"/>
  <c r="P120" i="3" a="1"/>
  <c r="P120" i="3" s="1"/>
  <c r="Q120" i="3"/>
  <c r="P134" i="3" a="1"/>
  <c r="P134" i="3" s="1"/>
  <c r="Q134" i="3"/>
  <c r="P141" i="3" a="1"/>
  <c r="P141" i="3" s="1"/>
  <c r="Q141" i="3"/>
  <c r="P140" i="3" a="1"/>
  <c r="P140" i="3" s="1"/>
  <c r="Q140" i="3"/>
  <c r="P146" i="3" a="1"/>
  <c r="P146" i="3" s="1"/>
  <c r="Q146" i="3"/>
  <c r="P150" i="3" a="1"/>
  <c r="P150" i="3" s="1"/>
  <c r="Q150" i="3"/>
  <c r="P166" i="3" a="1"/>
  <c r="P166" i="3" s="1"/>
  <c r="Q166" i="3"/>
  <c r="P168" i="3" a="1"/>
  <c r="P168" i="3" s="1"/>
  <c r="Q168" i="3"/>
  <c r="P174" i="3" a="1"/>
  <c r="P174" i="3" s="1"/>
  <c r="Q174" i="3"/>
  <c r="P176" i="3" a="1"/>
  <c r="P176" i="3" s="1"/>
  <c r="Q176" i="3"/>
  <c r="P175" i="3" a="1"/>
  <c r="P175" i="3" s="1"/>
  <c r="Q175" i="3"/>
  <c r="P178" i="3" a="1"/>
  <c r="P178" i="3" s="1"/>
  <c r="Q178" i="3"/>
  <c r="P177" i="3" a="1"/>
  <c r="P177" i="3" s="1"/>
  <c r="Q177" i="3"/>
  <c r="P181" i="3" a="1"/>
  <c r="P181" i="3" s="1"/>
  <c r="Q181" i="3"/>
  <c r="P186" i="3" a="1"/>
  <c r="P186" i="3" s="1"/>
  <c r="Q186" i="3"/>
  <c r="P188" i="3" a="1"/>
  <c r="P188" i="3" s="1"/>
  <c r="Q188" i="3"/>
  <c r="P197" i="3" a="1"/>
  <c r="P197" i="3" s="1"/>
  <c r="Q197" i="3"/>
  <c r="P196" i="3" a="1"/>
  <c r="P196" i="3" s="1"/>
  <c r="Q196" i="3"/>
  <c r="P206" i="3" a="1"/>
  <c r="P206" i="3" s="1"/>
  <c r="Q206" i="3"/>
  <c r="P210" i="3" a="1"/>
  <c r="P210" i="3" s="1"/>
  <c r="Q210" i="3"/>
  <c r="P209" i="3" a="1"/>
  <c r="P209" i="3" s="1"/>
  <c r="Q209" i="3"/>
  <c r="P220" i="3" a="1"/>
  <c r="P220" i="3" s="1"/>
  <c r="Q220" i="3"/>
  <c r="P223" i="3" a="1"/>
  <c r="P223" i="3" s="1"/>
  <c r="Q223" i="3"/>
  <c r="P237" i="3" a="1"/>
  <c r="P237" i="3" s="1"/>
  <c r="Q237" i="3"/>
  <c r="P236" i="3" a="1"/>
  <c r="P236" i="3" s="1"/>
  <c r="Q236" i="3"/>
  <c r="P245" i="3" a="1"/>
  <c r="P245" i="3" s="1"/>
  <c r="Q245" i="3"/>
  <c r="P244" i="3" a="1"/>
  <c r="P244" i="3" s="1"/>
  <c r="Q244" i="3"/>
  <c r="P250" i="3" a="1"/>
  <c r="P250" i="3" s="1"/>
  <c r="Q250" i="3"/>
  <c r="P252" i="3" a="1"/>
  <c r="P252" i="3" s="1"/>
  <c r="Q252" i="3"/>
  <c r="P259" i="3" a="1"/>
  <c r="P259" i="3" s="1"/>
  <c r="Q259" i="3"/>
  <c r="P262" i="3" a="1"/>
  <c r="P262" i="3" s="1"/>
  <c r="Q262" i="3"/>
  <c r="P261" i="3" a="1"/>
  <c r="P261" i="3" s="1"/>
  <c r="Q261" i="3"/>
  <c r="P267" i="3" a="1"/>
  <c r="P267" i="3" s="1"/>
  <c r="Q267" i="3"/>
  <c r="P274" i="3" a="1"/>
  <c r="P274" i="3" s="1"/>
  <c r="Q274" i="3"/>
  <c r="P276" i="3" a="1"/>
  <c r="P276" i="3" s="1"/>
  <c r="Q276" i="3"/>
  <c r="P275" i="3" a="1"/>
  <c r="P275" i="3" s="1"/>
  <c r="Q275" i="3"/>
  <c r="P281" i="3" a="1"/>
  <c r="P281" i="3" s="1"/>
  <c r="Q281" i="3"/>
  <c r="P283" i="3" a="1"/>
  <c r="P283" i="3" s="1"/>
  <c r="Q283" i="3"/>
  <c r="P282" i="3" a="1"/>
  <c r="P282" i="3" s="1"/>
  <c r="Q282" i="3"/>
  <c r="P289" i="3" a="1"/>
  <c r="P289" i="3" s="1"/>
  <c r="Q289" i="3"/>
  <c r="P292" i="3" a="1"/>
  <c r="P292" i="3" s="1"/>
  <c r="Q292" i="3"/>
  <c r="P291" i="3" a="1"/>
  <c r="P291" i="3" s="1"/>
  <c r="Q291" i="3"/>
  <c r="P294" i="3" a="1"/>
  <c r="P294" i="3" s="1"/>
  <c r="Q294" i="3"/>
  <c r="P311" i="3" a="1"/>
  <c r="P311" i="3" s="1"/>
  <c r="Q311" i="3"/>
  <c r="P318" i="3" a="1"/>
  <c r="P318" i="3" s="1"/>
  <c r="Q318" i="3"/>
  <c r="P320" i="3" a="1"/>
  <c r="P320" i="3" s="1"/>
  <c r="Q320" i="3"/>
  <c r="P325" i="3" a="1"/>
  <c r="P325" i="3" s="1"/>
  <c r="Q325" i="3"/>
  <c r="P334" i="3" a="1"/>
  <c r="P334" i="3" s="1"/>
  <c r="Q334" i="3"/>
  <c r="P336" i="3" a="1"/>
  <c r="P336" i="3" s="1"/>
  <c r="Q336" i="3"/>
  <c r="P338" i="3" a="1"/>
  <c r="P338" i="3" s="1"/>
  <c r="Q338" i="3"/>
  <c r="P340" i="3" a="1"/>
  <c r="P340" i="3" s="1"/>
  <c r="Q340" i="3"/>
  <c r="P342" i="3" a="1"/>
  <c r="P342" i="3" s="1"/>
  <c r="Q342" i="3"/>
  <c r="P350" i="3" a="1"/>
  <c r="P350" i="3" s="1"/>
  <c r="Q350" i="3"/>
  <c r="P360" i="3" a="1"/>
  <c r="P360" i="3" s="1"/>
  <c r="Q360" i="3"/>
  <c r="P369" i="3" a="1"/>
  <c r="P369" i="3" s="1"/>
  <c r="Q369" i="3"/>
  <c r="P372" i="3" a="1"/>
  <c r="P372" i="3" s="1"/>
  <c r="Q372" i="3"/>
  <c r="P371" i="3" a="1"/>
  <c r="P371" i="3" s="1"/>
  <c r="Q371" i="3"/>
  <c r="P379" i="3" a="1"/>
  <c r="P379" i="3" s="1"/>
  <c r="Q379" i="3"/>
  <c r="P382" i="3" a="1"/>
  <c r="P382" i="3" s="1"/>
  <c r="Q382" i="3"/>
  <c r="P385" i="3" a="1"/>
  <c r="P385" i="3" s="1"/>
  <c r="Q385" i="3"/>
  <c r="P391" i="3" a="1"/>
  <c r="P391" i="3" s="1"/>
  <c r="Q391" i="3"/>
  <c r="P390" i="3" a="1"/>
  <c r="P390" i="3" s="1"/>
  <c r="Q390" i="3"/>
  <c r="P393" i="3" a="1"/>
  <c r="P393" i="3" s="1"/>
  <c r="Q393" i="3"/>
  <c r="P392" i="3" a="1"/>
  <c r="P392" i="3" s="1"/>
  <c r="Q392" i="3"/>
  <c r="P395" i="3" a="1"/>
  <c r="P395" i="3" s="1"/>
  <c r="Q395" i="3"/>
  <c r="P404" i="3" a="1"/>
  <c r="P404" i="3" s="1"/>
  <c r="Q404" i="3"/>
  <c r="P407" i="3" a="1"/>
  <c r="P407" i="3" s="1"/>
  <c r="Q407" i="3"/>
  <c r="P410" i="3" a="1"/>
  <c r="P410" i="3" s="1"/>
  <c r="Q410" i="3"/>
  <c r="P416" i="3" a="1"/>
  <c r="P416" i="3" s="1"/>
  <c r="Q416" i="3"/>
  <c r="P415" i="3" a="1"/>
  <c r="P415" i="3" s="1"/>
  <c r="Q415" i="3"/>
  <c r="P418" i="3" a="1"/>
  <c r="P418" i="3" s="1"/>
  <c r="Q418" i="3"/>
  <c r="P417" i="3" a="1"/>
  <c r="P417" i="3" s="1"/>
  <c r="Q417" i="3"/>
  <c r="P421" i="3" a="1"/>
  <c r="P421" i="3" s="1"/>
  <c r="Q421" i="3"/>
  <c r="P424" i="3" a="1"/>
  <c r="P424" i="3" s="1"/>
  <c r="Q424" i="3"/>
  <c r="P427" i="3" a="1"/>
  <c r="P427" i="3" s="1"/>
  <c r="Q427" i="3"/>
  <c r="P426" i="3" a="1"/>
  <c r="P426" i="3" s="1"/>
  <c r="Q426" i="3"/>
  <c r="P429" i="3" a="1"/>
  <c r="P429" i="3" s="1"/>
  <c r="Q429" i="3"/>
  <c r="P434" i="3" a="1"/>
  <c r="P434" i="3" s="1"/>
  <c r="Q434" i="3"/>
  <c r="P441" i="3" a="1"/>
  <c r="P441" i="3" s="1"/>
  <c r="Q441" i="3"/>
  <c r="P443" i="3" a="1"/>
  <c r="P443" i="3" s="1"/>
  <c r="Q443" i="3"/>
  <c r="P448" i="3" a="1"/>
  <c r="P448" i="3" s="1"/>
  <c r="Q448" i="3"/>
  <c r="P452" i="3" a="1"/>
  <c r="P452" i="3" s="1"/>
  <c r="Q452" i="3"/>
  <c r="P455" i="3" a="1"/>
  <c r="P455" i="3" s="1"/>
  <c r="Q455" i="3"/>
  <c r="P454" i="3" a="1"/>
  <c r="P454" i="3" s="1"/>
  <c r="Q454" i="3"/>
  <c r="P457" i="3" a="1"/>
  <c r="P457" i="3" s="1"/>
  <c r="Q457" i="3"/>
  <c r="P456" i="3" a="1"/>
  <c r="P456" i="3" s="1"/>
  <c r="Q456" i="3"/>
  <c r="P462" i="3" a="1"/>
  <c r="P462" i="3" s="1"/>
  <c r="Q462" i="3"/>
  <c r="P466" i="3" a="1"/>
  <c r="P466" i="3" s="1"/>
  <c r="Q466" i="3"/>
  <c r="P468" i="3" a="1"/>
  <c r="P468" i="3" s="1"/>
  <c r="Q468" i="3"/>
  <c r="P471" i="3" a="1"/>
  <c r="P471" i="3" s="1"/>
  <c r="Q471" i="3"/>
  <c r="P473" i="3" a="1"/>
  <c r="P473" i="3" s="1"/>
  <c r="Q473" i="3"/>
  <c r="P472" i="3" a="1"/>
  <c r="P472" i="3" s="1"/>
  <c r="Q472" i="3"/>
  <c r="P477" i="3" a="1"/>
  <c r="P477" i="3" s="1"/>
  <c r="Q477" i="3"/>
  <c r="P490" i="3" a="1"/>
  <c r="P490" i="3" s="1"/>
  <c r="Q490" i="3"/>
  <c r="P495" i="3" a="1"/>
  <c r="P495" i="3" s="1"/>
  <c r="Q495" i="3"/>
  <c r="P494" i="3" a="1"/>
  <c r="P494" i="3" s="1"/>
  <c r="Q494" i="3"/>
  <c r="P500" i="3" a="1"/>
  <c r="P500" i="3" s="1"/>
  <c r="Q500" i="3"/>
  <c r="P499" i="3" a="1"/>
  <c r="P499" i="3" s="1"/>
  <c r="Q499" i="3"/>
  <c r="P512" i="3" a="1"/>
  <c r="P512" i="3" s="1"/>
  <c r="Q512" i="3"/>
  <c r="P511" i="3" a="1"/>
  <c r="P511" i="3" s="1"/>
  <c r="Q511" i="3"/>
  <c r="P515" i="3" a="1"/>
  <c r="P515" i="3" s="1"/>
  <c r="Q515" i="3"/>
  <c r="P514" i="3" a="1"/>
  <c r="P514" i="3" s="1"/>
  <c r="Q514" i="3"/>
  <c r="P518" i="3" a="1"/>
  <c r="P518" i="3" s="1"/>
  <c r="Q518" i="3"/>
  <c r="P521" i="3" a="1"/>
  <c r="P521" i="3" s="1"/>
  <c r="Q521" i="3"/>
  <c r="P526" i="3" a="1"/>
  <c r="P526" i="3" s="1"/>
  <c r="Q526" i="3"/>
  <c r="P529" i="3" a="1"/>
  <c r="P529" i="3" s="1"/>
  <c r="Q529" i="3"/>
  <c r="P528" i="3" a="1"/>
  <c r="P528" i="3" s="1"/>
  <c r="Q528" i="3"/>
  <c r="P534" i="3" a="1"/>
  <c r="P534" i="3" s="1"/>
  <c r="Q534" i="3"/>
  <c r="P539" i="3" a="1"/>
  <c r="P539" i="3" s="1"/>
  <c r="Q539" i="3"/>
  <c r="P538" i="3" a="1"/>
  <c r="P538" i="3" s="1"/>
  <c r="Q538" i="3"/>
  <c r="P546" i="3" a="1"/>
  <c r="P546" i="3" s="1"/>
  <c r="Q546" i="3"/>
  <c r="P545" i="3" a="1"/>
  <c r="P545" i="3" s="1"/>
  <c r="Q545" i="3"/>
  <c r="P553" i="3" a="1"/>
  <c r="P553" i="3" s="1"/>
  <c r="Q553" i="3"/>
  <c r="P555" i="3" a="1"/>
  <c r="P555" i="3" s="1"/>
  <c r="Q555" i="3"/>
  <c r="P557" i="3" a="1"/>
  <c r="P557" i="3" s="1"/>
  <c r="Q557" i="3"/>
  <c r="P556" i="3" a="1"/>
  <c r="P556" i="3" s="1"/>
  <c r="Q556" i="3"/>
  <c r="P563" i="3" a="1"/>
  <c r="P563" i="3" s="1"/>
  <c r="Q563" i="3"/>
  <c r="P565" i="3" a="1"/>
  <c r="P565" i="3" s="1"/>
  <c r="Q565" i="3"/>
  <c r="P564" i="3" a="1"/>
  <c r="P564" i="3" s="1"/>
  <c r="Q564" i="3"/>
  <c r="P568" i="3" a="1"/>
  <c r="P568" i="3" s="1"/>
  <c r="Q568" i="3"/>
  <c r="P567" i="3" a="1"/>
  <c r="P567" i="3" s="1"/>
  <c r="Q567" i="3"/>
  <c r="P571" i="3" a="1"/>
  <c r="P571" i="3" s="1"/>
  <c r="Q571" i="3"/>
  <c r="P573" i="3" a="1"/>
  <c r="P573" i="3" s="1"/>
  <c r="Q573" i="3"/>
  <c r="P572" i="3" a="1"/>
  <c r="P572" i="3" s="1"/>
  <c r="Q572" i="3"/>
  <c r="P578" i="3" a="1"/>
  <c r="P578" i="3" s="1"/>
  <c r="Q578" i="3"/>
  <c r="P582" i="3" a="1"/>
  <c r="P582" i="3" s="1"/>
  <c r="Q582" i="3"/>
  <c r="P581" i="3" a="1"/>
  <c r="P581" i="3" s="1"/>
  <c r="Q581" i="3"/>
  <c r="P584" i="3" a="1"/>
  <c r="P584" i="3" s="1"/>
  <c r="Q584" i="3"/>
  <c r="P583" i="3" a="1"/>
  <c r="P583" i="3" s="1"/>
  <c r="Q583" i="3"/>
  <c r="P590" i="3" a="1"/>
  <c r="P590" i="3" s="1"/>
  <c r="Q590" i="3"/>
  <c r="P593" i="3" a="1"/>
  <c r="P593" i="3" s="1"/>
  <c r="Q593" i="3"/>
  <c r="P592" i="3" a="1"/>
  <c r="P592" i="3" s="1"/>
  <c r="Q592" i="3"/>
  <c r="P596" i="3" a="1"/>
  <c r="P596" i="3" s="1"/>
  <c r="Q596" i="3"/>
  <c r="P598" i="3" a="1"/>
  <c r="P598" i="3" s="1"/>
  <c r="Q598" i="3"/>
  <c r="P601" i="3" a="1"/>
  <c r="P601" i="3" s="1"/>
  <c r="Q601" i="3"/>
  <c r="P603" i="3" a="1"/>
  <c r="P603" i="3" s="1"/>
  <c r="Q603" i="3"/>
  <c r="P608" i="3" a="1"/>
  <c r="P608" i="3" s="1"/>
  <c r="Q608" i="3"/>
  <c r="P611" i="3" a="1"/>
  <c r="P611" i="3" s="1"/>
  <c r="Q611" i="3"/>
  <c r="P613" i="3" a="1"/>
  <c r="P613" i="3" s="1"/>
  <c r="Q613" i="3"/>
  <c r="P617" i="3" a="1"/>
  <c r="P617" i="3" s="1"/>
  <c r="Q617" i="3"/>
  <c r="P623" i="3" a="1"/>
  <c r="P623" i="3" s="1"/>
  <c r="Q623" i="3"/>
  <c r="P622" i="3" a="1"/>
  <c r="P622" i="3" s="1"/>
  <c r="Q622" i="3"/>
  <c r="P625" i="3" a="1"/>
  <c r="P625" i="3" s="1"/>
  <c r="Q625" i="3"/>
  <c r="P631" i="3" a="1"/>
  <c r="P631" i="3" s="1"/>
  <c r="Q631" i="3"/>
  <c r="P637" i="3" a="1"/>
  <c r="P637" i="3" s="1"/>
  <c r="Q637" i="3"/>
  <c r="P636" i="3" a="1"/>
  <c r="P636" i="3" s="1"/>
  <c r="Q636" i="3"/>
  <c r="P641" i="3" a="1"/>
  <c r="P641" i="3" s="1"/>
  <c r="Q641" i="3"/>
  <c r="P646" i="3" a="1"/>
  <c r="P646" i="3" s="1"/>
  <c r="Q646" i="3"/>
  <c r="P645" i="3" a="1"/>
  <c r="P645" i="3" s="1"/>
  <c r="Q645" i="3"/>
  <c r="P648" i="3" a="1"/>
  <c r="P648" i="3" s="1"/>
  <c r="Q648" i="3"/>
  <c r="P647" i="3" a="1"/>
  <c r="P647" i="3" s="1"/>
  <c r="Q647" i="3"/>
  <c r="P650" i="3" a="1"/>
  <c r="P650" i="3" s="1"/>
  <c r="Q650" i="3"/>
  <c r="P649" i="3" a="1"/>
  <c r="P649" i="3" s="1"/>
  <c r="Q649" i="3"/>
  <c r="P653" i="3" a="1"/>
  <c r="P653" i="3" s="1"/>
  <c r="Q653" i="3"/>
  <c r="P655" i="3" a="1"/>
  <c r="P655" i="3" s="1"/>
  <c r="Q655" i="3"/>
  <c r="P657" i="3" a="1"/>
  <c r="P657" i="3" s="1"/>
  <c r="Q657" i="3"/>
  <c r="P656" i="3" a="1"/>
  <c r="P656" i="3" s="1"/>
  <c r="Q656" i="3"/>
  <c r="P661" i="3" a="1"/>
  <c r="P661" i="3" s="1"/>
  <c r="Q661" i="3"/>
  <c r="P660" i="3" a="1"/>
  <c r="P660" i="3" s="1"/>
  <c r="Q660" i="3"/>
  <c r="P663" i="3" a="1"/>
  <c r="P663" i="3" s="1"/>
  <c r="Q663" i="3"/>
  <c r="P666" i="3" a="1"/>
  <c r="P666" i="3" s="1"/>
  <c r="Q666" i="3"/>
  <c r="P669" i="3" a="1"/>
  <c r="P669" i="3" s="1"/>
  <c r="Q669" i="3"/>
  <c r="P668" i="3" a="1"/>
  <c r="P668" i="3" s="1"/>
  <c r="Q668" i="3"/>
  <c r="P673" i="3" a="1"/>
  <c r="P673" i="3" s="1"/>
  <c r="Q673" i="3"/>
  <c r="P677" i="3" a="1"/>
  <c r="P677" i="3" s="1"/>
  <c r="Q677" i="3"/>
  <c r="P680" i="3" a="1"/>
  <c r="P680" i="3" s="1"/>
  <c r="Q680" i="3"/>
  <c r="P684" i="3" a="1"/>
  <c r="P684" i="3" s="1"/>
  <c r="Q684" i="3"/>
  <c r="P687" i="3" a="1"/>
  <c r="P687" i="3" s="1"/>
  <c r="Q687" i="3"/>
  <c r="P686" i="3" a="1"/>
  <c r="P686" i="3" s="1"/>
  <c r="Q686" i="3"/>
  <c r="P690" i="3" a="1"/>
  <c r="P690" i="3" s="1"/>
  <c r="Q690" i="3"/>
  <c r="P689" i="3" a="1"/>
  <c r="P689" i="3" s="1"/>
  <c r="Q689" i="3"/>
  <c r="P694" i="3" a="1"/>
  <c r="P694" i="3" s="1"/>
  <c r="Q694" i="3"/>
  <c r="P696" i="3" a="1"/>
  <c r="P696" i="3" s="1"/>
  <c r="Q696" i="3"/>
  <c r="P699" i="3" a="1"/>
  <c r="P699" i="3" s="1"/>
  <c r="Q699" i="3"/>
  <c r="P698" i="3" a="1"/>
  <c r="P698" i="3" s="1"/>
  <c r="Q698" i="3"/>
  <c r="P701" i="3" a="1"/>
  <c r="P701" i="3" s="1"/>
  <c r="Q701" i="3"/>
  <c r="P700" i="3" a="1"/>
  <c r="P700" i="3" s="1"/>
  <c r="Q700" i="3"/>
  <c r="P706" i="3" a="1"/>
  <c r="P706" i="3" s="1"/>
  <c r="Q706" i="3"/>
  <c r="P705" i="3" a="1"/>
  <c r="P705" i="3" s="1"/>
  <c r="Q705" i="3"/>
  <c r="P708" i="3" a="1"/>
  <c r="P708" i="3" s="1"/>
  <c r="Q708" i="3"/>
  <c r="P707" i="3" a="1"/>
  <c r="P707" i="3" s="1"/>
  <c r="Q707" i="3"/>
  <c r="P711" i="3" a="1"/>
  <c r="P711" i="3" s="1"/>
  <c r="Q711" i="3"/>
  <c r="P714" i="3" a="1"/>
  <c r="P714" i="3" s="1"/>
  <c r="Q714" i="3"/>
  <c r="P717" i="3" a="1"/>
  <c r="P717" i="3" s="1"/>
  <c r="Q717" i="3"/>
  <c r="P720" i="3" a="1"/>
  <c r="P720" i="3" s="1"/>
  <c r="Q720" i="3"/>
  <c r="P719" i="3" a="1"/>
  <c r="P719" i="3" s="1"/>
  <c r="Q719" i="3"/>
  <c r="P723" i="3" a="1"/>
  <c r="P723" i="3" s="1"/>
  <c r="Q723" i="3"/>
  <c r="P727" i="3" a="1"/>
  <c r="P727" i="3" s="1"/>
  <c r="Q727" i="3"/>
  <c r="P729" i="3" a="1"/>
  <c r="P729" i="3" s="1"/>
  <c r="Q729" i="3"/>
  <c r="P728" i="3" a="1"/>
  <c r="P728" i="3" s="1"/>
  <c r="Q728" i="3"/>
  <c r="P735" i="3" a="1"/>
  <c r="P735" i="3" s="1"/>
  <c r="Q735" i="3"/>
  <c r="P734" i="3" a="1"/>
  <c r="P734" i="3" s="1"/>
  <c r="Q734" i="3"/>
  <c r="P743" i="3" a="1"/>
  <c r="P743" i="3" s="1"/>
  <c r="Q743" i="3"/>
  <c r="P746" i="3" a="1"/>
  <c r="P746" i="3" s="1"/>
  <c r="Q746" i="3"/>
  <c r="P749" i="3" a="1"/>
  <c r="P749" i="3" s="1"/>
  <c r="Q749" i="3"/>
  <c r="P748" i="3" a="1"/>
  <c r="P748" i="3" s="1"/>
  <c r="Q748" i="3"/>
  <c r="P751" i="3" a="1"/>
  <c r="P751" i="3" s="1"/>
  <c r="Q751" i="3"/>
  <c r="P750" i="3" a="1"/>
  <c r="P750" i="3" s="1"/>
  <c r="Q750" i="3"/>
  <c r="P754" i="3" a="1"/>
  <c r="P754" i="3" s="1"/>
  <c r="Q754" i="3"/>
  <c r="P753" i="3" a="1"/>
  <c r="P753" i="3" s="1"/>
  <c r="Q753" i="3"/>
  <c r="P757" i="3" a="1"/>
  <c r="P757" i="3" s="1"/>
  <c r="Q757" i="3"/>
  <c r="P762" i="3" a="1"/>
  <c r="P762" i="3" s="1"/>
  <c r="Q762" i="3"/>
  <c r="P761" i="3" a="1"/>
  <c r="P761" i="3" s="1"/>
  <c r="Q761" i="3"/>
  <c r="P765" i="3" a="1"/>
  <c r="P765" i="3" s="1"/>
  <c r="Q765" i="3"/>
  <c r="P767" i="3" a="1"/>
  <c r="P767" i="3" s="1"/>
  <c r="Q76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<sst xmlns="http://schemas.openxmlformats.org/spreadsheetml/2006/main" count="5172" uniqueCount="158">
  <si>
    <t>Numero de ordenes Totales</t>
  </si>
  <si>
    <t>Numero de ordenes No cobradas</t>
  </si>
  <si>
    <t>Promedio de Numero de Comensales</t>
  </si>
  <si>
    <t>Ticket Medio</t>
  </si>
  <si>
    <t>FACTURACION TOTAL QUE SE HA COBRADO</t>
  </si>
  <si>
    <t>FACTURACION TOTAL</t>
  </si>
  <si>
    <t>Suma de Propina si se ha cobrado</t>
  </si>
  <si>
    <t>Suma de Costes totales</t>
  </si>
  <si>
    <t>Promedio de % ganancia por plato</t>
  </si>
  <si>
    <t>Margen de ganancias</t>
  </si>
  <si>
    <t xml:space="preserve">Margen de Ganancias si no hubiere impagos </t>
  </si>
  <si>
    <t>Resumen de analisis de posible problemas en el negocio</t>
  </si>
  <si>
    <t>Numero de Comensales</t>
  </si>
  <si>
    <t>Dia de la semana</t>
  </si>
  <si>
    <t>Hora de Llegada</t>
  </si>
  <si>
    <t>Hora de Salida</t>
  </si>
  <si>
    <t>Tiempo de Permanencia</t>
  </si>
  <si>
    <t>Tiempo de preparacion</t>
  </si>
  <si>
    <t>Tiempo de Degustacion</t>
  </si>
  <si>
    <t>Cobro mesa</t>
  </si>
  <si>
    <t>Mesero Asignado</t>
  </si>
  <si>
    <t>Metodo de Pago</t>
  </si>
  <si>
    <t>Tipo de Servicio</t>
  </si>
  <si>
    <t>Propina</t>
  </si>
  <si>
    <t>Numero de Orden</t>
  </si>
  <si>
    <t>País de Origen</t>
  </si>
  <si>
    <t xml:space="preserve">Monto total de la cuenta </t>
  </si>
  <si>
    <t>Monto total SI SE HA COBRADO</t>
  </si>
  <si>
    <t>Propina si se ha cobrado</t>
  </si>
  <si>
    <t>Mesero_3</t>
  </si>
  <si>
    <t>Tarjeta de debito</t>
  </si>
  <si>
    <t>Almuerzo</t>
  </si>
  <si>
    <t>España</t>
  </si>
  <si>
    <t>Mesero_1</t>
  </si>
  <si>
    <t>Efectivo</t>
  </si>
  <si>
    <t>Desayuno</t>
  </si>
  <si>
    <t>Colombia</t>
  </si>
  <si>
    <t>Mesero_2</t>
  </si>
  <si>
    <t>Tarjeta de crédito</t>
  </si>
  <si>
    <t>Brasil</t>
  </si>
  <si>
    <t>Mesero_5</t>
  </si>
  <si>
    <t>Paraguay</t>
  </si>
  <si>
    <t>Mesero_4</t>
  </si>
  <si>
    <t>Perú</t>
  </si>
  <si>
    <t>Cena</t>
  </si>
  <si>
    <t>Tarjeta de Crédito</t>
  </si>
  <si>
    <t>Venezuela</t>
  </si>
  <si>
    <t>Tarjeta de Debito</t>
  </si>
  <si>
    <t>Bolivia</t>
  </si>
  <si>
    <t>Uruguay</t>
  </si>
  <si>
    <t>Ecuador</t>
  </si>
  <si>
    <t>Chile</t>
  </si>
  <si>
    <t>Argentina</t>
  </si>
  <si>
    <t>Numero de orden</t>
  </si>
  <si>
    <t>Costo Unitario</t>
  </si>
  <si>
    <t>Precio Unitario</t>
  </si>
  <si>
    <t>Cantidad Ordenada</t>
  </si>
  <si>
    <t>Tiempo de preparacion en Min</t>
  </si>
  <si>
    <t>TIempo de preparacion de la cantidad ordenada</t>
  </si>
  <si>
    <t>Ganancia Neta</t>
  </si>
  <si>
    <t>Ganancia Bruta</t>
  </si>
  <si>
    <t>Costes totales</t>
  </si>
  <si>
    <t>% ganancia por plato</t>
  </si>
  <si>
    <t>Número de Orden unica</t>
  </si>
  <si>
    <t>Tiempo de preparacion total de cada orden</t>
  </si>
  <si>
    <t>Ganancia total Por orden</t>
  </si>
  <si>
    <t>00:25</t>
  </si>
  <si>
    <t>00:32</t>
  </si>
  <si>
    <t>00:51</t>
  </si>
  <si>
    <t>00:34</t>
  </si>
  <si>
    <t>00:09</t>
  </si>
  <si>
    <t>00:27</t>
  </si>
  <si>
    <t>00:36</t>
  </si>
  <si>
    <t>00:54</t>
  </si>
  <si>
    <t>00:23</t>
  </si>
  <si>
    <t>00:17</t>
  </si>
  <si>
    <t>00:08</t>
  </si>
  <si>
    <t>00:11</t>
  </si>
  <si>
    <t>00:15</t>
  </si>
  <si>
    <t>00:26</t>
  </si>
  <si>
    <t>00:49</t>
  </si>
  <si>
    <t>00:31</t>
  </si>
  <si>
    <t>00:10</t>
  </si>
  <si>
    <t>00:19</t>
  </si>
  <si>
    <t>00:24</t>
  </si>
  <si>
    <t>00:05</t>
  </si>
  <si>
    <t>00:44</t>
  </si>
  <si>
    <t>00:06</t>
  </si>
  <si>
    <t>00:40</t>
  </si>
  <si>
    <t>00:59</t>
  </si>
  <si>
    <t>00:48</t>
  </si>
  <si>
    <t>00:38</t>
  </si>
  <si>
    <t>00:43</t>
  </si>
  <si>
    <t>00:58</t>
  </si>
  <si>
    <t>00:57</t>
  </si>
  <si>
    <t>00:50</t>
  </si>
  <si>
    <t>00:14</t>
  </si>
  <si>
    <t>00:20</t>
  </si>
  <si>
    <t>00:45</t>
  </si>
  <si>
    <t>00:13</t>
  </si>
  <si>
    <t>00:46</t>
  </si>
  <si>
    <t>00:42</t>
  </si>
  <si>
    <t>00:47</t>
  </si>
  <si>
    <t>00:35</t>
  </si>
  <si>
    <t>00:39</t>
  </si>
  <si>
    <t>00:22</t>
  </si>
  <si>
    <t>00:18</t>
  </si>
  <si>
    <t>00:55</t>
  </si>
  <si>
    <t>00:21</t>
  </si>
  <si>
    <t>00:12</t>
  </si>
  <si>
    <t>00:56</t>
  </si>
  <si>
    <t>00:37</t>
  </si>
  <si>
    <t>00:33</t>
  </si>
  <si>
    <t>00:53</t>
  </si>
  <si>
    <t>00:30</t>
  </si>
  <si>
    <t>00:07</t>
  </si>
  <si>
    <t>00:29</t>
  </si>
  <si>
    <t>00:16</t>
  </si>
  <si>
    <t>00:28</t>
  </si>
  <si>
    <t>00:52</t>
  </si>
  <si>
    <t>00:41</t>
  </si>
  <si>
    <t>Monto Total pagadas</t>
  </si>
  <si>
    <t>Diferencia entre lo que se deberia haber cobrado con respecto a lo que finalmente se ha cobrado</t>
  </si>
  <si>
    <t>Monto total cobrado</t>
  </si>
  <si>
    <t>Porcentajes</t>
  </si>
  <si>
    <t>Monto total</t>
  </si>
  <si>
    <t>Monto total  cobrado</t>
  </si>
  <si>
    <t>Total general</t>
  </si>
  <si>
    <t>Ordenes por metodo de pago</t>
  </si>
  <si>
    <t>Ordenes por metodo de pago cobradas y no cobras</t>
  </si>
  <si>
    <t>Total ordenes por metodo de pago</t>
  </si>
  <si>
    <t>Total ordenes por Metodo</t>
  </si>
  <si>
    <t>COBRADA</t>
  </si>
  <si>
    <t>NO COBRADA</t>
  </si>
  <si>
    <t>Ingresos segun dia de la semana y tipo de servicio</t>
  </si>
  <si>
    <t>Suma de Monto total SE HA COBRADO</t>
  </si>
  <si>
    <t>lunes</t>
  </si>
  <si>
    <t>martes</t>
  </si>
  <si>
    <t>miércoles</t>
  </si>
  <si>
    <t>jueves</t>
  </si>
  <si>
    <t>viernes</t>
  </si>
  <si>
    <t>sábado</t>
  </si>
  <si>
    <t>domingo</t>
  </si>
  <si>
    <t>Ingresos por pais de origen</t>
  </si>
  <si>
    <t xml:space="preserve">Monto total cobrado </t>
  </si>
  <si>
    <t>Porcentaje que representa sobre el total</t>
  </si>
  <si>
    <t>Impagos segun mesero</t>
  </si>
  <si>
    <t>Cuenta de Cobro mesa</t>
  </si>
  <si>
    <t xml:space="preserve">Impagos segun Pais de procedencia </t>
  </si>
  <si>
    <t>Impagos segun tipo de servicio</t>
  </si>
  <si>
    <t>Impagos por dia de la semana</t>
  </si>
  <si>
    <t>Total porpina que si se ha cobrado</t>
  </si>
  <si>
    <t>Suma de Propina que si se ha cobrado</t>
  </si>
  <si>
    <t>Suma de Propina</t>
  </si>
  <si>
    <t>Suma de Propina  que si se ha cobrado</t>
  </si>
  <si>
    <t>Suma de Propina que SI se ha cobrado</t>
  </si>
  <si>
    <t>Ordenes atendidas por meseros</t>
  </si>
  <si>
    <t>Numero de ordenes atendidas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</si>
</sst>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&quot;€&quot;"/>
    <numFmt numFmtId="165" formatCode="[$-F400]h:mm:ss\ AM/PM"/>
    <numFmt numFmtId="166" formatCode="h:mm;@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i/>
      <u val="double"/>
      <sz val="12"/>
      <color theme="4" tint="-0.249977111117893"/>
      <name val="Source Sans Pro"/>
    </font>
    <font>
      <sz val="12"/>
      <color rgb="FF000000"/>
      <name val="Calibri"/>
      <scheme val="minor"/>
    </font>
    <font>
      <b/>
      <sz val="11"/>
      <color rgb="FF000000"/>
      <name val="Source Sans Pro"/>
    </font>
    <font>
      <b/>
      <sz val="11"/>
      <color rgb="FF00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theme="4" tint="0.3999755851924192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9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0" fontId="0" fillId="0" borderId="0" xfId="0" applyNumberFormat="1"/>
    <xf numFmtId="165" fontId="0" fillId="0" borderId="0" xfId="0" quotePrefix="1" applyNumberFormat="1"/>
    <xf numFmtId="165" fontId="0" fillId="0" borderId="0" xfId="0" applyNumberFormat="1" applyBorder="1"/>
    <xf numFmtId="165" fontId="0" fillId="0" borderId="0" xfId="0" quotePrefix="1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4" fontId="0" fillId="0" borderId="15" xfId="0" applyNumberFormat="1" applyBorder="1"/>
    <xf numFmtId="1" fontId="0" fillId="0" borderId="16" xfId="0" applyNumberFormat="1" applyBorder="1"/>
    <xf numFmtId="1" fontId="0" fillId="0" borderId="17" xfId="0" applyNumberFormat="1" applyBorder="1"/>
    <xf numFmtId="165" fontId="0" fillId="0" borderId="18" xfId="0" applyNumberFormat="1" applyBorder="1"/>
    <xf numFmtId="164" fontId="0" fillId="0" borderId="19" xfId="0" applyNumberFormat="1" applyBorder="1"/>
    <xf numFmtId="1" fontId="0" fillId="0" borderId="20" xfId="0" applyNumberFormat="1" applyBorder="1"/>
    <xf numFmtId="0" fontId="0" fillId="0" borderId="0" xfId="0" pivotButton="1"/>
    <xf numFmtId="1" fontId="19" fillId="34" borderId="10" xfId="0" applyNumberFormat="1" applyFont="1" applyFill="1" applyBorder="1"/>
    <xf numFmtId="164" fontId="19" fillId="34" borderId="10" xfId="0" applyNumberFormat="1" applyFont="1" applyFill="1" applyBorder="1"/>
    <xf numFmtId="166" fontId="19" fillId="34" borderId="10" xfId="0" applyNumberFormat="1" applyFont="1" applyFill="1" applyBorder="1"/>
    <xf numFmtId="166" fontId="19" fillId="35" borderId="10" xfId="0" applyNumberFormat="1" applyFont="1" applyFill="1" applyBorder="1"/>
    <xf numFmtId="164" fontId="19" fillId="35" borderId="10" xfId="0" applyNumberFormat="1" applyFont="1" applyFill="1" applyBorder="1"/>
    <xf numFmtId="10" fontId="19" fillId="35" borderId="11" xfId="0" applyNumberFormat="1" applyFont="1" applyFill="1" applyBorder="1"/>
    <xf numFmtId="1" fontId="19" fillId="34" borderId="13" xfId="0" applyNumberFormat="1" applyFont="1" applyFill="1" applyBorder="1"/>
    <xf numFmtId="0" fontId="19" fillId="34" borderId="14" xfId="0" applyFont="1" applyFill="1" applyBorder="1"/>
    <xf numFmtId="164" fontId="19" fillId="34" borderId="14" xfId="0" applyNumberFormat="1" applyFont="1" applyFill="1" applyBorder="1"/>
    <xf numFmtId="0" fontId="19" fillId="33" borderId="12" xfId="0" applyFont="1" applyFill="1" applyBorder="1"/>
    <xf numFmtId="0" fontId="19" fillId="33" borderId="10" xfId="0" applyFont="1" applyFill="1" applyBorder="1"/>
    <xf numFmtId="1" fontId="18" fillId="36" borderId="21" xfId="0" applyNumberFormat="1" applyFont="1" applyFill="1" applyBorder="1"/>
    <xf numFmtId="165" fontId="18" fillId="36" borderId="21" xfId="0" applyNumberFormat="1" applyFont="1" applyFill="1" applyBorder="1"/>
    <xf numFmtId="165" fontId="18" fillId="36" borderId="21" xfId="0" applyNumberFormat="1" applyFont="1" applyFill="1" applyBorder="1" applyAlignment="1">
      <alignment horizontal="center"/>
    </xf>
    <xf numFmtId="0" fontId="18" fillId="36" borderId="21" xfId="0" applyFont="1" applyFill="1" applyBorder="1"/>
    <xf numFmtId="164" fontId="18" fillId="36" borderId="21" xfId="0" applyNumberFormat="1" applyFont="1" applyFill="1" applyBorder="1"/>
    <xf numFmtId="0" fontId="18" fillId="36" borderId="10" xfId="0" applyFont="1" applyFill="1" applyBorder="1"/>
    <xf numFmtId="0" fontId="16" fillId="37" borderId="0" xfId="0" applyFont="1" applyFill="1"/>
    <xf numFmtId="0" fontId="0" fillId="37" borderId="0" xfId="0" applyFill="1"/>
    <xf numFmtId="0" fontId="0" fillId="0" borderId="0" xfId="0" applyNumberFormat="1"/>
    <xf numFmtId="0" fontId="0" fillId="0" borderId="0" xfId="0" applyFill="1"/>
    <xf numFmtId="164" fontId="0" fillId="0" borderId="0" xfId="0" applyNumberFormat="1" applyFont="1"/>
    <xf numFmtId="164" fontId="0" fillId="38" borderId="0" xfId="0" applyNumberFormat="1" applyFill="1"/>
    <xf numFmtId="0" fontId="0" fillId="38" borderId="0" xfId="0" applyNumberFormat="1" applyFill="1"/>
    <xf numFmtId="0" fontId="16" fillId="38" borderId="0" xfId="0" applyFont="1" applyFill="1"/>
    <xf numFmtId="2" fontId="0" fillId="0" borderId="0" xfId="0" applyNumberFormat="1"/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7" xfId="0" applyNumberFormat="1" applyBorder="1" applyAlignment="1">
      <alignment horizontal="center"/>
    </xf>
    <xf numFmtId="0" fontId="0" fillId="0" borderId="24" xfId="0" applyBorder="1"/>
    <xf numFmtId="164" fontId="22" fillId="0" borderId="17" xfId="0" applyNumberFormat="1" applyFont="1" applyBorder="1" applyAlignment="1">
      <alignment horizontal="right"/>
    </xf>
    <xf numFmtId="164" fontId="21" fillId="0" borderId="17" xfId="0" applyNumberFormat="1" applyFont="1" applyBorder="1" applyAlignment="1">
      <alignment horizontal="center"/>
    </xf>
    <xf numFmtId="0" fontId="0" fillId="0" borderId="16" xfId="0" applyBorder="1"/>
    <xf numFmtId="0" fontId="0" fillId="0" borderId="15" xfId="0" applyBorder="1"/>
    <xf numFmtId="0" fontId="0" fillId="0" borderId="17" xfId="0" applyBorder="1"/>
    <xf numFmtId="0" fontId="0" fillId="0" borderId="19" xfId="0" applyBorder="1"/>
    <xf numFmtId="164" fontId="16" fillId="0" borderId="23" xfId="0" applyNumberFormat="1" applyFont="1" applyBorder="1"/>
    <xf numFmtId="0" fontId="0" fillId="0" borderId="25" xfId="0" applyBorder="1"/>
    <xf numFmtId="164" fontId="22" fillId="0" borderId="18" xfId="0" applyNumberFormat="1" applyFont="1" applyBorder="1" applyAlignment="1">
      <alignment horizontal="right"/>
    </xf>
    <xf numFmtId="0" fontId="0" fillId="0" borderId="22" xfId="0" applyBorder="1"/>
    <xf numFmtId="10" fontId="16" fillId="0" borderId="23" xfId="0" applyNumberFormat="1" applyFont="1" applyBorder="1"/>
    <xf numFmtId="0" fontId="16" fillId="39" borderId="26" xfId="0" applyFont="1" applyFill="1" applyBorder="1" applyAlignment="1">
      <alignment horizontal="center"/>
    </xf>
    <xf numFmtId="10" fontId="16" fillId="40" borderId="23" xfId="0" applyNumberFormat="1" applyFont="1" applyFill="1" applyBorder="1"/>
    <xf numFmtId="10" fontId="23" fillId="0" borderId="23" xfId="0" applyNumberFormat="1" applyFont="1" applyBorder="1"/>
    <xf numFmtId="0" fontId="16" fillId="39" borderId="27" xfId="0" applyFont="1" applyFill="1" applyBorder="1" applyAlignment="1"/>
    <xf numFmtId="0" fontId="16" fillId="39" borderId="13" xfId="0" applyFont="1" applyFill="1" applyBorder="1" applyAlignment="1">
      <alignment horizontal="center"/>
    </xf>
    <xf numFmtId="2" fontId="20" fillId="0" borderId="18" xfId="0" applyNumberFormat="1" applyFon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0" xfId="0" applyNumberFormat="1" applyBorder="1"/>
    <xf numFmtId="0" fontId="16" fillId="39" borderId="24" xfId="0" applyFont="1" applyFill="1" applyBorder="1" applyAlignment="1">
      <alignment horizontal="center"/>
    </xf>
    <xf numFmtId="0" fontId="0" fillId="0" borderId="22" xfId="0" pivotButton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33">
    <dxf>
      <numFmt numFmtId="164" formatCode="#,##0.00\ &quot;€&quot;"/>
    </dxf>
    <dxf>
      <numFmt numFmtId="14" formatCode="0.00%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6" formatCode="h:mm;@"/>
    </dxf>
    <dxf>
      <numFmt numFmtId="166" formatCode="h:mm;@"/>
    </dxf>
    <dxf>
      <numFmt numFmtId="1" formatCode="0"/>
    </dxf>
    <dxf>
      <numFmt numFmtId="164" formatCode="#,##0.00\ &quot;€&quot;"/>
    </dxf>
    <dxf>
      <numFmt numFmtId="164" formatCode="#,##0.00\ &quot;€&quot;"/>
    </dxf>
    <dxf>
      <numFmt numFmtId="1" formatCode="0"/>
    </dxf>
    <dxf>
      <font>
        <color theme="1" tint="4.9989318521683403E-2"/>
      </font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" formatCode="0"/>
    </dxf>
    <dxf>
      <numFmt numFmtId="164" formatCode="#,##0.00\ &quot;€&quot;"/>
    </dxf>
    <dxf>
      <numFmt numFmtId="30" formatCode="@"/>
    </dxf>
    <dxf>
      <numFmt numFmtId="165" formatCode="[$-F400]h:mm:ss\ AM/P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1" formatCode="0"/>
    </dxf>
    <dxf>
      <numFmt numFmtId="1" formatCode="0"/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numFmt numFmtId="164" formatCode="#,##0.00\ &quot;€&quot;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b val="0"/>
      </font>
    </dxf>
    <dxf>
      <numFmt numFmtId="164" formatCode="#,##0.00\ &quot;€&quot;"/>
    </dxf>
    <dxf>
      <font>
        <b val="0"/>
      </font>
    </dxf>
    <dxf>
      <numFmt numFmtId="164" formatCode="#,##0.00\ &quot;€&quot;"/>
    </dxf>
    <dxf>
      <font>
        <b val="0"/>
      </font>
    </dxf>
    <dxf>
      <numFmt numFmtId="164" formatCode="#,##0.00\ &quot;€&quot;"/>
    </dxf>
    <dxf>
      <font>
        <b val="0"/>
      </font>
    </dxf>
    <dxf>
      <numFmt numFmtId="164" formatCode="#,##0.00\ &quot;€&quot;"/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numFmt numFmtId="164" formatCode="#,##0.00\ &quot;€&quot;"/>
    </dxf>
    <dxf>
      <numFmt numFmtId="164" formatCode="#,##0.00\ &quot;€&quot;"/>
    </dxf>
    <dxf>
      <numFmt numFmtId="14" formatCode="0.00%"/>
    </dxf>
    <dxf>
      <numFmt numFmtId="164" formatCode="#,##0.00\ &quot;€&quot;"/>
    </dxf>
    <dxf>
      <numFmt numFmtId="164" formatCode="#,##0.00\ &quot;€&quot;"/>
    </dxf>
    <dxf>
      <fill>
        <patternFill patternType="solid">
          <fgColor indexed="64"/>
          <bgColor theme="4" tint="0.59999389629810485"/>
        </patternFill>
      </fill>
    </dxf>
    <dxf>
      <numFmt numFmtId="164" formatCode="#,##0.00\ &quot;€&quot;"/>
    </dxf>
    <dxf>
      <numFmt numFmtId="14" formatCode="0.00%"/>
    </dxf>
    <dxf>
      <numFmt numFmtId="164" formatCode="#,##0.00\ &quot;€&quot;"/>
    </dxf>
    <dxf>
      <numFmt numFmtId="2" formatCode="0.00"/>
    </dxf>
    <dxf>
      <font>
        <name val="Courier New"/>
      </font>
    </dxf>
    <dxf>
      <alignment horizontal="center"/>
    </dxf>
    <dxf>
      <font>
        <name val="Source Sans Pro"/>
      </font>
    </dxf>
    <dxf>
      <font>
        <i/>
      </font>
    </dxf>
    <dxf>
      <font>
        <u val="double"/>
      </font>
    </dxf>
    <dxf>
      <font>
        <b/>
      </font>
    </dxf>
    <dxf>
      <font>
        <sz val="12"/>
      </font>
    </dxf>
    <dxf>
      <font>
        <color theme="4" tint="-0.249977111117893"/>
      </font>
    </dxf>
    <dxf>
      <alignment horizontal="center"/>
    </dxf>
    <dxf>
      <alignment horizontal="center"/>
    </dxf>
    <dxf>
      <alignment horizontal="center"/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numFmt numFmtId="2" formatCode="0.00"/>
    </dxf>
    <dxf>
      <font>
        <name val="Courier New"/>
      </font>
    </dxf>
    <dxf>
      <alignment horizontal="center"/>
    </dxf>
    <dxf>
      <font>
        <name val="Source Sans Pro"/>
      </font>
    </dxf>
    <dxf>
      <font>
        <i/>
      </font>
    </dxf>
    <dxf>
      <font>
        <u val="double"/>
      </font>
    </dxf>
    <dxf>
      <font>
        <b/>
      </font>
    </dxf>
    <dxf>
      <font>
        <sz val="12"/>
      </font>
    </dxf>
    <dxf>
      <font>
        <color theme="4" tint="-0.249977111117893"/>
      </font>
    </dxf>
    <dxf>
      <font>
        <name val="Calibri"/>
        <scheme val="minor"/>
      </font>
    </dxf>
    <dxf>
      <font>
        <color rgb="FF000000"/>
      </font>
    </dxf>
    <dxf>
      <font>
        <i val="0"/>
      </font>
    </dxf>
    <dxf>
      <font>
        <b val="0"/>
      </font>
    </dxf>
    <dxf>
      <font>
        <u val="none"/>
      </font>
    </dxf>
    <dxf>
      <numFmt numFmtId="164" formatCode="#,##0.00\ &quot;€&quot;"/>
    </dxf>
    <dxf>
      <alignment horizontal="center"/>
    </dxf>
    <dxf>
      <alignment horizontal="center"/>
    </dxf>
    <dxf>
      <alignment horizontal="center"/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numFmt numFmtId="164" formatCode="#,##0.00\ &quot;€&quot;"/>
    </dxf>
    <dxf>
      <font>
        <b/>
      </font>
    </dxf>
    <dxf>
      <alignment horizontal="center"/>
    </dxf>
    <dxf>
      <font>
        <color theme="1"/>
      </font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numFmt numFmtId="164" formatCode="#,##0.00\ &quot;€&quot;"/>
    </dxf>
    <dxf>
      <font>
        <b/>
      </font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numFmt numFmtId="2" formatCode="0.00"/>
    </dxf>
    <dxf>
      <font>
        <name val="Courier New"/>
      </font>
    </dxf>
    <dxf>
      <alignment horizontal="center"/>
    </dxf>
    <dxf>
      <font>
        <name val="Source Sans Pro"/>
      </font>
    </dxf>
    <dxf>
      <font>
        <i/>
      </font>
    </dxf>
    <dxf>
      <font>
        <u val="double"/>
      </font>
    </dxf>
    <dxf>
      <font>
        <b/>
      </font>
    </dxf>
    <dxf>
      <font>
        <sz val="12"/>
      </font>
    </dxf>
    <dxf>
      <font>
        <color theme="4" tint="-0.249977111117893"/>
      </font>
    </dxf>
    <dxf>
      <numFmt numFmtId="164" formatCode="#,##0.00\ &quot;€&quot;"/>
    </dxf>
    <dxf>
      <font>
        <color rgb="FF000000"/>
      </font>
    </dxf>
    <dxf>
      <font>
        <sz val="11"/>
      </font>
    </dxf>
    <dxf>
      <font>
        <color rgb="FF000000"/>
      </font>
    </dxf>
    <dxf>
      <font>
        <sz val="11"/>
      </font>
    </dxf>
    <dxf>
      <font>
        <u val="none"/>
      </font>
    </dxf>
    <dxf>
      <font>
        <i val="0"/>
      </font>
    </dxf>
    <dxf>
      <font>
        <b val="0"/>
      </font>
    </dxf>
    <dxf>
      <alignment horizontal="right"/>
    </dxf>
    <dxf>
      <font>
        <b/>
      </font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/>
    </dxf>
    <dxf>
      <alignment horizontal="center"/>
    </dxf>
    <dxf>
      <alignment horizontal="center"/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numFmt numFmtId="164" formatCode="#,##0.00\ &quot;€&quot;"/>
    </dxf>
    <dxf>
      <font>
        <b/>
      </font>
    </dxf>
    <dxf>
      <alignment horizontal="center"/>
    </dxf>
    <dxf>
      <numFmt numFmtId="14" formatCode="0.00%"/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</dxfs>
  <tableStyles count="0" defaultTableStyle="TableStyleMedium2" defaultPivotStyle="PivotStyleLight16"/>
  <colors>
    <mruColors>
      <color rgb="FFCC39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 Excel.xlsx]Ingresos x tipo servicio!TablaDinámica15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Totales por servicios</a:t>
            </a:r>
          </a:p>
        </c:rich>
      </c:tx>
      <c:layout>
        <c:manualLayout>
          <c:xMode val="edge"/>
          <c:yMode val="edge"/>
          <c:x val="0.17553522663599636"/>
          <c:y val="4.02010050251256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'Ingresos x tipo servicio'!$J$3</c:f>
              <c:strCache>
                <c:ptCount val="1"/>
                <c:pt idx="0">
                  <c:v>Monto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'Ingresos x tipo servicio'!$I$4:$I$7</c:f>
              <c:strCache>
                <c:ptCount val="3"/>
                <c:pt idx="0">
                  <c:v>Almuerzo</c:v>
                </c:pt>
                <c:pt idx="1">
                  <c:v>Cena</c:v>
                </c:pt>
                <c:pt idx="2">
                  <c:v>Desayuno</c:v>
                </c:pt>
              </c:strCache>
            </c:strRef>
          </c:cat>
          <c:val>
            <c:numRef>
              <c:f>'Ingresos x tipo servicio'!$J$4:$J$7</c:f>
              <c:numCache>
                <c:formatCode>#,##0.00\ "€"</c:formatCode>
                <c:ptCount val="3"/>
                <c:pt idx="0">
                  <c:v>62781</c:v>
                </c:pt>
                <c:pt idx="1">
                  <c:v>22692</c:v>
                </c:pt>
                <c:pt idx="2">
                  <c:v>20854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D1-4B4E-BBA9-048BA5857B0D}"/>
            </c:ext>
          </c:extLst>
        </c:ser>
        <c:ser>
          <c:idx val="1"/>
          <c:order val="1"/>
          <c:tx>
            <c:strRef>
              <c:f>'Ingresos x tipo servicio'!$K$3</c:f>
              <c:strCache>
                <c:ptCount val="1"/>
                <c:pt idx="0">
                  <c:v>Monto total  cobrado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'Ingresos x tipo servicio'!$I$4:$I$7</c:f>
              <c:strCache>
                <c:ptCount val="3"/>
                <c:pt idx="0">
                  <c:v>Almuerzo</c:v>
                </c:pt>
                <c:pt idx="1">
                  <c:v>Cena</c:v>
                </c:pt>
                <c:pt idx="2">
                  <c:v>Desayuno</c:v>
                </c:pt>
              </c:strCache>
            </c:strRef>
          </c:cat>
          <c:val>
            <c:numRef>
              <c:f>'Ingresos x tipo servicio'!$K$4:$K$7</c:f>
              <c:numCache>
                <c:formatCode>#,##0.00\ "€"</c:formatCode>
                <c:ptCount val="3"/>
                <c:pt idx="0">
                  <c:v>23440</c:v>
                </c:pt>
                <c:pt idx="1">
                  <c:v>7421</c:v>
                </c:pt>
                <c:pt idx="2">
                  <c:v>8298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D1-4B4E-BBA9-048BA5857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7314568"/>
        <c:axId val="917337096"/>
      </c:barChart>
      <c:catAx>
        <c:axId val="917314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337096"/>
        <c:crosses val="autoZero"/>
        <c:auto val="1"/>
        <c:lblAlgn val="ctr"/>
        <c:lblOffset val="100"/>
        <c:noMultiLvlLbl val="0"/>
      </c:catAx>
      <c:valAx>
        <c:axId val="917337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314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 Excel.xlsx]Ingresos x tipo servicio!TablaDinámica14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Monto Total respecto al tipo servicio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'Ingresos x tipo servicio'!$F$3</c:f>
              <c:strCache>
                <c:ptCount val="1"/>
                <c:pt idx="0">
                  <c:v>Monto total cobrado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DB9-45CE-85BD-65196BE950B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DB9-45CE-85BD-65196BE950B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DB9-45CE-85BD-65196BE950B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'Ingresos x tipo servicio'!$E$4:$E$7</c:f>
              <c:strCache>
                <c:ptCount val="3"/>
                <c:pt idx="0">
                  <c:v>Almuerzo</c:v>
                </c:pt>
                <c:pt idx="1">
                  <c:v>Cena</c:v>
                </c:pt>
                <c:pt idx="2">
                  <c:v>Desayuno</c:v>
                </c:pt>
              </c:strCache>
            </c:strRef>
          </c:cat>
          <c:val>
            <c:numRef>
              <c:f>'Ingresos x tipo servicio'!$F$4:$F$7</c:f>
              <c:numCache>
                <c:formatCode>#,##0.00\ "€"</c:formatCode>
                <c:ptCount val="3"/>
                <c:pt idx="0">
                  <c:v>23440</c:v>
                </c:pt>
                <c:pt idx="1">
                  <c:v>7421</c:v>
                </c:pt>
                <c:pt idx="2">
                  <c:v>8298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DB9-45CE-85BD-65196BE950BC}"/>
            </c:ext>
          </c:extLst>
        </c:ser>
        <c:ser>
          <c:idx val="1"/>
          <c:order val="1"/>
          <c:tx>
            <c:strRef>
              <c:f>'Ingresos x tipo servicio'!$G$3</c:f>
              <c:strCache>
                <c:ptCount val="1"/>
                <c:pt idx="0">
                  <c:v>Porcentajes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1DB9-45CE-85BD-65196BE950B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1DB9-45CE-85BD-65196BE950B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1DB9-45CE-85BD-65196BE950BC}"/>
              </c:ext>
            </c:extLst>
          </c:dPt>
          <c:cat>
            <c:strRef>
              <c:f>'Ingresos x tipo servicio'!$E$4:$E$7</c:f>
              <c:strCache>
                <c:ptCount val="3"/>
                <c:pt idx="0">
                  <c:v>Almuerzo</c:v>
                </c:pt>
                <c:pt idx="1">
                  <c:v>Cena</c:v>
                </c:pt>
                <c:pt idx="2">
                  <c:v>Desayuno</c:v>
                </c:pt>
              </c:strCache>
            </c:strRef>
          </c:cat>
          <c:val>
            <c:numRef>
              <c:f>'Ingresos x tipo servicio'!$G$4:$G$7</c:f>
              <c:numCache>
                <c:formatCode>0.00%</c:formatCode>
                <c:ptCount val="3"/>
                <c:pt idx="0">
                  <c:v>0.59858525498608239</c:v>
                </c:pt>
                <c:pt idx="1">
                  <c:v>0.18950943588957839</c:v>
                </c:pt>
                <c:pt idx="2">
                  <c:v>0.21190530912433922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DB9-45CE-85BD-65196BE950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 Excel.xlsx]ingreso tipo dia semana!TablaDinámica3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Ingreso servicio y dia de la semana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'ingreso tipo dia semana'!$B$3:$B$4</c:f>
              <c:strCache>
                <c:ptCount val="1"/>
                <c:pt idx="0">
                  <c:v>Almuerzo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'ingreso tipo dia semana'!$A$5:$A$12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'ingreso tipo dia semana'!$B$5:$B$12</c:f>
              <c:numCache>
                <c:formatCode>#,##0.00\ "€"</c:formatCode>
                <c:ptCount val="7"/>
                <c:pt idx="0">
                  <c:v>1361</c:v>
                </c:pt>
                <c:pt idx="1">
                  <c:v>1422</c:v>
                </c:pt>
                <c:pt idx="2">
                  <c:v>3207</c:v>
                </c:pt>
                <c:pt idx="3">
                  <c:v>5436</c:v>
                </c:pt>
                <c:pt idx="4">
                  <c:v>3456</c:v>
                </c:pt>
                <c:pt idx="5">
                  <c:v>3837</c:v>
                </c:pt>
                <c:pt idx="6">
                  <c:v>4721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21-4988-B4DF-252981E115C0}"/>
            </c:ext>
          </c:extLst>
        </c:ser>
        <c:ser>
          <c:idx val="1"/>
          <c:order val="1"/>
          <c:tx>
            <c:strRef>
              <c:f>'ingreso tipo dia semana'!$C$3:$C$4</c:f>
              <c:strCache>
                <c:ptCount val="1"/>
                <c:pt idx="0">
                  <c:v>Cena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'ingreso tipo dia semana'!$A$5:$A$12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'ingreso tipo dia semana'!$C$5:$C$12</c:f>
              <c:numCache>
                <c:formatCode>#,##0.00\ "€"</c:formatCode>
                <c:ptCount val="7"/>
                <c:pt idx="0">
                  <c:v>421</c:v>
                </c:pt>
                <c:pt idx="1">
                  <c:v>854</c:v>
                </c:pt>
                <c:pt idx="2">
                  <c:v>945</c:v>
                </c:pt>
                <c:pt idx="3">
                  <c:v>1713</c:v>
                </c:pt>
                <c:pt idx="4">
                  <c:v>1125</c:v>
                </c:pt>
                <c:pt idx="5">
                  <c:v>1088</c:v>
                </c:pt>
                <c:pt idx="6">
                  <c:v>1275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21-4988-B4DF-252981E115C0}"/>
            </c:ext>
          </c:extLst>
        </c:ser>
        <c:ser>
          <c:idx val="2"/>
          <c:order val="2"/>
          <c:tx>
            <c:strRef>
              <c:f>'ingreso tipo dia semana'!$D$3:$D$4</c:f>
              <c:strCache>
                <c:ptCount val="1"/>
                <c:pt idx="0">
                  <c:v>Desayuno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'ingreso tipo dia semana'!$A$5:$A$12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'ingreso tipo dia semana'!$D$5:$D$12</c:f>
              <c:numCache>
                <c:formatCode>#,##0.00\ "€"</c:formatCode>
                <c:ptCount val="7"/>
                <c:pt idx="0">
                  <c:v>863</c:v>
                </c:pt>
                <c:pt idx="1">
                  <c:v>1343</c:v>
                </c:pt>
                <c:pt idx="2">
                  <c:v>545</c:v>
                </c:pt>
                <c:pt idx="3">
                  <c:v>1869</c:v>
                </c:pt>
                <c:pt idx="4">
                  <c:v>1254</c:v>
                </c:pt>
                <c:pt idx="5">
                  <c:v>1327</c:v>
                </c:pt>
                <c:pt idx="6">
                  <c:v>1097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21-4988-B4DF-252981E11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7446024"/>
        <c:axId val="1191272456"/>
      </c:barChart>
      <c:catAx>
        <c:axId val="1167446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272456"/>
        <c:crosses val="autoZero"/>
        <c:auto val="1"/>
        <c:lblAlgn val="ctr"/>
        <c:lblOffset val="100"/>
        <c:noMultiLvlLbl val="0"/>
      </c:catAx>
      <c:valAx>
        <c:axId val="1191272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446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 Excel.xlsx]metodos pago x transaccion!TablaDinámica1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Operaciones respecto al tipo de pago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'metodos pago x transaccion'!$B$4</c:f>
              <c:strCache>
                <c:ptCount val="1"/>
                <c:pt idx="0">
                  <c:v>Total ordenes por metodo de pago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D2A-4DF6-9775-02F8F09A5BB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D2A-4DF6-9775-02F8F09A5BB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D2A-4DF6-9775-02F8F09A5BB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'metodos pago x transaccion'!$A$5:$A$8</c:f>
              <c:strCache>
                <c:ptCount val="3"/>
                <c:pt idx="0">
                  <c:v>Efectivo</c:v>
                </c:pt>
                <c:pt idx="1">
                  <c:v>Tarjeta de crédito</c:v>
                </c:pt>
                <c:pt idx="2">
                  <c:v>Tarjeta de debito</c:v>
                </c:pt>
              </c:strCache>
            </c:strRef>
          </c:cat>
          <c:val>
            <c:numRef>
              <c:f>'metodos pago x transaccion'!$B$5:$B$8</c:f>
              <c:numCache>
                <c:formatCode>General</c:formatCode>
                <c:ptCount val="3"/>
                <c:pt idx="0">
                  <c:v>92</c:v>
                </c:pt>
                <c:pt idx="1">
                  <c:v>525</c:v>
                </c:pt>
                <c:pt idx="2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D2A-4DF6-9775-02F8F09A5BBD}"/>
            </c:ext>
          </c:extLst>
        </c:ser>
        <c:ser>
          <c:idx val="1"/>
          <c:order val="1"/>
          <c:tx>
            <c:strRef>
              <c:f>'metodos pago x transaccion'!$C$4</c:f>
              <c:strCache>
                <c:ptCount val="1"/>
                <c:pt idx="0">
                  <c:v>Porcentajes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9D2A-4DF6-9775-02F8F09A5BB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9D2A-4DF6-9775-02F8F09A5BB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9D2A-4DF6-9775-02F8F09A5BBD}"/>
              </c:ext>
            </c:extLst>
          </c:dPt>
          <c:cat>
            <c:strRef>
              <c:f>'metodos pago x transaccion'!$A$5:$A$8</c:f>
              <c:strCache>
                <c:ptCount val="3"/>
                <c:pt idx="0">
                  <c:v>Efectivo</c:v>
                </c:pt>
                <c:pt idx="1">
                  <c:v>Tarjeta de crédito</c:v>
                </c:pt>
                <c:pt idx="2">
                  <c:v>Tarjeta de debito</c:v>
                </c:pt>
              </c:strCache>
            </c:strRef>
          </c:cat>
          <c:val>
            <c:numRef>
              <c:f>'metodos pago x transaccion'!$C$5:$C$8</c:f>
              <c:numCache>
                <c:formatCode>0.00%</c:formatCode>
                <c:ptCount val="3"/>
                <c:pt idx="0">
                  <c:v>0.11994784876140809</c:v>
                </c:pt>
                <c:pt idx="1">
                  <c:v>0.68448500651890487</c:v>
                </c:pt>
                <c:pt idx="2">
                  <c:v>0.19556714471968709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D2A-4DF6-9775-02F8F09A5B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 Excel.xlsx]Impagos!TablaDinámica1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Meseros respecto a ordenes atendidas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Impagos!$B$3:$B$4</c:f>
              <c:strCache>
                <c:ptCount val="1"/>
                <c:pt idx="0">
                  <c:v>Mesero_1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Impagos!$A$5:$A$7</c:f>
              <c:strCache>
                <c:ptCount val="2"/>
                <c:pt idx="0">
                  <c:v>COBRADA</c:v>
                </c:pt>
                <c:pt idx="1">
                  <c:v>NO COBRADA</c:v>
                </c:pt>
              </c:strCache>
            </c:strRef>
          </c:cat>
          <c:val>
            <c:numRef>
              <c:f>Impagos!$B$5:$B$7</c:f>
              <c:numCache>
                <c:formatCode>General</c:formatCode>
                <c:ptCount val="2"/>
                <c:pt idx="0">
                  <c:v>73</c:v>
                </c:pt>
                <c:pt idx="1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53-44C5-BD9F-9FFF4C5A3C48}"/>
            </c:ext>
          </c:extLst>
        </c:ser>
        <c:ser>
          <c:idx val="1"/>
          <c:order val="1"/>
          <c:tx>
            <c:strRef>
              <c:f>Impagos!$C$3:$C$4</c:f>
              <c:strCache>
                <c:ptCount val="1"/>
                <c:pt idx="0">
                  <c:v>Mesero_2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Impagos!$A$5:$A$7</c:f>
              <c:strCache>
                <c:ptCount val="2"/>
                <c:pt idx="0">
                  <c:v>COBRADA</c:v>
                </c:pt>
                <c:pt idx="1">
                  <c:v>NO COBRADA</c:v>
                </c:pt>
              </c:strCache>
            </c:strRef>
          </c:cat>
          <c:val>
            <c:numRef>
              <c:f>Impagos!$C$5:$C$7</c:f>
              <c:numCache>
                <c:formatCode>General</c:formatCode>
                <c:ptCount val="2"/>
                <c:pt idx="0">
                  <c:v>100</c:v>
                </c:pt>
                <c:pt idx="1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53-44C5-BD9F-9FFF4C5A3C48}"/>
            </c:ext>
          </c:extLst>
        </c:ser>
        <c:ser>
          <c:idx val="2"/>
          <c:order val="2"/>
          <c:tx>
            <c:strRef>
              <c:f>Impagos!$D$3:$D$4</c:f>
              <c:strCache>
                <c:ptCount val="1"/>
                <c:pt idx="0">
                  <c:v>Mesero_3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Impagos!$A$5:$A$7</c:f>
              <c:strCache>
                <c:ptCount val="2"/>
                <c:pt idx="0">
                  <c:v>COBRADA</c:v>
                </c:pt>
                <c:pt idx="1">
                  <c:v>NO COBRADA</c:v>
                </c:pt>
              </c:strCache>
            </c:strRef>
          </c:cat>
          <c:val>
            <c:numRef>
              <c:f>Impagos!$D$5:$D$7</c:f>
              <c:numCache>
                <c:formatCode>General</c:formatCode>
                <c:ptCount val="2"/>
                <c:pt idx="0">
                  <c:v>77</c:v>
                </c:pt>
                <c:pt idx="1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53-44C5-BD9F-9FFF4C5A3C48}"/>
            </c:ext>
          </c:extLst>
        </c:ser>
        <c:ser>
          <c:idx val="3"/>
          <c:order val="3"/>
          <c:tx>
            <c:strRef>
              <c:f>Impagos!$E$3:$E$4</c:f>
              <c:strCache>
                <c:ptCount val="1"/>
                <c:pt idx="0">
                  <c:v>Mesero_4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Impagos!$A$5:$A$7</c:f>
              <c:strCache>
                <c:ptCount val="2"/>
                <c:pt idx="0">
                  <c:v>COBRADA</c:v>
                </c:pt>
                <c:pt idx="1">
                  <c:v>NO COBRADA</c:v>
                </c:pt>
              </c:strCache>
            </c:strRef>
          </c:cat>
          <c:val>
            <c:numRef>
              <c:f>Impagos!$E$5:$E$7</c:f>
              <c:numCache>
                <c:formatCode>General</c:formatCode>
                <c:ptCount val="2"/>
                <c:pt idx="0">
                  <c:v>87</c:v>
                </c:pt>
                <c:pt idx="1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53-44C5-BD9F-9FFF4C5A3C48}"/>
            </c:ext>
          </c:extLst>
        </c:ser>
        <c:ser>
          <c:idx val="4"/>
          <c:order val="4"/>
          <c:tx>
            <c:strRef>
              <c:f>Impagos!$F$3:$F$4</c:f>
              <c:strCache>
                <c:ptCount val="1"/>
                <c:pt idx="0">
                  <c:v>Mesero_5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Impagos!$A$5:$A$7</c:f>
              <c:strCache>
                <c:ptCount val="2"/>
                <c:pt idx="0">
                  <c:v>COBRADA</c:v>
                </c:pt>
                <c:pt idx="1">
                  <c:v>NO COBRADA</c:v>
                </c:pt>
              </c:strCache>
            </c:strRef>
          </c:cat>
          <c:val>
            <c:numRef>
              <c:f>Impagos!$F$5:$F$7</c:f>
              <c:numCache>
                <c:formatCode>General</c:formatCode>
                <c:ptCount val="2"/>
                <c:pt idx="0">
                  <c:v>69</c:v>
                </c:pt>
                <c:pt idx="1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C53-44C5-BD9F-9FFF4C5A3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32920072"/>
        <c:axId val="840766472"/>
      </c:barChart>
      <c:catAx>
        <c:axId val="232920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766472"/>
        <c:crosses val="autoZero"/>
        <c:auto val="1"/>
        <c:lblAlgn val="ctr"/>
        <c:lblOffset val="100"/>
        <c:noMultiLvlLbl val="0"/>
      </c:catAx>
      <c:valAx>
        <c:axId val="840766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920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 Excel.xlsx]Meseros!TablaDinámica1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Ordenes atendidas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4472C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4472C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4472C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4472C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4472C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Meseros!$B$3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Meseros!$A$4:$A$9</c:f>
              <c:strCache>
                <c:ptCount val="5"/>
                <c:pt idx="0">
                  <c:v>Mesero_1</c:v>
                </c:pt>
                <c:pt idx="1">
                  <c:v>Mesero_2</c:v>
                </c:pt>
                <c:pt idx="2">
                  <c:v>Mesero_3</c:v>
                </c:pt>
                <c:pt idx="3">
                  <c:v>Mesero_4</c:v>
                </c:pt>
                <c:pt idx="4">
                  <c:v>Mesero_5</c:v>
                </c:pt>
              </c:strCache>
            </c:strRef>
          </c:cat>
          <c:val>
            <c:numRef>
              <c:f>Meseros!$B$4:$B$9</c:f>
              <c:numCache>
                <c:formatCode>General</c:formatCode>
                <c:ptCount val="5"/>
                <c:pt idx="0">
                  <c:v>138</c:v>
                </c:pt>
                <c:pt idx="1">
                  <c:v>192</c:v>
                </c:pt>
                <c:pt idx="2">
                  <c:v>158</c:v>
                </c:pt>
                <c:pt idx="3">
                  <c:v>149</c:v>
                </c:pt>
                <c:pt idx="4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6F-441D-8EF9-6E827CB4CB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6198536"/>
        <c:axId val="186204680"/>
      </c:barChart>
      <c:catAx>
        <c:axId val="186198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04680"/>
        <c:crosses val="autoZero"/>
        <c:auto val="1"/>
        <c:lblAlgn val="ctr"/>
        <c:lblOffset val="100"/>
        <c:noMultiLvlLbl val="0"/>
      </c:catAx>
      <c:valAx>
        <c:axId val="186204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98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 Excel.xlsx]Dashboard!TablaDinámica17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Dashboard!$E$1</c:f>
              <c:strCache>
                <c:ptCount val="1"/>
                <c:pt idx="0">
                  <c:v>FACTURACION TOTAL QUE SE HA COBRADO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Dashboard!$E$2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Dashboard!$E$2</c:f>
              <c:numCache>
                <c:formatCode>#,##0.00\ "€"</c:formatCode>
                <c:ptCount val="1"/>
                <c:pt idx="0">
                  <c:v>39159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D9-4E74-992C-DC7E06B1F77D}"/>
            </c:ext>
          </c:extLst>
        </c:ser>
        <c:ser>
          <c:idx val="1"/>
          <c:order val="1"/>
          <c:tx>
            <c:strRef>
              <c:f>Dashboard!$F$1</c:f>
              <c:strCache>
                <c:ptCount val="1"/>
                <c:pt idx="0">
                  <c:v>FACTURACION TOTAL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Dashboard!$E$2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Dashboard!$F$2</c:f>
              <c:numCache>
                <c:formatCode>#,##0.00\ "€"</c:formatCode>
                <c:ptCount val="1"/>
                <c:pt idx="0">
                  <c:v>106327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3D9-4E74-992C-DC7E06B1F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097544"/>
        <c:axId val="212099592"/>
      </c:barChart>
      <c:catAx>
        <c:axId val="212097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99592"/>
        <c:auto val="1"/>
        <c:lblAlgn val="ctr"/>
        <c:lblOffset val="100"/>
        <c:noMultiLvlLbl val="0"/>
      </c:catAx>
      <c:valAx>
        <c:axId val="212099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97544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 Excel.xlsx]Impagos!TablaDinámica5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Operacion impagadas segun servicio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Impagos!$B$22:$B$23</c:f>
              <c:strCache>
                <c:ptCount val="1"/>
                <c:pt idx="0">
                  <c:v>Almuerzo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Impagos!$A$24:$A$26</c:f>
              <c:strCache>
                <c:ptCount val="2"/>
                <c:pt idx="0">
                  <c:v>COBRADA</c:v>
                </c:pt>
                <c:pt idx="1">
                  <c:v>NO COBRADA</c:v>
                </c:pt>
              </c:strCache>
            </c:strRef>
          </c:cat>
          <c:val>
            <c:numRef>
              <c:f>Impagos!$B$24:$B$26</c:f>
              <c:numCache>
                <c:formatCode>General</c:formatCode>
                <c:ptCount val="2"/>
                <c:pt idx="0">
                  <c:v>249</c:v>
                </c:pt>
                <c:pt idx="1">
                  <c:v>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03-406B-ABC3-03015E33318F}"/>
            </c:ext>
          </c:extLst>
        </c:ser>
        <c:ser>
          <c:idx val="1"/>
          <c:order val="1"/>
          <c:tx>
            <c:strRef>
              <c:f>Impagos!$C$22:$C$23</c:f>
              <c:strCache>
                <c:ptCount val="1"/>
                <c:pt idx="0">
                  <c:v>Cena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Impagos!$A$24:$A$26</c:f>
              <c:strCache>
                <c:ptCount val="2"/>
                <c:pt idx="0">
                  <c:v>COBRADA</c:v>
                </c:pt>
                <c:pt idx="1">
                  <c:v>NO COBRADA</c:v>
                </c:pt>
              </c:strCache>
            </c:strRef>
          </c:cat>
          <c:val>
            <c:numRef>
              <c:f>Impagos!$C$24:$C$26</c:f>
              <c:numCache>
                <c:formatCode>General</c:formatCode>
                <c:ptCount val="2"/>
                <c:pt idx="0">
                  <c:v>76</c:v>
                </c:pt>
                <c:pt idx="1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03-406B-ABC3-03015E33318F}"/>
            </c:ext>
          </c:extLst>
        </c:ser>
        <c:ser>
          <c:idx val="2"/>
          <c:order val="2"/>
          <c:tx>
            <c:strRef>
              <c:f>Impagos!$D$22:$D$23</c:f>
              <c:strCache>
                <c:ptCount val="1"/>
                <c:pt idx="0">
                  <c:v>Desayuno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Impagos!$A$24:$A$26</c:f>
              <c:strCache>
                <c:ptCount val="2"/>
                <c:pt idx="0">
                  <c:v>COBRADA</c:v>
                </c:pt>
                <c:pt idx="1">
                  <c:v>NO COBRADA</c:v>
                </c:pt>
              </c:strCache>
            </c:strRef>
          </c:cat>
          <c:val>
            <c:numRef>
              <c:f>Impagos!$D$24:$D$26</c:f>
              <c:numCache>
                <c:formatCode>General</c:formatCode>
                <c:ptCount val="2"/>
                <c:pt idx="0">
                  <c:v>81</c:v>
                </c:pt>
                <c:pt idx="1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03-406B-ABC3-03015E333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5184648"/>
        <c:axId val="395194888"/>
      </c:barChart>
      <c:catAx>
        <c:axId val="395184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194888"/>
        <c:crosses val="autoZero"/>
        <c:auto val="1"/>
        <c:lblAlgn val="ctr"/>
        <c:lblOffset val="100"/>
        <c:noMultiLvlLbl val="0"/>
      </c:catAx>
      <c:valAx>
        <c:axId val="395194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184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v>Montante total 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3"/>
              <c:pt idx="0">
                <c:v>Almuerzo</c:v>
              </c:pt>
              <c:pt idx="1">
                <c:v>Cena</c:v>
              </c:pt>
              <c:pt idx="2">
                <c:v>Desayuno</c:v>
              </c:pt>
            </c:strLit>
          </c:cat>
          <c:val>
            <c:numLit>
              <c:formatCode>General</c:formatCode>
              <c:ptCount val="3"/>
              <c:pt idx="0">
                <c:v>76744.560000000012</c:v>
              </c:pt>
              <c:pt idx="1">
                <c:v>27372.920000000009</c:v>
              </c:pt>
              <c:pt idx="2">
                <c:v>25036.760000000002</c:v>
              </c:pt>
            </c:numLit>
          </c:val>
          <c:extLst>
            <c:ext xmlns:c16="http://schemas.microsoft.com/office/drawing/2014/chart" uri="{C3380CC4-5D6E-409C-BE32-E72D297353CC}">
              <c16:uniqueId val="{00000010-CAD7-434F-9860-3AAAA40097B5}"/>
            </c:ext>
          </c:extLst>
        </c:ser>
        <c:ser>
          <c:idx val="1"/>
          <c:order val="1"/>
          <c:tx>
            <c:v>Porcentaje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Lit>
              <c:ptCount val="3"/>
              <c:pt idx="0">
                <c:v>Almuerzo</c:v>
              </c:pt>
              <c:pt idx="1">
                <c:v>Cena</c:v>
              </c:pt>
              <c:pt idx="2">
                <c:v>Desayuno</c:v>
              </c:pt>
            </c:strLit>
          </c:cat>
          <c:val>
            <c:numLit>
              <c:formatCode>General</c:formatCode>
              <c:ptCount val="3"/>
              <c:pt idx="0">
                <c:v>0.59420859895888822</c:v>
              </c:pt>
              <c:pt idx="1">
                <c:v>0.21193977061844818</c:v>
              </c:pt>
              <c:pt idx="2">
                <c:v>0.19385163042266362</c:v>
              </c:pt>
            </c:numLit>
          </c:val>
          <c:extLst>
            <c:ext xmlns:c16="http://schemas.microsoft.com/office/drawing/2014/chart" uri="{C3380CC4-5D6E-409C-BE32-E72D297353CC}">
              <c16:uniqueId val="{00000011-CAD7-434F-9860-3AAAA40097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 Excel.xlsx]Ingresos x tipo servicio!TablaDinámica14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'Ingresos x tipo servicio'!$F$3</c:f>
              <c:strCache>
                <c:ptCount val="1"/>
                <c:pt idx="0">
                  <c:v>Monto total cobrado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8F5-4ADB-87D8-2A249C01654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8F5-4ADB-87D8-2A249C01654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8F5-4ADB-87D8-2A249C01654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'Ingresos x tipo servicio'!$E$4:$E$7</c:f>
              <c:strCache>
                <c:ptCount val="3"/>
                <c:pt idx="0">
                  <c:v>Almuerzo</c:v>
                </c:pt>
                <c:pt idx="1">
                  <c:v>Cena</c:v>
                </c:pt>
                <c:pt idx="2">
                  <c:v>Desayuno</c:v>
                </c:pt>
              </c:strCache>
            </c:strRef>
          </c:cat>
          <c:val>
            <c:numRef>
              <c:f>'Ingresos x tipo servicio'!$F$4:$F$7</c:f>
              <c:numCache>
                <c:formatCode>#,##0.00\ "€"</c:formatCode>
                <c:ptCount val="3"/>
                <c:pt idx="0">
                  <c:v>23440</c:v>
                </c:pt>
                <c:pt idx="1">
                  <c:v>7421</c:v>
                </c:pt>
                <c:pt idx="2">
                  <c:v>8298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8C-4662-81CF-54F8518A3ECB}"/>
            </c:ext>
          </c:extLst>
        </c:ser>
        <c:ser>
          <c:idx val="1"/>
          <c:order val="1"/>
          <c:tx>
            <c:strRef>
              <c:f>'Ingresos x tipo servicio'!$G$3</c:f>
              <c:strCache>
                <c:ptCount val="1"/>
                <c:pt idx="0">
                  <c:v>Porcentajes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8F5-4ADB-87D8-2A249C01654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8F5-4ADB-87D8-2A249C01654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8F5-4ADB-87D8-2A249C01654C}"/>
              </c:ext>
            </c:extLst>
          </c:dPt>
          <c:cat>
            <c:strRef>
              <c:f>'Ingresos x tipo servicio'!$E$4:$E$7</c:f>
              <c:strCache>
                <c:ptCount val="3"/>
                <c:pt idx="0">
                  <c:v>Almuerzo</c:v>
                </c:pt>
                <c:pt idx="1">
                  <c:v>Cena</c:v>
                </c:pt>
                <c:pt idx="2">
                  <c:v>Desayuno</c:v>
                </c:pt>
              </c:strCache>
            </c:strRef>
          </c:cat>
          <c:val>
            <c:numRef>
              <c:f>'Ingresos x tipo servicio'!$G$4:$G$7</c:f>
              <c:numCache>
                <c:formatCode>0.00%</c:formatCode>
                <c:ptCount val="3"/>
                <c:pt idx="0">
                  <c:v>0.59858525498608239</c:v>
                </c:pt>
                <c:pt idx="1">
                  <c:v>0.18950943588957839</c:v>
                </c:pt>
                <c:pt idx="2">
                  <c:v>0.21190530912433922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E8C-4662-81CF-54F8518A3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 Excel.xlsx]Ingresos x tipo servicio!TablaDinámica15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MONTOS TOTALES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'Ingresos x tipo servicio'!$J$3</c:f>
              <c:strCache>
                <c:ptCount val="1"/>
                <c:pt idx="0">
                  <c:v>Monto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'Ingresos x tipo servicio'!$I$4:$I$7</c:f>
              <c:strCache>
                <c:ptCount val="3"/>
                <c:pt idx="0">
                  <c:v>Almuerzo</c:v>
                </c:pt>
                <c:pt idx="1">
                  <c:v>Cena</c:v>
                </c:pt>
                <c:pt idx="2">
                  <c:v>Desayuno</c:v>
                </c:pt>
              </c:strCache>
            </c:strRef>
          </c:cat>
          <c:val>
            <c:numRef>
              <c:f>'Ingresos x tipo servicio'!$J$4:$J$7</c:f>
              <c:numCache>
                <c:formatCode>#,##0.00\ "€"</c:formatCode>
                <c:ptCount val="3"/>
                <c:pt idx="0">
                  <c:v>62781</c:v>
                </c:pt>
                <c:pt idx="1">
                  <c:v>22692</c:v>
                </c:pt>
                <c:pt idx="2">
                  <c:v>20854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07-49E3-995A-BB1A6298D1EA}"/>
            </c:ext>
          </c:extLst>
        </c:ser>
        <c:ser>
          <c:idx val="1"/>
          <c:order val="1"/>
          <c:tx>
            <c:strRef>
              <c:f>'Ingresos x tipo servicio'!$K$3</c:f>
              <c:strCache>
                <c:ptCount val="1"/>
                <c:pt idx="0">
                  <c:v>Monto total  cobrado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'Ingresos x tipo servicio'!$I$4:$I$7</c:f>
              <c:strCache>
                <c:ptCount val="3"/>
                <c:pt idx="0">
                  <c:v>Almuerzo</c:v>
                </c:pt>
                <c:pt idx="1">
                  <c:v>Cena</c:v>
                </c:pt>
                <c:pt idx="2">
                  <c:v>Desayuno</c:v>
                </c:pt>
              </c:strCache>
            </c:strRef>
          </c:cat>
          <c:val>
            <c:numRef>
              <c:f>'Ingresos x tipo servicio'!$K$4:$K$7</c:f>
              <c:numCache>
                <c:formatCode>#,##0.00\ "€"</c:formatCode>
                <c:ptCount val="3"/>
                <c:pt idx="0">
                  <c:v>23440</c:v>
                </c:pt>
                <c:pt idx="1">
                  <c:v>7421</c:v>
                </c:pt>
                <c:pt idx="2">
                  <c:v>8298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5D-437E-963C-7C9D15278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7314568"/>
        <c:axId val="917337096"/>
      </c:barChart>
      <c:catAx>
        <c:axId val="917314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337096"/>
        <c:crosses val="autoZero"/>
        <c:auto val="1"/>
        <c:lblAlgn val="ctr"/>
        <c:lblOffset val="100"/>
        <c:noMultiLvlLbl val="0"/>
      </c:catAx>
      <c:valAx>
        <c:axId val="917337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314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 Excel.xlsx]metodos pago x transaccion!TablaDinámica1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'metodos pago x transaccion'!$B$4</c:f>
              <c:strCache>
                <c:ptCount val="1"/>
                <c:pt idx="0">
                  <c:v>Total ordenes por metodo de pago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252-4037-8173-DCFC3CF3E5A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252-4037-8173-DCFC3CF3E5A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252-4037-8173-DCFC3CF3E5A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'metodos pago x transaccion'!$A$5:$A$8</c:f>
              <c:strCache>
                <c:ptCount val="3"/>
                <c:pt idx="0">
                  <c:v>Efectivo</c:v>
                </c:pt>
                <c:pt idx="1">
                  <c:v>Tarjeta de crédito</c:v>
                </c:pt>
                <c:pt idx="2">
                  <c:v>Tarjeta de debito</c:v>
                </c:pt>
              </c:strCache>
            </c:strRef>
          </c:cat>
          <c:val>
            <c:numRef>
              <c:f>'metodos pago x transaccion'!$B$5:$B$8</c:f>
              <c:numCache>
                <c:formatCode>General</c:formatCode>
                <c:ptCount val="3"/>
                <c:pt idx="0">
                  <c:v>92</c:v>
                </c:pt>
                <c:pt idx="1">
                  <c:v>525</c:v>
                </c:pt>
                <c:pt idx="2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B3-426C-9C44-9AB6E3F9C8C7}"/>
            </c:ext>
          </c:extLst>
        </c:ser>
        <c:ser>
          <c:idx val="1"/>
          <c:order val="1"/>
          <c:tx>
            <c:strRef>
              <c:f>'metodos pago x transaccion'!$C$4</c:f>
              <c:strCache>
                <c:ptCount val="1"/>
                <c:pt idx="0">
                  <c:v>Porcentajes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252-4037-8173-DCFC3CF3E5A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252-4037-8173-DCFC3CF3E5A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252-4037-8173-DCFC3CF3E5A3}"/>
              </c:ext>
            </c:extLst>
          </c:dPt>
          <c:cat>
            <c:strRef>
              <c:f>'metodos pago x transaccion'!$A$5:$A$8</c:f>
              <c:strCache>
                <c:ptCount val="3"/>
                <c:pt idx="0">
                  <c:v>Efectivo</c:v>
                </c:pt>
                <c:pt idx="1">
                  <c:v>Tarjeta de crédito</c:v>
                </c:pt>
                <c:pt idx="2">
                  <c:v>Tarjeta de debito</c:v>
                </c:pt>
              </c:strCache>
            </c:strRef>
          </c:cat>
          <c:val>
            <c:numRef>
              <c:f>'metodos pago x transaccion'!$C$5:$C$8</c:f>
              <c:numCache>
                <c:formatCode>0.00%</c:formatCode>
                <c:ptCount val="3"/>
                <c:pt idx="0">
                  <c:v>0.11994784876140809</c:v>
                </c:pt>
                <c:pt idx="1">
                  <c:v>0.68448500651890487</c:v>
                </c:pt>
                <c:pt idx="2">
                  <c:v>0.19556714471968709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B3-426C-9C44-9AB6E3F9C8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 Excel.xlsx]metodos pago x transaccion!TablaDinámica2</c:name>
    <c:fmtId val="11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'metodos pago x transaccion'!$F$4</c:f>
              <c:strCache>
                <c:ptCount val="1"/>
                <c:pt idx="0">
                  <c:v>Total ordenes por Metodo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'metodos pago x transaccion'!$E$5:$E$7</c:f>
              <c:strCache>
                <c:ptCount val="2"/>
                <c:pt idx="0">
                  <c:v>COBRADA</c:v>
                </c:pt>
                <c:pt idx="1">
                  <c:v>NO COBRADA</c:v>
                </c:pt>
              </c:strCache>
            </c:strRef>
          </c:cat>
          <c:val>
            <c:numRef>
              <c:f>'metodos pago x transaccion'!$F$5:$F$7</c:f>
              <c:numCache>
                <c:formatCode>General</c:formatCode>
                <c:ptCount val="2"/>
                <c:pt idx="0">
                  <c:v>73</c:v>
                </c:pt>
                <c:pt idx="1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73-4488-9106-E1FB9AA90BFE}"/>
            </c:ext>
          </c:extLst>
        </c:ser>
        <c:ser>
          <c:idx val="1"/>
          <c:order val="1"/>
          <c:tx>
            <c:strRef>
              <c:f>'metodos pago x transaccion'!$G$4</c:f>
              <c:strCache>
                <c:ptCount val="1"/>
                <c:pt idx="0">
                  <c:v>Porcentajes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'metodos pago x transaccion'!$E$5:$E$7</c:f>
              <c:strCache>
                <c:ptCount val="2"/>
                <c:pt idx="0">
                  <c:v>COBRADA</c:v>
                </c:pt>
                <c:pt idx="1">
                  <c:v>NO COBRADA</c:v>
                </c:pt>
              </c:strCache>
            </c:strRef>
          </c:cat>
          <c:val>
            <c:numRef>
              <c:f>'metodos pago x transaccion'!$G$5:$G$7</c:f>
              <c:numCache>
                <c:formatCode>0.00%</c:formatCode>
                <c:ptCount val="2"/>
                <c:pt idx="0">
                  <c:v>0.51790633608815428</c:v>
                </c:pt>
                <c:pt idx="1">
                  <c:v>0.48209366391184572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D73-4488-9106-E1FB9AA90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 Excel.xlsx]ingreso tipo dia semana!TablaDinámica3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'ingreso tipo dia semana'!$B$3:$B$4</c:f>
              <c:strCache>
                <c:ptCount val="1"/>
                <c:pt idx="0">
                  <c:v>Almuerzo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'ingreso tipo dia semana'!$A$5:$A$12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'ingreso tipo dia semana'!$B$5:$B$12</c:f>
              <c:numCache>
                <c:formatCode>#,##0.00\ "€"</c:formatCode>
                <c:ptCount val="7"/>
                <c:pt idx="0">
                  <c:v>1361</c:v>
                </c:pt>
                <c:pt idx="1">
                  <c:v>1422</c:v>
                </c:pt>
                <c:pt idx="2">
                  <c:v>3207</c:v>
                </c:pt>
                <c:pt idx="3">
                  <c:v>5436</c:v>
                </c:pt>
                <c:pt idx="4">
                  <c:v>3456</c:v>
                </c:pt>
                <c:pt idx="5">
                  <c:v>3837</c:v>
                </c:pt>
                <c:pt idx="6">
                  <c:v>4721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B0-4A69-BEEB-52F761E788D6}"/>
            </c:ext>
          </c:extLst>
        </c:ser>
        <c:ser>
          <c:idx val="1"/>
          <c:order val="1"/>
          <c:tx>
            <c:strRef>
              <c:f>'ingreso tipo dia semana'!$C$3:$C$4</c:f>
              <c:strCache>
                <c:ptCount val="1"/>
                <c:pt idx="0">
                  <c:v>Cena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'ingreso tipo dia semana'!$A$5:$A$12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'ingreso tipo dia semana'!$C$5:$C$12</c:f>
              <c:numCache>
                <c:formatCode>#,##0.00\ "€"</c:formatCode>
                <c:ptCount val="7"/>
                <c:pt idx="0">
                  <c:v>421</c:v>
                </c:pt>
                <c:pt idx="1">
                  <c:v>854</c:v>
                </c:pt>
                <c:pt idx="2">
                  <c:v>945</c:v>
                </c:pt>
                <c:pt idx="3">
                  <c:v>1713</c:v>
                </c:pt>
                <c:pt idx="4">
                  <c:v>1125</c:v>
                </c:pt>
                <c:pt idx="5">
                  <c:v>1088</c:v>
                </c:pt>
                <c:pt idx="6">
                  <c:v>1275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B0-4A69-BEEB-52F761E788D6}"/>
            </c:ext>
          </c:extLst>
        </c:ser>
        <c:ser>
          <c:idx val="2"/>
          <c:order val="2"/>
          <c:tx>
            <c:strRef>
              <c:f>'ingreso tipo dia semana'!$D$3:$D$4</c:f>
              <c:strCache>
                <c:ptCount val="1"/>
                <c:pt idx="0">
                  <c:v>Desayuno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'ingreso tipo dia semana'!$A$5:$A$12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'ingreso tipo dia semana'!$D$5:$D$12</c:f>
              <c:numCache>
                <c:formatCode>#,##0.00\ "€"</c:formatCode>
                <c:ptCount val="7"/>
                <c:pt idx="0">
                  <c:v>863</c:v>
                </c:pt>
                <c:pt idx="1">
                  <c:v>1343</c:v>
                </c:pt>
                <c:pt idx="2">
                  <c:v>545</c:v>
                </c:pt>
                <c:pt idx="3">
                  <c:v>1869</c:v>
                </c:pt>
                <c:pt idx="4">
                  <c:v>1254</c:v>
                </c:pt>
                <c:pt idx="5">
                  <c:v>1327</c:v>
                </c:pt>
                <c:pt idx="6">
                  <c:v>1097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B0-4A69-BEEB-52F761E78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7446024"/>
        <c:axId val="1191272456"/>
      </c:barChart>
      <c:catAx>
        <c:axId val="1167446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272456"/>
        <c:crosses val="autoZero"/>
        <c:auto val="1"/>
        <c:lblAlgn val="ctr"/>
        <c:lblOffset val="100"/>
        <c:noMultiLvlLbl val="0"/>
      </c:catAx>
      <c:valAx>
        <c:axId val="1191272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446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 Excel.xlsx]Ingresos x pais de orig!TablaDinámica4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'Ingresos x pais de orig'!$B$3</c:f>
              <c:strCache>
                <c:ptCount val="1"/>
                <c:pt idx="0">
                  <c:v>Monto total cobrado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'Ingresos x pais de orig'!$A$4:$A$15</c:f>
              <c:strCache>
                <c:ptCount val="11"/>
                <c:pt idx="0">
                  <c:v>Argentina</c:v>
                </c:pt>
                <c:pt idx="1">
                  <c:v>Bolivia</c:v>
                </c:pt>
                <c:pt idx="2">
                  <c:v>Brasil</c:v>
                </c:pt>
                <c:pt idx="3">
                  <c:v>Chile</c:v>
                </c:pt>
                <c:pt idx="4">
                  <c:v>Colombia</c:v>
                </c:pt>
                <c:pt idx="5">
                  <c:v>Ecuador</c:v>
                </c:pt>
                <c:pt idx="6">
                  <c:v>España</c:v>
                </c:pt>
                <c:pt idx="7">
                  <c:v>Paraguay</c:v>
                </c:pt>
                <c:pt idx="8">
                  <c:v>Perú</c:v>
                </c:pt>
                <c:pt idx="9">
                  <c:v>Uruguay</c:v>
                </c:pt>
                <c:pt idx="10">
                  <c:v>Venezuela</c:v>
                </c:pt>
              </c:strCache>
            </c:strRef>
          </c:cat>
          <c:val>
            <c:numRef>
              <c:f>'Ingresos x pais de orig'!$B$4:$B$15</c:f>
              <c:numCache>
                <c:formatCode>#,##0.00\ "€"</c:formatCode>
                <c:ptCount val="11"/>
                <c:pt idx="0">
                  <c:v>5194</c:v>
                </c:pt>
                <c:pt idx="1">
                  <c:v>3495</c:v>
                </c:pt>
                <c:pt idx="2">
                  <c:v>3203</c:v>
                </c:pt>
                <c:pt idx="3">
                  <c:v>3933</c:v>
                </c:pt>
                <c:pt idx="4">
                  <c:v>3632</c:v>
                </c:pt>
                <c:pt idx="5">
                  <c:v>2831</c:v>
                </c:pt>
                <c:pt idx="6">
                  <c:v>2926</c:v>
                </c:pt>
                <c:pt idx="7">
                  <c:v>3452</c:v>
                </c:pt>
                <c:pt idx="8">
                  <c:v>2976</c:v>
                </c:pt>
                <c:pt idx="9">
                  <c:v>3977</c:v>
                </c:pt>
                <c:pt idx="10">
                  <c:v>3540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7C-48BF-A759-232FC6D1AA14}"/>
            </c:ext>
          </c:extLst>
        </c:ser>
        <c:ser>
          <c:idx val="1"/>
          <c:order val="1"/>
          <c:tx>
            <c:strRef>
              <c:f>'Ingresos x pais de orig'!$C$3</c:f>
              <c:strCache>
                <c:ptCount val="1"/>
                <c:pt idx="0">
                  <c:v>Porcentaje que representa sobre el 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</c:dPt>
          <c:cat>
            <c:strRef>
              <c:f>'Ingresos x pais de orig'!$A$4:$A$15</c:f>
              <c:strCache>
                <c:ptCount val="11"/>
                <c:pt idx="0">
                  <c:v>Argentina</c:v>
                </c:pt>
                <c:pt idx="1">
                  <c:v>Bolivia</c:v>
                </c:pt>
                <c:pt idx="2">
                  <c:v>Brasil</c:v>
                </c:pt>
                <c:pt idx="3">
                  <c:v>Chile</c:v>
                </c:pt>
                <c:pt idx="4">
                  <c:v>Colombia</c:v>
                </c:pt>
                <c:pt idx="5">
                  <c:v>Ecuador</c:v>
                </c:pt>
                <c:pt idx="6">
                  <c:v>España</c:v>
                </c:pt>
                <c:pt idx="7">
                  <c:v>Paraguay</c:v>
                </c:pt>
                <c:pt idx="8">
                  <c:v>Perú</c:v>
                </c:pt>
                <c:pt idx="9">
                  <c:v>Uruguay</c:v>
                </c:pt>
                <c:pt idx="10">
                  <c:v>Venezuela</c:v>
                </c:pt>
              </c:strCache>
            </c:strRef>
          </c:cat>
          <c:val>
            <c:numRef>
              <c:f>'Ingresos x pais de orig'!$C$4:$C$15</c:f>
              <c:numCache>
                <c:formatCode>0.00%</c:formatCode>
                <c:ptCount val="11"/>
                <c:pt idx="0">
                  <c:v>0.13263872928317882</c:v>
                </c:pt>
                <c:pt idx="1">
                  <c:v>8.9251513062131305E-2</c:v>
                </c:pt>
                <c:pt idx="2">
                  <c:v>8.1794734288413898E-2</c:v>
                </c:pt>
                <c:pt idx="3">
                  <c:v>0.10043668122270742</c:v>
                </c:pt>
                <c:pt idx="4">
                  <c:v>9.2750070226512424E-2</c:v>
                </c:pt>
                <c:pt idx="5">
                  <c:v>7.2295002426006796E-2</c:v>
                </c:pt>
                <c:pt idx="6">
                  <c:v>7.472100921882581E-2</c:v>
                </c:pt>
                <c:pt idx="7">
                  <c:v>8.8153425776960601E-2</c:v>
                </c:pt>
                <c:pt idx="8">
                  <c:v>7.5997854899256881E-2</c:v>
                </c:pt>
                <c:pt idx="9">
                  <c:v>0.10156030542148677</c:v>
                </c:pt>
                <c:pt idx="10">
                  <c:v>9.0400674174519274E-2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7C-48BF-A759-232FC6D1A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 Excel.xlsx]Impagos!TablaDinámica1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Impagos!$B$3:$B$4</c:f>
              <c:strCache>
                <c:ptCount val="1"/>
                <c:pt idx="0">
                  <c:v>Mesero_1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Impagos!$A$5:$A$7</c:f>
              <c:strCache>
                <c:ptCount val="2"/>
                <c:pt idx="0">
                  <c:v>COBRADA</c:v>
                </c:pt>
                <c:pt idx="1">
                  <c:v>NO COBRADA</c:v>
                </c:pt>
              </c:strCache>
            </c:strRef>
          </c:cat>
          <c:val>
            <c:numRef>
              <c:f>Impagos!$B$5:$B$7</c:f>
              <c:numCache>
                <c:formatCode>General</c:formatCode>
                <c:ptCount val="2"/>
                <c:pt idx="0">
                  <c:v>73</c:v>
                </c:pt>
                <c:pt idx="1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4D-4FE4-AAEC-FA27F4B7682F}"/>
            </c:ext>
          </c:extLst>
        </c:ser>
        <c:ser>
          <c:idx val="1"/>
          <c:order val="1"/>
          <c:tx>
            <c:strRef>
              <c:f>Impagos!$C$3:$C$4</c:f>
              <c:strCache>
                <c:ptCount val="1"/>
                <c:pt idx="0">
                  <c:v>Mesero_2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Impagos!$A$5:$A$7</c:f>
              <c:strCache>
                <c:ptCount val="2"/>
                <c:pt idx="0">
                  <c:v>COBRADA</c:v>
                </c:pt>
                <c:pt idx="1">
                  <c:v>NO COBRADA</c:v>
                </c:pt>
              </c:strCache>
            </c:strRef>
          </c:cat>
          <c:val>
            <c:numRef>
              <c:f>Impagos!$C$5:$C$7</c:f>
              <c:numCache>
                <c:formatCode>General</c:formatCode>
                <c:ptCount val="2"/>
                <c:pt idx="0">
                  <c:v>100</c:v>
                </c:pt>
                <c:pt idx="1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4D-4FE4-AAEC-FA27F4B7682F}"/>
            </c:ext>
          </c:extLst>
        </c:ser>
        <c:ser>
          <c:idx val="2"/>
          <c:order val="2"/>
          <c:tx>
            <c:strRef>
              <c:f>Impagos!$D$3:$D$4</c:f>
              <c:strCache>
                <c:ptCount val="1"/>
                <c:pt idx="0">
                  <c:v>Mesero_3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Impagos!$A$5:$A$7</c:f>
              <c:strCache>
                <c:ptCount val="2"/>
                <c:pt idx="0">
                  <c:v>COBRADA</c:v>
                </c:pt>
                <c:pt idx="1">
                  <c:v>NO COBRADA</c:v>
                </c:pt>
              </c:strCache>
            </c:strRef>
          </c:cat>
          <c:val>
            <c:numRef>
              <c:f>Impagos!$D$5:$D$7</c:f>
              <c:numCache>
                <c:formatCode>General</c:formatCode>
                <c:ptCount val="2"/>
                <c:pt idx="0">
                  <c:v>77</c:v>
                </c:pt>
                <c:pt idx="1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64D-4FE4-AAEC-FA27F4B7682F}"/>
            </c:ext>
          </c:extLst>
        </c:ser>
        <c:ser>
          <c:idx val="3"/>
          <c:order val="3"/>
          <c:tx>
            <c:strRef>
              <c:f>Impagos!$E$3:$E$4</c:f>
              <c:strCache>
                <c:ptCount val="1"/>
                <c:pt idx="0">
                  <c:v>Mesero_4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Impagos!$A$5:$A$7</c:f>
              <c:strCache>
                <c:ptCount val="2"/>
                <c:pt idx="0">
                  <c:v>COBRADA</c:v>
                </c:pt>
                <c:pt idx="1">
                  <c:v>NO COBRADA</c:v>
                </c:pt>
              </c:strCache>
            </c:strRef>
          </c:cat>
          <c:val>
            <c:numRef>
              <c:f>Impagos!$E$5:$E$7</c:f>
              <c:numCache>
                <c:formatCode>General</c:formatCode>
                <c:ptCount val="2"/>
                <c:pt idx="0">
                  <c:v>87</c:v>
                </c:pt>
                <c:pt idx="1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64D-4FE4-AAEC-FA27F4B7682F}"/>
            </c:ext>
          </c:extLst>
        </c:ser>
        <c:ser>
          <c:idx val="4"/>
          <c:order val="4"/>
          <c:tx>
            <c:strRef>
              <c:f>Impagos!$F$3:$F$4</c:f>
              <c:strCache>
                <c:ptCount val="1"/>
                <c:pt idx="0">
                  <c:v>Mesero_5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Impagos!$A$5:$A$7</c:f>
              <c:strCache>
                <c:ptCount val="2"/>
                <c:pt idx="0">
                  <c:v>COBRADA</c:v>
                </c:pt>
                <c:pt idx="1">
                  <c:v>NO COBRADA</c:v>
                </c:pt>
              </c:strCache>
            </c:strRef>
          </c:cat>
          <c:val>
            <c:numRef>
              <c:f>Impagos!$F$5:$F$7</c:f>
              <c:numCache>
                <c:formatCode>General</c:formatCode>
                <c:ptCount val="2"/>
                <c:pt idx="0">
                  <c:v>69</c:v>
                </c:pt>
                <c:pt idx="1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64D-4FE4-AAEC-FA27F4B76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32920072"/>
        <c:axId val="840766472"/>
      </c:barChart>
      <c:catAx>
        <c:axId val="232920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766472"/>
        <c:crosses val="autoZero"/>
        <c:auto val="1"/>
        <c:lblAlgn val="ctr"/>
        <c:lblOffset val="100"/>
        <c:noMultiLvlLbl val="0"/>
      </c:catAx>
      <c:valAx>
        <c:axId val="840766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920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 Excel.xlsx]Impagos!TablaDinámica5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Impagos!$B$22:$B$23</c:f>
              <c:strCache>
                <c:ptCount val="1"/>
                <c:pt idx="0">
                  <c:v>Almuerzo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Impagos!$A$24:$A$26</c:f>
              <c:strCache>
                <c:ptCount val="2"/>
                <c:pt idx="0">
                  <c:v>COBRADA</c:v>
                </c:pt>
                <c:pt idx="1">
                  <c:v>NO COBRADA</c:v>
                </c:pt>
              </c:strCache>
            </c:strRef>
          </c:cat>
          <c:val>
            <c:numRef>
              <c:f>Impagos!$B$24:$B$26</c:f>
              <c:numCache>
                <c:formatCode>General</c:formatCode>
                <c:ptCount val="2"/>
                <c:pt idx="0">
                  <c:v>249</c:v>
                </c:pt>
                <c:pt idx="1">
                  <c:v>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99-443E-84CE-72889FA750E1}"/>
            </c:ext>
          </c:extLst>
        </c:ser>
        <c:ser>
          <c:idx val="1"/>
          <c:order val="1"/>
          <c:tx>
            <c:strRef>
              <c:f>Impagos!$C$22:$C$23</c:f>
              <c:strCache>
                <c:ptCount val="1"/>
                <c:pt idx="0">
                  <c:v>Cena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Impagos!$A$24:$A$26</c:f>
              <c:strCache>
                <c:ptCount val="2"/>
                <c:pt idx="0">
                  <c:v>COBRADA</c:v>
                </c:pt>
                <c:pt idx="1">
                  <c:v>NO COBRADA</c:v>
                </c:pt>
              </c:strCache>
            </c:strRef>
          </c:cat>
          <c:val>
            <c:numRef>
              <c:f>Impagos!$C$24:$C$26</c:f>
              <c:numCache>
                <c:formatCode>General</c:formatCode>
                <c:ptCount val="2"/>
                <c:pt idx="0">
                  <c:v>76</c:v>
                </c:pt>
                <c:pt idx="1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99-443E-84CE-72889FA750E1}"/>
            </c:ext>
          </c:extLst>
        </c:ser>
        <c:ser>
          <c:idx val="2"/>
          <c:order val="2"/>
          <c:tx>
            <c:strRef>
              <c:f>Impagos!$D$22:$D$23</c:f>
              <c:strCache>
                <c:ptCount val="1"/>
                <c:pt idx="0">
                  <c:v>Desayuno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Impagos!$A$24:$A$26</c:f>
              <c:strCache>
                <c:ptCount val="2"/>
                <c:pt idx="0">
                  <c:v>COBRADA</c:v>
                </c:pt>
                <c:pt idx="1">
                  <c:v>NO COBRADA</c:v>
                </c:pt>
              </c:strCache>
            </c:strRef>
          </c:cat>
          <c:val>
            <c:numRef>
              <c:f>Impagos!$D$24:$D$26</c:f>
              <c:numCache>
                <c:formatCode>General</c:formatCode>
                <c:ptCount val="2"/>
                <c:pt idx="0">
                  <c:v>81</c:v>
                </c:pt>
                <c:pt idx="1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99-443E-84CE-72889FA750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5184648"/>
        <c:axId val="395194888"/>
      </c:barChart>
      <c:catAx>
        <c:axId val="395184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194888"/>
        <c:crosses val="autoZero"/>
        <c:auto val="1"/>
        <c:lblAlgn val="ctr"/>
        <c:lblOffset val="100"/>
        <c:noMultiLvlLbl val="0"/>
      </c:catAx>
      <c:valAx>
        <c:axId val="395194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184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 Excel.xlsx]Impagos!TablaDinámica2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Impagos!$B$34:$B$35</c:f>
              <c:strCache>
                <c:ptCount val="1"/>
                <c:pt idx="0">
                  <c:v>lunes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Impagos!$A$36:$A$38</c:f>
              <c:strCache>
                <c:ptCount val="2"/>
                <c:pt idx="0">
                  <c:v>COBRADA</c:v>
                </c:pt>
                <c:pt idx="1">
                  <c:v>NO COBRADA</c:v>
                </c:pt>
              </c:strCache>
            </c:strRef>
          </c:cat>
          <c:val>
            <c:numRef>
              <c:f>Impagos!$B$36:$B$38</c:f>
              <c:numCache>
                <c:formatCode>General</c:formatCode>
                <c:ptCount val="2"/>
                <c:pt idx="0">
                  <c:v>29</c:v>
                </c:pt>
                <c:pt idx="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CB-46C6-9B2C-309370A9B2B8}"/>
            </c:ext>
          </c:extLst>
        </c:ser>
        <c:ser>
          <c:idx val="1"/>
          <c:order val="1"/>
          <c:tx>
            <c:strRef>
              <c:f>Impagos!$C$34:$C$35</c:f>
              <c:strCache>
                <c:ptCount val="1"/>
                <c:pt idx="0">
                  <c:v>martes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Impagos!$A$36:$A$38</c:f>
              <c:strCache>
                <c:ptCount val="2"/>
                <c:pt idx="0">
                  <c:v>COBRADA</c:v>
                </c:pt>
                <c:pt idx="1">
                  <c:v>NO COBRADA</c:v>
                </c:pt>
              </c:strCache>
            </c:strRef>
          </c:cat>
          <c:val>
            <c:numRef>
              <c:f>Impagos!$C$36:$C$38</c:f>
              <c:numCache>
                <c:formatCode>General</c:formatCode>
                <c:ptCount val="2"/>
                <c:pt idx="0">
                  <c:v>35</c:v>
                </c:pt>
                <c:pt idx="1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4CB-46C6-9B2C-309370A9B2B8}"/>
            </c:ext>
          </c:extLst>
        </c:ser>
        <c:ser>
          <c:idx val="2"/>
          <c:order val="2"/>
          <c:tx>
            <c:strRef>
              <c:f>Impagos!$D$34:$D$35</c:f>
              <c:strCache>
                <c:ptCount val="1"/>
                <c:pt idx="0">
                  <c:v>miércoles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Impagos!$A$36:$A$38</c:f>
              <c:strCache>
                <c:ptCount val="2"/>
                <c:pt idx="0">
                  <c:v>COBRADA</c:v>
                </c:pt>
                <c:pt idx="1">
                  <c:v>NO COBRADA</c:v>
                </c:pt>
              </c:strCache>
            </c:strRef>
          </c:cat>
          <c:val>
            <c:numRef>
              <c:f>Impagos!$D$36:$D$38</c:f>
              <c:numCache>
                <c:formatCode>General</c:formatCode>
                <c:ptCount val="2"/>
                <c:pt idx="0">
                  <c:v>53</c:v>
                </c:pt>
                <c:pt idx="1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4CB-46C6-9B2C-309370A9B2B8}"/>
            </c:ext>
          </c:extLst>
        </c:ser>
        <c:ser>
          <c:idx val="3"/>
          <c:order val="3"/>
          <c:tx>
            <c:strRef>
              <c:f>Impagos!$E$34:$E$35</c:f>
              <c:strCache>
                <c:ptCount val="1"/>
                <c:pt idx="0">
                  <c:v>jueves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Impagos!$A$36:$A$38</c:f>
              <c:strCache>
                <c:ptCount val="2"/>
                <c:pt idx="0">
                  <c:v>COBRADA</c:v>
                </c:pt>
                <c:pt idx="1">
                  <c:v>NO COBRADA</c:v>
                </c:pt>
              </c:strCache>
            </c:strRef>
          </c:cat>
          <c:val>
            <c:numRef>
              <c:f>Impagos!$E$36:$E$38</c:f>
              <c:numCache>
                <c:formatCode>General</c:formatCode>
                <c:ptCount val="2"/>
                <c:pt idx="0">
                  <c:v>94</c:v>
                </c:pt>
                <c:pt idx="1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4CB-46C6-9B2C-309370A9B2B8}"/>
            </c:ext>
          </c:extLst>
        </c:ser>
        <c:ser>
          <c:idx val="4"/>
          <c:order val="4"/>
          <c:tx>
            <c:strRef>
              <c:f>Impagos!$F$34:$F$35</c:f>
              <c:strCache>
                <c:ptCount val="1"/>
                <c:pt idx="0">
                  <c:v>viernes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Impagos!$A$36:$A$38</c:f>
              <c:strCache>
                <c:ptCount val="2"/>
                <c:pt idx="0">
                  <c:v>COBRADA</c:v>
                </c:pt>
                <c:pt idx="1">
                  <c:v>NO COBRADA</c:v>
                </c:pt>
              </c:strCache>
            </c:strRef>
          </c:cat>
          <c:val>
            <c:numRef>
              <c:f>Impagos!$F$36:$F$38</c:f>
              <c:numCache>
                <c:formatCode>General</c:formatCode>
                <c:ptCount val="2"/>
                <c:pt idx="0">
                  <c:v>60</c:v>
                </c:pt>
                <c:pt idx="1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4CB-46C6-9B2C-309370A9B2B8}"/>
            </c:ext>
          </c:extLst>
        </c:ser>
        <c:ser>
          <c:idx val="5"/>
          <c:order val="5"/>
          <c:tx>
            <c:strRef>
              <c:f>Impagos!$G$34:$G$35</c:f>
              <c:strCache>
                <c:ptCount val="1"/>
                <c:pt idx="0">
                  <c:v>sábado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Impagos!$A$36:$A$38</c:f>
              <c:strCache>
                <c:ptCount val="2"/>
                <c:pt idx="0">
                  <c:v>COBRADA</c:v>
                </c:pt>
                <c:pt idx="1">
                  <c:v>NO COBRADA</c:v>
                </c:pt>
              </c:strCache>
            </c:strRef>
          </c:cat>
          <c:val>
            <c:numRef>
              <c:f>Impagos!$G$36:$G$38</c:f>
              <c:numCache>
                <c:formatCode>General</c:formatCode>
                <c:ptCount val="2"/>
                <c:pt idx="0">
                  <c:v>59</c:v>
                </c:pt>
                <c:pt idx="1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4CB-46C6-9B2C-309370A9B2B8}"/>
            </c:ext>
          </c:extLst>
        </c:ser>
        <c:ser>
          <c:idx val="6"/>
          <c:order val="6"/>
          <c:tx>
            <c:strRef>
              <c:f>Impagos!$H$34:$H$35</c:f>
              <c:strCache>
                <c:ptCount val="1"/>
                <c:pt idx="0">
                  <c:v>domingo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Impagos!$A$36:$A$38</c:f>
              <c:strCache>
                <c:ptCount val="2"/>
                <c:pt idx="0">
                  <c:v>COBRADA</c:v>
                </c:pt>
                <c:pt idx="1">
                  <c:v>NO COBRADA</c:v>
                </c:pt>
              </c:strCache>
            </c:strRef>
          </c:cat>
          <c:val>
            <c:numRef>
              <c:f>Impagos!$H$36:$H$38</c:f>
              <c:numCache>
                <c:formatCode>General</c:formatCode>
                <c:ptCount val="2"/>
                <c:pt idx="0">
                  <c:v>76</c:v>
                </c:pt>
                <c:pt idx="1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4CB-46C6-9B2C-309370A9B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918920"/>
        <c:axId val="18925064"/>
      </c:barChart>
      <c:catAx>
        <c:axId val="18918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5064"/>
        <c:crosses val="autoZero"/>
        <c:auto val="1"/>
        <c:lblAlgn val="ctr"/>
        <c:lblOffset val="100"/>
        <c:noMultiLvlLbl val="0"/>
      </c:catAx>
      <c:valAx>
        <c:axId val="18925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8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 Excel.xlsx]Propinas!TablaDinámica9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Propinas!$B$1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Propinas!$A$2:$A$5</c:f>
              <c:strCache>
                <c:ptCount val="3"/>
                <c:pt idx="0">
                  <c:v>Almuerzo</c:v>
                </c:pt>
                <c:pt idx="1">
                  <c:v>Cena</c:v>
                </c:pt>
                <c:pt idx="2">
                  <c:v>Desayuno</c:v>
                </c:pt>
              </c:strCache>
            </c:strRef>
          </c:cat>
          <c:val>
            <c:numRef>
              <c:f>Propinas!$B$2:$B$5</c:f>
              <c:numCache>
                <c:formatCode>#,##0.00\ "€"</c:formatCode>
                <c:ptCount val="3"/>
                <c:pt idx="0">
                  <c:v>7568.010000000002</c:v>
                </c:pt>
                <c:pt idx="1">
                  <c:v>2108.2800000000007</c:v>
                </c:pt>
                <c:pt idx="2">
                  <c:v>2237.41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42F-41FA-B39A-ACCF0E0A51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 Excel.xlsx]Propinas!TablaDinámica10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Propinas!$E$1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Propinas!$D$2:$D$5</c:f>
              <c:strCache>
                <c:ptCount val="3"/>
                <c:pt idx="0">
                  <c:v>Efectivo</c:v>
                </c:pt>
                <c:pt idx="1">
                  <c:v>Tarjeta de crédito</c:v>
                </c:pt>
                <c:pt idx="2">
                  <c:v>Tarjeta de debito</c:v>
                </c:pt>
              </c:strCache>
            </c:strRef>
          </c:cat>
          <c:val>
            <c:numRef>
              <c:f>Propinas!$E$2:$E$5</c:f>
              <c:numCache>
                <c:formatCode>#,##0.00\ "€"</c:formatCode>
                <c:ptCount val="3"/>
                <c:pt idx="0">
                  <c:v>1702.7399999999996</c:v>
                </c:pt>
                <c:pt idx="1">
                  <c:v>8121.3200000000052</c:v>
                </c:pt>
                <c:pt idx="2">
                  <c:v>2089.64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0E-4CF8-8092-4AA226900E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 Excel.xlsx]Propinas!TablaDinámica11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Propinas!$G$1</c:f>
              <c:strCache>
                <c:ptCount val="1"/>
                <c:pt idx="0">
                  <c:v>Suma de Propina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Propinas!$G$2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Propinas!$G$2</c:f>
              <c:numCache>
                <c:formatCode>#,##0.00\ "€"</c:formatCode>
                <c:ptCount val="1"/>
                <c:pt idx="0">
                  <c:v>22827.24000000002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8B-45E8-BBBB-188D5A888DFF}"/>
            </c:ext>
          </c:extLst>
        </c:ser>
        <c:ser>
          <c:idx val="1"/>
          <c:order val="1"/>
          <c:tx>
            <c:strRef>
              <c:f>Propinas!$H$1</c:f>
              <c:strCache>
                <c:ptCount val="1"/>
                <c:pt idx="0">
                  <c:v>Suma de Propina  que si se ha cobrado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Propinas!$G$2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Propinas!$H$2</c:f>
              <c:numCache>
                <c:formatCode>#,##0.00\ "€"</c:formatCode>
                <c:ptCount val="1"/>
                <c:pt idx="0">
                  <c:v>11913.700000000008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8B-45E8-BBBB-188D5A888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084423"/>
        <c:axId val="1872629255"/>
      </c:barChart>
      <c:catAx>
        <c:axId val="3130844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629255"/>
        <c:auto val="1"/>
        <c:lblAlgn val="ctr"/>
        <c:lblOffset val="100"/>
        <c:noMultiLvlLbl val="0"/>
      </c:catAx>
      <c:valAx>
        <c:axId val="1872629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084423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 Excel.xlsx]Propinas!TablaDinámica3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Propinas!$K$1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Propinas!$J$2:$J$13</c:f>
              <c:strCache>
                <c:ptCount val="11"/>
                <c:pt idx="0">
                  <c:v>Argentina</c:v>
                </c:pt>
                <c:pt idx="1">
                  <c:v>Bolivia</c:v>
                </c:pt>
                <c:pt idx="2">
                  <c:v>Brasil</c:v>
                </c:pt>
                <c:pt idx="3">
                  <c:v>Chile</c:v>
                </c:pt>
                <c:pt idx="4">
                  <c:v>Colombia</c:v>
                </c:pt>
                <c:pt idx="5">
                  <c:v>Ecuador</c:v>
                </c:pt>
                <c:pt idx="6">
                  <c:v>España</c:v>
                </c:pt>
                <c:pt idx="7">
                  <c:v>Paraguay</c:v>
                </c:pt>
                <c:pt idx="8">
                  <c:v>Perú</c:v>
                </c:pt>
                <c:pt idx="9">
                  <c:v>Uruguay</c:v>
                </c:pt>
                <c:pt idx="10">
                  <c:v>Venezuela</c:v>
                </c:pt>
              </c:strCache>
            </c:strRef>
          </c:cat>
          <c:val>
            <c:numRef>
              <c:f>Propinas!$K$2:$K$13</c:f>
              <c:numCache>
                <c:formatCode>#,##0.00\ "€"</c:formatCode>
                <c:ptCount val="11"/>
                <c:pt idx="0">
                  <c:v>1456.94</c:v>
                </c:pt>
                <c:pt idx="1">
                  <c:v>1178.5000000000002</c:v>
                </c:pt>
                <c:pt idx="2">
                  <c:v>933.93</c:v>
                </c:pt>
                <c:pt idx="3">
                  <c:v>994.23000000000025</c:v>
                </c:pt>
                <c:pt idx="4">
                  <c:v>983.9799999999999</c:v>
                </c:pt>
                <c:pt idx="5">
                  <c:v>1092.71</c:v>
                </c:pt>
                <c:pt idx="6">
                  <c:v>962.07999999999959</c:v>
                </c:pt>
                <c:pt idx="7">
                  <c:v>971.57000000000016</c:v>
                </c:pt>
                <c:pt idx="8">
                  <c:v>1288.6799999999996</c:v>
                </c:pt>
                <c:pt idx="9">
                  <c:v>1177.26</c:v>
                </c:pt>
                <c:pt idx="10">
                  <c:v>873.81999999999994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75-47EC-89E5-222056EB84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097159"/>
        <c:axId val="154099207"/>
      </c:barChart>
      <c:catAx>
        <c:axId val="154097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99207"/>
        <c:crosses val="autoZero"/>
        <c:auto val="1"/>
        <c:lblAlgn val="ctr"/>
        <c:lblOffset val="100"/>
        <c:noMultiLvlLbl val="0"/>
      </c:catAx>
      <c:valAx>
        <c:axId val="154099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97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 Excel.xlsx]Meseros!TablaDinámica1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ordenes atendidas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4472C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Meseros!$B$3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Meseros!$A$4:$A$9</c:f>
              <c:strCache>
                <c:ptCount val="5"/>
                <c:pt idx="0">
                  <c:v>Mesero_1</c:v>
                </c:pt>
                <c:pt idx="1">
                  <c:v>Mesero_2</c:v>
                </c:pt>
                <c:pt idx="2">
                  <c:v>Mesero_3</c:v>
                </c:pt>
                <c:pt idx="3">
                  <c:v>Mesero_4</c:v>
                </c:pt>
                <c:pt idx="4">
                  <c:v>Mesero_5</c:v>
                </c:pt>
              </c:strCache>
            </c:strRef>
          </c:cat>
          <c:val>
            <c:numRef>
              <c:f>Meseros!$B$4:$B$9</c:f>
              <c:numCache>
                <c:formatCode>General</c:formatCode>
                <c:ptCount val="5"/>
                <c:pt idx="0">
                  <c:v>138</c:v>
                </c:pt>
                <c:pt idx="1">
                  <c:v>192</c:v>
                </c:pt>
                <c:pt idx="2">
                  <c:v>158</c:v>
                </c:pt>
                <c:pt idx="3">
                  <c:v>149</c:v>
                </c:pt>
                <c:pt idx="4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08-49CF-8DFD-94778A106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6198536"/>
        <c:axId val="186204680"/>
      </c:barChart>
      <c:catAx>
        <c:axId val="186198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04680"/>
        <c:crosses val="autoZero"/>
        <c:auto val="1"/>
        <c:lblAlgn val="ctr"/>
        <c:lblOffset val="100"/>
        <c:noMultiLvlLbl val="0"/>
      </c:catAx>
      <c:valAx>
        <c:axId val="186204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98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4" Type="http://schemas.openxmlformats.org/officeDocument/2006/relationships/chart" Target="../charts/chart22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0</xdr:rowOff>
    </xdr:from>
    <xdr:to>
      <xdr:col>2</xdr:col>
      <xdr:colOff>2762250</xdr:colOff>
      <xdr:row>25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B56DA56-F45A-4125-B729-2C9B8060E04C}"/>
            </a:ext>
            <a:ext uri="{147F2762-F138-4A5C-976F-8EAC2B608ADB}">
              <a16:predDERef xmlns:a16="http://schemas.microsoft.com/office/drawing/2014/main" pred="{5EC70847-B6D2-4A6D-FB59-9365D80893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2781300</xdr:colOff>
      <xdr:row>16</xdr:row>
      <xdr:rowOff>0</xdr:rowOff>
    </xdr:from>
    <xdr:to>
      <xdr:col>5</xdr:col>
      <xdr:colOff>1200150</xdr:colOff>
      <xdr:row>25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2A4E435-DD71-4B8C-BDCA-FDC811229B0A}"/>
            </a:ext>
            <a:ext uri="{147F2762-F138-4A5C-976F-8EAC2B608ADB}">
              <a16:predDERef xmlns:a16="http://schemas.microsoft.com/office/drawing/2014/main" pred="{BB56DA56-F45A-4125-B729-2C9B8060E0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1190625</xdr:colOff>
      <xdr:row>15</xdr:row>
      <xdr:rowOff>171450</xdr:rowOff>
    </xdr:from>
    <xdr:to>
      <xdr:col>16</xdr:col>
      <xdr:colOff>409575</xdr:colOff>
      <xdr:row>25</xdr:row>
      <xdr:rowOff>180975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12EE855-325B-4879-9426-402839089804}"/>
            </a:ext>
            <a:ext uri="{147F2762-F138-4A5C-976F-8EAC2B608ADB}">
              <a16:predDERef xmlns:a16="http://schemas.microsoft.com/office/drawing/2014/main" pred="{A2A4E435-DD71-4B8C-BDCA-FDC811229B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27</xdr:row>
      <xdr:rowOff>0</xdr:rowOff>
    </xdr:from>
    <xdr:to>
      <xdr:col>2</xdr:col>
      <xdr:colOff>2781300</xdr:colOff>
      <xdr:row>38</xdr:row>
      <xdr:rowOff>9525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98E6FE0-85E7-45DE-93E7-EB256FE69360}"/>
            </a:ext>
            <a:ext uri="{147F2762-F138-4A5C-976F-8EAC2B608ADB}">
              <a16:predDERef xmlns:a16="http://schemas.microsoft.com/office/drawing/2014/main" pred="{412EE855-325B-4879-9426-4028390898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0</xdr:colOff>
      <xdr:row>26</xdr:row>
      <xdr:rowOff>180975</xdr:rowOff>
    </xdr:from>
    <xdr:to>
      <xdr:col>5</xdr:col>
      <xdr:colOff>1219200</xdr:colOff>
      <xdr:row>38</xdr:row>
      <xdr:rowOff>19050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71AD724E-C697-4348-9DD9-14E1687A882F}"/>
            </a:ext>
            <a:ext uri="{147F2762-F138-4A5C-976F-8EAC2B608ADB}">
              <a16:predDERef xmlns:a16="http://schemas.microsoft.com/office/drawing/2014/main" pred="{A98E6FE0-85E7-45DE-93E7-EB256FE693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1228725</xdr:colOff>
      <xdr:row>27</xdr:row>
      <xdr:rowOff>0</xdr:rowOff>
    </xdr:from>
    <xdr:to>
      <xdr:col>9</xdr:col>
      <xdr:colOff>219075</xdr:colOff>
      <xdr:row>38</xdr:row>
      <xdr:rowOff>9525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25B116F9-6E9E-4BA6-AE9E-A58479C9DC3E}"/>
            </a:ext>
            <a:ext uri="{147F2762-F138-4A5C-976F-8EAC2B608ADB}">
              <a16:predDERef xmlns:a16="http://schemas.microsoft.com/office/drawing/2014/main" pred="{71AD724E-C697-4348-9DD9-14E1687A88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28575</xdr:colOff>
      <xdr:row>2</xdr:row>
      <xdr:rowOff>57150</xdr:rowOff>
    </xdr:from>
    <xdr:to>
      <xdr:col>5</xdr:col>
      <xdr:colOff>2057400</xdr:colOff>
      <xdr:row>11</xdr:row>
      <xdr:rowOff>133350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51C3D23D-1563-CF10-D5C7-478F44BF5EE0}"/>
            </a:ext>
            <a:ext uri="{147F2762-F138-4A5C-976F-8EAC2B608ADB}">
              <a16:predDERef xmlns:a16="http://schemas.microsoft.com/office/drawing/2014/main" pred="{25B116F9-6E9E-4BA6-AE9E-A58479C9DC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1209675</xdr:colOff>
      <xdr:row>15</xdr:row>
      <xdr:rowOff>180975</xdr:rowOff>
    </xdr:from>
    <xdr:to>
      <xdr:col>7</xdr:col>
      <xdr:colOff>1209675</xdr:colOff>
      <xdr:row>25</xdr:row>
      <xdr:rowOff>180975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B5520903-2EC7-468B-827E-6628CD5FB947}"/>
            </a:ext>
            <a:ext uri="{147F2762-F138-4A5C-976F-8EAC2B608ADB}">
              <a16:predDERef xmlns:a16="http://schemas.microsoft.com/office/drawing/2014/main" pred="{51C3D23D-1563-CF10-D5C7-478F44BF5E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7</xdr:row>
      <xdr:rowOff>171450</xdr:rowOff>
    </xdr:from>
    <xdr:to>
      <xdr:col>4</xdr:col>
      <xdr:colOff>0</xdr:colOff>
      <xdr:row>18</xdr:row>
      <xdr:rowOff>9525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3C56C6B-4586-9B63-5250-43207E1B8A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7</xdr:row>
      <xdr:rowOff>180975</xdr:rowOff>
    </xdr:from>
    <xdr:to>
      <xdr:col>7</xdr:col>
      <xdr:colOff>0</xdr:colOff>
      <xdr:row>18</xdr:row>
      <xdr:rowOff>19050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EC70847-B6D2-4A6D-FB59-9365D808936F}"/>
            </a:ext>
            <a:ext uri="{147F2762-F138-4A5C-976F-8EAC2B608ADB}">
              <a16:predDERef xmlns:a16="http://schemas.microsoft.com/office/drawing/2014/main" pred="{03C56C6B-4586-9B63-5250-43207E1B8A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600075</xdr:colOff>
      <xdr:row>8</xdr:row>
      <xdr:rowOff>0</xdr:rowOff>
    </xdr:from>
    <xdr:to>
      <xdr:col>10</xdr:col>
      <xdr:colOff>2552700</xdr:colOff>
      <xdr:row>18</xdr:row>
      <xdr:rowOff>57150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C4719E4-BF66-BB37-F020-CCC505D0A9D3}"/>
            </a:ext>
            <a:ext uri="{147F2762-F138-4A5C-976F-8EAC2B608ADB}">
              <a16:predDERef xmlns:a16="http://schemas.microsoft.com/office/drawing/2014/main" pred="{5EC70847-B6D2-4A6D-FB59-9365D80893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13</xdr:row>
      <xdr:rowOff>161925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Dia de la semana">
              <a:extLst>
                <a:ext uri="{FF2B5EF4-FFF2-40B4-BE49-F238E27FC236}">
                  <a16:creationId xmlns:a16="http://schemas.microsoft.com/office/drawing/2014/main" id="{9FA8A131-45D1-C651-4D47-F9BEBD1F1212}"/>
                </a:ext>
                <a:ext uri="{147F2762-F138-4A5C-976F-8EAC2B608ADB}">
                  <a16:predDERef xmlns:a16="http://schemas.microsoft.com/office/drawing/2014/main" pred="{3C4719E4-BF66-BB37-F020-CCC505D0A9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ia de la seman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47625</xdr:rowOff>
    </xdr:from>
    <xdr:to>
      <xdr:col>2</xdr:col>
      <xdr:colOff>1885950</xdr:colOff>
      <xdr:row>18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13B0218-4F36-AB79-D388-43077C07F3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600075</xdr:colOff>
      <xdr:row>8</xdr:row>
      <xdr:rowOff>0</xdr:rowOff>
    </xdr:from>
    <xdr:to>
      <xdr:col>7</xdr:col>
      <xdr:colOff>133350</xdr:colOff>
      <xdr:row>18</xdr:row>
      <xdr:rowOff>180975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4C26690-C961-874D-436E-B2E0956B81D7}"/>
            </a:ext>
            <a:ext uri="{147F2762-F138-4A5C-976F-8EAC2B608ADB}">
              <a16:predDERef xmlns:a16="http://schemas.microsoft.com/office/drawing/2014/main" pred="{113B0218-4F36-AB79-D388-43077C07F3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257175</xdr:colOff>
      <xdr:row>1</xdr:row>
      <xdr:rowOff>180975</xdr:rowOff>
    </xdr:from>
    <xdr:to>
      <xdr:col>12</xdr:col>
      <xdr:colOff>561975</xdr:colOff>
      <xdr:row>12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2CBB86B-02E7-E118-B33E-CFB6CBD535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1</xdr:row>
      <xdr:rowOff>171450</xdr:rowOff>
    </xdr:from>
    <xdr:to>
      <xdr:col>9</xdr:col>
      <xdr:colOff>28575</xdr:colOff>
      <xdr:row>14</xdr:row>
      <xdr:rowOff>171450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B0323FE-C06A-DD60-2D8A-D8C3BA9E22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0</xdr:row>
      <xdr:rowOff>0</xdr:rowOff>
    </xdr:from>
    <xdr:to>
      <xdr:col>14</xdr:col>
      <xdr:colOff>590550</xdr:colOff>
      <xdr:row>9</xdr:row>
      <xdr:rowOff>171450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B67DCB8-7384-8842-B6C5-1C9B3B4E4B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666750</xdr:colOff>
      <xdr:row>20</xdr:row>
      <xdr:rowOff>161925</xdr:rowOff>
    </xdr:from>
    <xdr:to>
      <xdr:col>11</xdr:col>
      <xdr:colOff>342900</xdr:colOff>
      <xdr:row>30</xdr:row>
      <xdr:rowOff>161925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40D8A57-F9D6-0951-2D71-2EBBB49185F8}"/>
            </a:ext>
            <a:ext uri="{147F2762-F138-4A5C-976F-8EAC2B608ADB}">
              <a16:predDERef xmlns:a16="http://schemas.microsoft.com/office/drawing/2014/main" pred="{5B67DCB8-7384-8842-B6C5-1C9B3B4E4B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32</xdr:row>
      <xdr:rowOff>114300</xdr:rowOff>
    </xdr:from>
    <xdr:to>
      <xdr:col>17</xdr:col>
      <xdr:colOff>304800</xdr:colOff>
      <xdr:row>47</xdr:row>
      <xdr:rowOff>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365F45C-EE40-8E09-2F29-5D2FF40D8C5F}"/>
            </a:ext>
            <a:ext uri="{147F2762-F138-4A5C-976F-8EAC2B608ADB}">
              <a16:predDERef xmlns:a16="http://schemas.microsoft.com/office/drawing/2014/main" pred="{740D8A57-F9D6-0951-2D71-2EBBB49185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19050</xdr:rowOff>
    </xdr:from>
    <xdr:to>
      <xdr:col>1</xdr:col>
      <xdr:colOff>2543175</xdr:colOff>
      <xdr:row>16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F86E049-2096-6F9C-F937-4A17CA130F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</xdr:colOff>
      <xdr:row>5</xdr:row>
      <xdr:rowOff>180975</xdr:rowOff>
    </xdr:from>
    <xdr:to>
      <xdr:col>4</xdr:col>
      <xdr:colOff>2371725</xdr:colOff>
      <xdr:row>20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F3528AA-EF32-8520-EE22-70470C307D76}"/>
            </a:ext>
            <a:ext uri="{147F2762-F138-4A5C-976F-8EAC2B608ADB}">
              <a16:predDERef xmlns:a16="http://schemas.microsoft.com/office/drawing/2014/main" pred="{CF86E049-2096-6F9C-F937-4A17CA130F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2105025</xdr:colOff>
      <xdr:row>2</xdr:row>
      <xdr:rowOff>161925</xdr:rowOff>
    </xdr:from>
    <xdr:to>
      <xdr:col>8</xdr:col>
      <xdr:colOff>0</xdr:colOff>
      <xdr:row>16</xdr:row>
      <xdr:rowOff>76200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57BFF90D-9050-9CE2-EB52-5CB9D84C9959}"/>
            </a:ext>
            <a:ext uri="{147F2762-F138-4A5C-976F-8EAC2B608ADB}">
              <a16:predDERef xmlns:a16="http://schemas.microsoft.com/office/drawing/2014/main" pred="{8F3528AA-EF32-8520-EE22-70470C307D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57150</xdr:colOff>
      <xdr:row>0</xdr:row>
      <xdr:rowOff>0</xdr:rowOff>
    </xdr:from>
    <xdr:to>
      <xdr:col>15</xdr:col>
      <xdr:colOff>9525</xdr:colOff>
      <xdr:row>14</xdr:row>
      <xdr:rowOff>76200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311FC218-538B-2B5C-7B52-5CA02931D69D}"/>
            </a:ext>
            <a:ext uri="{147F2762-F138-4A5C-976F-8EAC2B608ADB}">
              <a16:predDERef xmlns:a16="http://schemas.microsoft.com/office/drawing/2014/main" pred="{57BFF90D-9050-9CE2-EB52-5CB9D84C99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0</xdr:row>
      <xdr:rowOff>9525</xdr:rowOff>
    </xdr:from>
    <xdr:to>
      <xdr:col>9</xdr:col>
      <xdr:colOff>542925</xdr:colOff>
      <xdr:row>14</xdr:row>
      <xdr:rowOff>85725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4D130F5-6621-3BBA-08C0-F4745C8439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13.716879976855" createdVersion="8" refreshedVersion="8" minRefreshableVersion="3" recordCount="767" xr:uid="{4488EF67-A7E1-4A3C-99AE-3020ABC458B6}">
  <cacheSource type="worksheet">
    <worksheetSource name="Tabla1"/>
  </cacheSource>
  <cacheFields count="17">
    <cacheField name="Numero de Comensales" numFmtId="1">
      <sharedItems containsSemiMixedTypes="0" containsString="0" containsNumber="1" containsInteger="1" minValue="1" maxValue="6"/>
    </cacheField>
    <cacheField name="Dia de la semana" numFmtId="1">
      <sharedItems count="7">
        <s v="sábado"/>
        <s v="domingo"/>
        <s v="lunes"/>
        <s v="martes"/>
        <s v="miércoles"/>
        <s v="jueves"/>
        <s v="viernes"/>
      </sharedItems>
    </cacheField>
    <cacheField name="Hora de Llegada" numFmtId="165">
      <sharedItems containsSemiMixedTypes="0" containsNonDate="0" containsDate="1" containsString="0" minDate="2023-04-01T00:01:00" maxDate="2023-04-07T03:56:00"/>
    </cacheField>
    <cacheField name="Hora de Salida" numFmtId="165">
      <sharedItems containsSemiMixedTypes="0" containsNonDate="0" containsDate="1" containsString="0" minDate="2023-04-01T01:11:00" maxDate="2023-04-07T07:51:00"/>
    </cacheField>
    <cacheField name="Tiempo de Permanencia" numFmtId="165">
      <sharedItems containsSemiMixedTypes="0" containsNonDate="0" containsDate="1" containsString="0" minDate="1899-12-30T01:01:00" maxDate="1899-12-30T04:14:00"/>
    </cacheField>
    <cacheField name="Tiempo de preparacion" numFmtId="165">
      <sharedItems containsSemiMixedTypes="0" containsNonDate="0" containsDate="1" containsString="0" minDate="1899-12-30T00:05:00" maxDate="1899-12-30T09:48:00"/>
    </cacheField>
    <cacheField name="Tiempo de Degustacion" numFmtId="165">
      <sharedItems containsSemiMixedTypes="0" containsNonDate="0" containsDate="1" containsString="0" minDate="1899-12-30T00:00:00" maxDate="1899-12-30T03:55:00"/>
    </cacheField>
    <cacheField name="Cobro mesa" numFmtId="165">
      <sharedItems containsNonDate="0" count="2">
        <s v="COBRADA"/>
        <s v="NO COBRADA"/>
      </sharedItems>
    </cacheField>
    <cacheField name="Mesero Asignado" numFmtId="0">
      <sharedItems count="5">
        <s v="Mesero_3"/>
        <s v="Mesero_1"/>
        <s v="Mesero_2"/>
        <s v="Mesero_5"/>
        <s v="Mesero_4"/>
      </sharedItems>
    </cacheField>
    <cacheField name="Metodo de Pago" numFmtId="49">
      <sharedItems count="3">
        <s v="Tarjeta de debito"/>
        <s v="Efectivo"/>
        <s v="Tarjeta de crédito"/>
      </sharedItems>
    </cacheField>
    <cacheField name="Tipo de Servicio" numFmtId="0">
      <sharedItems count="3">
        <s v="Almuerzo"/>
        <s v="Desayuno"/>
        <s v="Cena"/>
      </sharedItems>
    </cacheField>
    <cacheField name="Propina" numFmtId="164">
      <sharedItems containsSemiMixedTypes="0" containsString="0" containsNumber="1" minValue="10.029999999999999" maxValue="49.88"/>
    </cacheField>
    <cacheField name="Numero de Orden" numFmtId="1">
      <sharedItems containsSemiMixedTypes="0" containsString="0" containsNumber="1" containsInteger="1" minValue="1" maxValue="767"/>
    </cacheField>
    <cacheField name="País de Origen" numFmtId="0">
      <sharedItems count="11">
        <s v="España"/>
        <s v="Colombia"/>
        <s v="Brasil"/>
        <s v="Paraguay"/>
        <s v="Perú"/>
        <s v="Venezuela"/>
        <s v="Bolivia"/>
        <s v="Uruguay"/>
        <s v="Ecuador"/>
        <s v="Chile"/>
        <s v="Argentina"/>
      </sharedItems>
    </cacheField>
    <cacheField name="Monto total de la cuenta " numFmtId="164">
      <sharedItems containsSemiMixedTypes="0" containsString="0" containsNumber="1" containsInteger="1" minValue="18" maxValue="360"/>
    </cacheField>
    <cacheField name="Monto total SI SE HA COBRADO" numFmtId="164">
      <sharedItems containsSemiMixedTypes="0" containsString="0" containsNumber="1" containsInteger="1" minValue="0" maxValue="271"/>
    </cacheField>
    <cacheField name="Propina si se ha cobrado" numFmtId="164">
      <sharedItems containsSemiMixedTypes="0" containsString="0" containsNumber="1" minValue="0" maxValue="49.88"/>
    </cacheField>
  </cacheFields>
  <extLst>
    <ext xmlns:x14="http://schemas.microsoft.com/office/spreadsheetml/2009/9/main" uri="{725AE2AE-9491-48be-B2B4-4EB974FC3084}">
      <x14:pivotCacheDefinition pivotCacheId="113850172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13.724642013891" createdVersion="8" refreshedVersion="8" minRefreshableVersion="3" recordCount="1902" xr:uid="{51128239-7863-47AA-81B2-B198D3BC1F62}">
  <cacheSource type="worksheet">
    <worksheetSource name="Tabla2"/>
  </cacheSource>
  <cacheFields count="13">
    <cacheField name="Numero de orden" numFmtId="1">
      <sharedItems containsSemiMixedTypes="0" containsString="0" containsNumber="1" containsInteger="1" minValue="1" maxValue="767"/>
    </cacheField>
    <cacheField name="Costo Unitario" numFmtId="164">
      <sharedItems containsSemiMixedTypes="0" containsString="0" containsNumber="1" containsInteger="1" minValue="10" maxValue="25"/>
    </cacheField>
    <cacheField name="Precio Unitario" numFmtId="164">
      <sharedItems containsSemiMixedTypes="0" containsString="0" containsNumber="1" containsInteger="1" minValue="18" maxValue="40"/>
    </cacheField>
    <cacheField name="Cantidad Ordenada" numFmtId="1">
      <sharedItems containsSemiMixedTypes="0" containsString="0" containsNumber="1" containsInteger="1" minValue="1" maxValue="3"/>
    </cacheField>
    <cacheField name="Tiempo de preparacion en Min" numFmtId="166">
      <sharedItems containsNonDate="0"/>
    </cacheField>
    <cacheField name="TIempo de preparacion de la cantidad ordenada" numFmtId="166">
      <sharedItems containsSemiMixedTypes="0" containsNonDate="0" containsDate="1" containsString="0" minDate="1899-12-30T00:05:00" maxDate="1899-12-30T02:57:00"/>
    </cacheField>
    <cacheField name="Ganancia Neta" numFmtId="164">
      <sharedItems containsSemiMixedTypes="0" containsString="0" containsNumber="1" containsInteger="1" minValue="8" maxValue="45"/>
    </cacheField>
    <cacheField name="Ganancia Bruta" numFmtId="164">
      <sharedItems containsSemiMixedTypes="0" containsString="0" containsNumber="1" containsInteger="1" minValue="18" maxValue="120"/>
    </cacheField>
    <cacheField name="Costes totales" numFmtId="164">
      <sharedItems containsSemiMixedTypes="0" containsString="0" containsNumber="1" containsInteger="1" minValue="10" maxValue="75"/>
    </cacheField>
    <cacheField name="% ganancia por plato" numFmtId="10">
      <sharedItems containsSemiMixedTypes="0" containsString="0" containsNumber="1" minValue="0.125" maxValue="0.44444444444444442"/>
    </cacheField>
    <cacheField name="Número de Orden unica" numFmtId="0">
      <sharedItems containsString="0" containsBlank="1" containsNumber="1" containsInteger="1" minValue="1" maxValue="767"/>
    </cacheField>
    <cacheField name="Tiempo de preparacion total de cada orden" numFmtId="0">
      <sharedItems containsNonDate="0" containsDate="1" containsString="0" containsBlank="1" minDate="1899-12-30T00:05:00" maxDate="1899-12-30T09:48:00"/>
    </cacheField>
    <cacheField name="Ganancia total Por orden" numFmtId="164">
      <sharedItems containsString="0" containsBlank="1" containsNumber="1" containsInteger="1" minValue="18" maxValue="3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7">
  <r>
    <n v="6"/>
    <x v="0"/>
    <d v="2023-04-01T01:07:00"/>
    <d v="2023-04-01T03:50:00"/>
    <d v="1899-12-30T02:43:00"/>
    <d v="1899-12-30T02:26:00"/>
    <d v="1899-12-30T00:17:00"/>
    <x v="0"/>
    <x v="0"/>
    <x v="0"/>
    <x v="0"/>
    <n v="48.55"/>
    <n v="1"/>
    <x v="0"/>
    <n v="138"/>
    <n v="138"/>
    <n v="48.55"/>
  </r>
  <r>
    <n v="6"/>
    <x v="0"/>
    <d v="2023-04-01T01:28:00"/>
    <d v="2023-04-01T03:49:00"/>
    <d v="1899-12-30T02:21:00"/>
    <d v="1899-12-30T01:25:00"/>
    <d v="1899-12-30T00:56:00"/>
    <x v="0"/>
    <x v="1"/>
    <x v="1"/>
    <x v="1"/>
    <n v="43.3"/>
    <n v="2"/>
    <x v="1"/>
    <n v="58"/>
    <n v="58"/>
    <n v="43.3"/>
  </r>
  <r>
    <n v="1"/>
    <x v="0"/>
    <d v="2023-04-01T00:29:00"/>
    <d v="2023-04-01T03:56:00"/>
    <d v="1899-12-30T03:27:00"/>
    <d v="1899-12-30T03:00:00"/>
    <d v="1899-12-30T00:27:00"/>
    <x v="0"/>
    <x v="2"/>
    <x v="2"/>
    <x v="1"/>
    <n v="30.87"/>
    <n v="3"/>
    <x v="2"/>
    <n v="165"/>
    <n v="165"/>
    <n v="30.87"/>
  </r>
  <r>
    <n v="1"/>
    <x v="0"/>
    <d v="2023-04-01T03:03:00"/>
    <d v="2023-04-01T04:31:00"/>
    <d v="1899-12-30T01:28:00"/>
    <d v="1899-12-30T02:00:00"/>
    <d v="1899-12-30T00:00:00"/>
    <x v="1"/>
    <x v="3"/>
    <x v="2"/>
    <x v="0"/>
    <n v="34.68"/>
    <n v="4"/>
    <x v="3"/>
    <n v="183"/>
    <n v="0"/>
    <n v="0"/>
  </r>
  <r>
    <n v="2"/>
    <x v="0"/>
    <d v="2023-04-01T00:01:00"/>
    <d v="2023-04-01T02:06:00"/>
    <d v="1899-12-30T02:05:00"/>
    <d v="1899-12-30T00:26:00"/>
    <d v="1899-12-30T01:39:00"/>
    <x v="0"/>
    <x v="4"/>
    <x v="2"/>
    <x v="0"/>
    <n v="24.33"/>
    <n v="5"/>
    <x v="4"/>
    <n v="67"/>
    <n v="67"/>
    <n v="24.33"/>
  </r>
  <r>
    <n v="5"/>
    <x v="0"/>
    <d v="2023-04-01T01:24:00"/>
    <d v="2023-04-01T03:32:00"/>
    <d v="1899-12-30T02:08:00"/>
    <d v="1899-12-30T00:22:00"/>
    <d v="1899-12-30T01:46:00"/>
    <x v="0"/>
    <x v="4"/>
    <x v="2"/>
    <x v="2"/>
    <n v="26.57"/>
    <n v="6"/>
    <x v="4"/>
    <n v="70"/>
    <n v="70"/>
    <n v="26.57"/>
  </r>
  <r>
    <n v="6"/>
    <x v="0"/>
    <d v="2023-04-01T01:57:00"/>
    <d v="2023-04-01T04:22:00"/>
    <d v="1899-12-30T02:40:00"/>
    <d v="1899-12-30T01:48:00"/>
    <d v="1899-12-30T00:52:00"/>
    <x v="0"/>
    <x v="2"/>
    <x v="2"/>
    <x v="2"/>
    <n v="10.54"/>
    <n v="7"/>
    <x v="5"/>
    <n v="172"/>
    <n v="172"/>
    <n v="10.54"/>
  </r>
  <r>
    <n v="1"/>
    <x v="0"/>
    <d v="2023-04-01T02:11:00"/>
    <d v="2023-04-01T04:49:00"/>
    <d v="1899-12-30T02:38:00"/>
    <d v="1899-12-30T02:37:00"/>
    <d v="1899-12-30T00:01:00"/>
    <x v="0"/>
    <x v="2"/>
    <x v="2"/>
    <x v="1"/>
    <n v="49.18"/>
    <n v="8"/>
    <x v="3"/>
    <n v="242"/>
    <n v="242"/>
    <n v="49.18"/>
  </r>
  <r>
    <n v="5"/>
    <x v="0"/>
    <d v="2023-04-01T02:03:00"/>
    <d v="2023-04-01T04:25:00"/>
    <d v="1899-12-30T02:22:00"/>
    <d v="1899-12-30T03:28:00"/>
    <d v="1899-12-30T00:00:00"/>
    <x v="1"/>
    <x v="2"/>
    <x v="0"/>
    <x v="0"/>
    <n v="46.85"/>
    <n v="9"/>
    <x v="6"/>
    <n v="169"/>
    <n v="0"/>
    <n v="0"/>
  </r>
  <r>
    <n v="1"/>
    <x v="0"/>
    <d v="2023-04-01T00:02:00"/>
    <d v="2023-04-01T01:53:00"/>
    <d v="1899-12-30T02:06:00"/>
    <d v="1899-12-30T00:58:00"/>
    <d v="1899-12-30T01:08:00"/>
    <x v="0"/>
    <x v="4"/>
    <x v="2"/>
    <x v="0"/>
    <n v="16.600000000000001"/>
    <n v="10"/>
    <x v="7"/>
    <n v="148"/>
    <n v="148"/>
    <n v="16.600000000000001"/>
  </r>
  <r>
    <n v="1"/>
    <x v="0"/>
    <d v="2023-04-01T03:46:00"/>
    <d v="2023-04-01T06:33:00"/>
    <d v="1899-12-30T02:47:00"/>
    <d v="1899-12-30T01:20:00"/>
    <d v="1899-12-30T01:27:00"/>
    <x v="0"/>
    <x v="1"/>
    <x v="2"/>
    <x v="0"/>
    <n v="32.89"/>
    <n v="11"/>
    <x v="4"/>
    <n v="88"/>
    <n v="88"/>
    <n v="32.89"/>
  </r>
  <r>
    <n v="6"/>
    <x v="0"/>
    <d v="2023-04-01T00:04:00"/>
    <d v="2023-04-01T03:23:00"/>
    <d v="1899-12-30T03:34:00"/>
    <d v="1899-12-30T04:29:00"/>
    <d v="1899-12-30T00:00:00"/>
    <x v="1"/>
    <x v="4"/>
    <x v="2"/>
    <x v="2"/>
    <n v="45.27"/>
    <n v="12"/>
    <x v="1"/>
    <n v="326"/>
    <n v="0"/>
    <n v="0"/>
  </r>
  <r>
    <n v="1"/>
    <x v="0"/>
    <d v="2023-04-01T03:09:00"/>
    <d v="2023-04-01T05:32:00"/>
    <d v="1899-12-30T02:38:00"/>
    <d v="1899-12-30T02:57:00"/>
    <d v="1899-12-30T00:00:00"/>
    <x v="1"/>
    <x v="3"/>
    <x v="1"/>
    <x v="0"/>
    <n v="22.06"/>
    <n v="13"/>
    <x v="2"/>
    <n v="87"/>
    <n v="0"/>
    <n v="0"/>
  </r>
  <r>
    <n v="6"/>
    <x v="0"/>
    <d v="2023-04-01T00:18:00"/>
    <d v="2023-04-01T01:58:00"/>
    <d v="1899-12-30T01:40:00"/>
    <d v="1899-12-30T03:18:00"/>
    <d v="1899-12-30T00:00:00"/>
    <x v="1"/>
    <x v="2"/>
    <x v="1"/>
    <x v="0"/>
    <n v="48.76"/>
    <n v="14"/>
    <x v="4"/>
    <n v="129"/>
    <n v="0"/>
    <n v="0"/>
  </r>
  <r>
    <n v="4"/>
    <x v="0"/>
    <d v="2023-04-01T03:24:00"/>
    <d v="2023-04-01T04:59:00"/>
    <d v="1899-12-30T01:50:00"/>
    <d v="1899-12-30T04:44:00"/>
    <d v="1899-12-30T00:00:00"/>
    <x v="1"/>
    <x v="1"/>
    <x v="2"/>
    <x v="1"/>
    <n v="28.77"/>
    <n v="15"/>
    <x v="7"/>
    <n v="224"/>
    <n v="0"/>
    <n v="0"/>
  </r>
  <r>
    <n v="5"/>
    <x v="0"/>
    <d v="2023-04-01T02:31:00"/>
    <d v="2023-04-01T04:24:00"/>
    <d v="1899-12-30T01:53:00"/>
    <d v="1899-12-30T00:38:00"/>
    <d v="1899-12-30T01:15:00"/>
    <x v="0"/>
    <x v="4"/>
    <x v="1"/>
    <x v="0"/>
    <n v="37.9"/>
    <n v="16"/>
    <x v="6"/>
    <n v="28"/>
    <n v="28"/>
    <n v="37.9"/>
  </r>
  <r>
    <n v="6"/>
    <x v="0"/>
    <d v="2023-04-01T00:09:00"/>
    <d v="2023-04-01T03:27:00"/>
    <d v="1899-12-30T03:18:00"/>
    <d v="1899-12-30T05:30:00"/>
    <d v="1899-12-30T00:00:00"/>
    <x v="1"/>
    <x v="2"/>
    <x v="2"/>
    <x v="1"/>
    <n v="12.17"/>
    <n v="17"/>
    <x v="8"/>
    <n v="137"/>
    <n v="0"/>
    <n v="0"/>
  </r>
  <r>
    <n v="2"/>
    <x v="0"/>
    <d v="2023-04-01T02:06:00"/>
    <d v="2023-04-01T04:26:00"/>
    <d v="1899-12-30T02:20:00"/>
    <d v="1899-12-30T04:28:00"/>
    <d v="1899-12-30T00:00:00"/>
    <x v="1"/>
    <x v="2"/>
    <x v="2"/>
    <x v="1"/>
    <n v="33.090000000000003"/>
    <n v="18"/>
    <x v="1"/>
    <n v="251"/>
    <n v="0"/>
    <n v="0"/>
  </r>
  <r>
    <n v="3"/>
    <x v="0"/>
    <d v="2023-04-01T00:35:00"/>
    <d v="2023-04-01T03:29:00"/>
    <d v="1899-12-30T02:54:00"/>
    <d v="1899-12-30T01:28:00"/>
    <d v="1899-12-30T01:26:00"/>
    <x v="0"/>
    <x v="2"/>
    <x v="2"/>
    <x v="0"/>
    <n v="17.45"/>
    <n v="19"/>
    <x v="9"/>
    <n v="80"/>
    <n v="80"/>
    <n v="17.45"/>
  </r>
  <r>
    <n v="2"/>
    <x v="0"/>
    <d v="2023-04-01T01:25:00"/>
    <d v="2023-04-01T05:12:00"/>
    <d v="1899-12-30T03:47:00"/>
    <d v="1899-12-30T02:56:00"/>
    <d v="1899-12-30T00:51:00"/>
    <x v="0"/>
    <x v="0"/>
    <x v="2"/>
    <x v="0"/>
    <n v="31.7"/>
    <n v="20"/>
    <x v="9"/>
    <n v="178"/>
    <n v="178"/>
    <n v="31.7"/>
  </r>
  <r>
    <n v="2"/>
    <x v="0"/>
    <d v="2023-04-01T03:39:00"/>
    <d v="2023-04-01T05:52:00"/>
    <d v="1899-12-30T02:13:00"/>
    <d v="1899-12-30T05:24:00"/>
    <d v="1899-12-30T00:00:00"/>
    <x v="1"/>
    <x v="0"/>
    <x v="2"/>
    <x v="0"/>
    <n v="20.53"/>
    <n v="21"/>
    <x v="7"/>
    <n v="274"/>
    <n v="0"/>
    <n v="0"/>
  </r>
  <r>
    <n v="1"/>
    <x v="0"/>
    <d v="2023-04-01T02:16:00"/>
    <d v="2023-04-01T04:47:00"/>
    <d v="1899-12-30T02:31:00"/>
    <d v="1899-12-30T02:54:00"/>
    <d v="1899-12-30T00:00:00"/>
    <x v="1"/>
    <x v="4"/>
    <x v="2"/>
    <x v="0"/>
    <n v="45.41"/>
    <n v="22"/>
    <x v="8"/>
    <n v="213"/>
    <n v="0"/>
    <n v="0"/>
  </r>
  <r>
    <n v="5"/>
    <x v="0"/>
    <d v="2023-04-01T02:44:00"/>
    <d v="2023-04-01T04:09:00"/>
    <d v="1899-12-30T01:25:00"/>
    <d v="1899-12-30T03:09:00"/>
    <d v="1899-12-30T00:00:00"/>
    <x v="1"/>
    <x v="3"/>
    <x v="2"/>
    <x v="2"/>
    <n v="38.46"/>
    <n v="23"/>
    <x v="9"/>
    <n v="138"/>
    <n v="0"/>
    <n v="0"/>
  </r>
  <r>
    <n v="5"/>
    <x v="0"/>
    <d v="2023-04-01T03:01:00"/>
    <d v="2023-04-01T06:20:00"/>
    <d v="1899-12-30T03:34:00"/>
    <d v="1899-12-30T05:59:00"/>
    <d v="1899-12-30T00:00:00"/>
    <x v="1"/>
    <x v="0"/>
    <x v="2"/>
    <x v="0"/>
    <n v="38.18"/>
    <n v="24"/>
    <x v="5"/>
    <n v="233"/>
    <n v="0"/>
    <n v="0"/>
  </r>
  <r>
    <n v="5"/>
    <x v="0"/>
    <d v="2023-04-01T03:01:00"/>
    <d v="2023-04-01T04:59:00"/>
    <d v="1899-12-30T02:13:00"/>
    <d v="1899-12-30T00:35:00"/>
    <d v="1899-12-30T01:38:00"/>
    <x v="0"/>
    <x v="3"/>
    <x v="0"/>
    <x v="2"/>
    <n v="46.15"/>
    <n v="25"/>
    <x v="1"/>
    <n v="34"/>
    <n v="34"/>
    <n v="46.15"/>
  </r>
  <r>
    <n v="2"/>
    <x v="0"/>
    <d v="2023-04-01T02:04:00"/>
    <d v="2023-04-01T05:47:00"/>
    <d v="1899-12-30T03:58:00"/>
    <d v="1899-12-30T03:38:00"/>
    <d v="1899-12-30T00:20:00"/>
    <x v="0"/>
    <x v="3"/>
    <x v="2"/>
    <x v="1"/>
    <n v="10.37"/>
    <n v="26"/>
    <x v="7"/>
    <n v="126"/>
    <n v="126"/>
    <n v="10.37"/>
  </r>
  <r>
    <n v="2"/>
    <x v="0"/>
    <d v="2023-04-01T01:19:00"/>
    <d v="2023-04-01T02:27:00"/>
    <d v="1899-12-30T01:23:00"/>
    <d v="1899-12-30T00:55:00"/>
    <d v="1899-12-30T00:28:00"/>
    <x v="0"/>
    <x v="3"/>
    <x v="2"/>
    <x v="0"/>
    <n v="19.27"/>
    <n v="27"/>
    <x v="2"/>
    <n v="61"/>
    <n v="61"/>
    <n v="19.27"/>
  </r>
  <r>
    <n v="2"/>
    <x v="0"/>
    <d v="2023-04-01T00:49:00"/>
    <d v="2023-04-01T03:16:00"/>
    <d v="1899-12-30T02:27:00"/>
    <d v="1899-12-30T01:52:00"/>
    <d v="1899-12-30T00:35:00"/>
    <x v="0"/>
    <x v="4"/>
    <x v="2"/>
    <x v="2"/>
    <n v="41.22"/>
    <n v="28"/>
    <x v="10"/>
    <n v="94"/>
    <n v="94"/>
    <n v="41.22"/>
  </r>
  <r>
    <n v="5"/>
    <x v="0"/>
    <d v="2023-04-01T03:02:00"/>
    <d v="2023-04-01T06:10:00"/>
    <d v="1899-12-30T03:23:00"/>
    <d v="1899-12-30T02:44:00"/>
    <d v="1899-12-30T00:39:00"/>
    <x v="0"/>
    <x v="2"/>
    <x v="2"/>
    <x v="0"/>
    <n v="14.83"/>
    <n v="29"/>
    <x v="8"/>
    <n v="173"/>
    <n v="173"/>
    <n v="14.83"/>
  </r>
  <r>
    <n v="4"/>
    <x v="0"/>
    <d v="2023-04-01T02:55:00"/>
    <d v="2023-04-01T06:13:00"/>
    <d v="1899-12-30T03:18:00"/>
    <d v="1899-12-30T03:13:00"/>
    <d v="1899-12-30T00:05:00"/>
    <x v="0"/>
    <x v="4"/>
    <x v="1"/>
    <x v="0"/>
    <n v="26.29"/>
    <n v="30"/>
    <x v="5"/>
    <n v="112"/>
    <n v="112"/>
    <n v="26.29"/>
  </r>
  <r>
    <n v="3"/>
    <x v="0"/>
    <d v="2023-04-01T02:51:00"/>
    <d v="2023-04-01T06:02:00"/>
    <d v="1899-12-30T03:26:00"/>
    <d v="1899-12-30T02:31:00"/>
    <d v="1899-12-30T00:55:00"/>
    <x v="0"/>
    <x v="2"/>
    <x v="2"/>
    <x v="1"/>
    <n v="19.809999999999999"/>
    <n v="31"/>
    <x v="10"/>
    <n v="67"/>
    <n v="67"/>
    <n v="19.809999999999999"/>
  </r>
  <r>
    <n v="1"/>
    <x v="0"/>
    <d v="2023-04-01T03:08:00"/>
    <d v="2023-04-01T06:49:00"/>
    <d v="1899-12-30T03:56:00"/>
    <d v="1899-12-30T04:31:00"/>
    <d v="1899-12-30T00:00:00"/>
    <x v="1"/>
    <x v="1"/>
    <x v="2"/>
    <x v="0"/>
    <n v="28.25"/>
    <n v="32"/>
    <x v="7"/>
    <n v="211"/>
    <n v="0"/>
    <n v="0"/>
  </r>
  <r>
    <n v="5"/>
    <x v="0"/>
    <d v="2023-04-01T03:33:00"/>
    <d v="2023-04-01T06:21:00"/>
    <d v="1899-12-30T03:03:00"/>
    <d v="1899-12-30T04:32:00"/>
    <d v="1899-12-30T00:00:00"/>
    <x v="1"/>
    <x v="4"/>
    <x v="0"/>
    <x v="2"/>
    <n v="20.38"/>
    <n v="33"/>
    <x v="4"/>
    <n v="306"/>
    <n v="0"/>
    <n v="0"/>
  </r>
  <r>
    <n v="1"/>
    <x v="0"/>
    <d v="2023-04-01T02:16:00"/>
    <d v="2023-04-01T06:07:00"/>
    <d v="1899-12-30T03:51:00"/>
    <d v="1899-12-30T01:43:00"/>
    <d v="1899-12-30T02:08:00"/>
    <x v="0"/>
    <x v="4"/>
    <x v="2"/>
    <x v="1"/>
    <n v="13.08"/>
    <n v="34"/>
    <x v="4"/>
    <n v="112"/>
    <n v="112"/>
    <n v="13.08"/>
  </r>
  <r>
    <n v="2"/>
    <x v="0"/>
    <d v="2023-04-01T03:18:00"/>
    <d v="2023-04-01T05:55:00"/>
    <d v="1899-12-30T02:52:00"/>
    <d v="1899-12-30T01:46:00"/>
    <d v="1899-12-30T01:06:00"/>
    <x v="0"/>
    <x v="0"/>
    <x v="2"/>
    <x v="0"/>
    <n v="15.75"/>
    <n v="35"/>
    <x v="4"/>
    <n v="214"/>
    <n v="214"/>
    <n v="15.75"/>
  </r>
  <r>
    <n v="5"/>
    <x v="0"/>
    <d v="2023-04-01T03:27:00"/>
    <d v="2023-04-01T06:26:00"/>
    <d v="1899-12-30T03:14:00"/>
    <d v="1899-12-30T00:38:00"/>
    <d v="1899-12-30T02:36:00"/>
    <x v="0"/>
    <x v="2"/>
    <x v="2"/>
    <x v="0"/>
    <n v="45.28"/>
    <n v="36"/>
    <x v="6"/>
    <n v="30"/>
    <n v="30"/>
    <n v="45.28"/>
  </r>
  <r>
    <n v="1"/>
    <x v="0"/>
    <d v="2023-04-01T03:24:00"/>
    <d v="2023-04-01T06:02:00"/>
    <d v="1899-12-30T02:53:00"/>
    <d v="1899-12-30T00:47:00"/>
    <d v="1899-12-30T02:06:00"/>
    <x v="0"/>
    <x v="3"/>
    <x v="2"/>
    <x v="2"/>
    <n v="10.39"/>
    <n v="37"/>
    <x v="2"/>
    <n v="21"/>
    <n v="21"/>
    <n v="10.39"/>
  </r>
  <r>
    <n v="6"/>
    <x v="0"/>
    <d v="2023-04-01T02:38:00"/>
    <d v="2023-04-01T03:53:00"/>
    <d v="1899-12-30T01:15:00"/>
    <d v="1899-12-30T03:37:00"/>
    <d v="1899-12-30T00:00:00"/>
    <x v="1"/>
    <x v="4"/>
    <x v="0"/>
    <x v="0"/>
    <n v="16.309999999999999"/>
    <n v="38"/>
    <x v="9"/>
    <n v="235"/>
    <n v="0"/>
    <n v="0"/>
  </r>
  <r>
    <n v="3"/>
    <x v="0"/>
    <d v="2023-04-01T03:41:00"/>
    <d v="2023-04-01T07:39:00"/>
    <d v="1899-12-30T04:13:00"/>
    <d v="1899-12-30T02:51:00"/>
    <d v="1899-12-30T01:22:00"/>
    <x v="0"/>
    <x v="2"/>
    <x v="1"/>
    <x v="2"/>
    <n v="48.36"/>
    <n v="39"/>
    <x v="6"/>
    <n v="108"/>
    <n v="108"/>
    <n v="48.36"/>
  </r>
  <r>
    <n v="1"/>
    <x v="0"/>
    <d v="2023-04-01T02:00:00"/>
    <d v="2023-04-01T04:05:00"/>
    <d v="1899-12-30T02:05:00"/>
    <d v="1899-12-30T01:48:00"/>
    <d v="1899-12-30T00:17:00"/>
    <x v="0"/>
    <x v="0"/>
    <x v="1"/>
    <x v="0"/>
    <n v="13.68"/>
    <n v="40"/>
    <x v="10"/>
    <n v="148"/>
    <n v="148"/>
    <n v="13.68"/>
  </r>
  <r>
    <n v="4"/>
    <x v="0"/>
    <d v="2023-04-01T02:14:00"/>
    <d v="2023-04-01T04:20:00"/>
    <d v="1899-12-30T02:21:00"/>
    <d v="1899-12-30T03:49:00"/>
    <d v="1899-12-30T00:00:00"/>
    <x v="1"/>
    <x v="2"/>
    <x v="2"/>
    <x v="0"/>
    <n v="15.24"/>
    <n v="41"/>
    <x v="4"/>
    <n v="204"/>
    <n v="0"/>
    <n v="0"/>
  </r>
  <r>
    <n v="1"/>
    <x v="0"/>
    <d v="2023-04-01T00:25:00"/>
    <d v="2023-04-01T01:46:00"/>
    <d v="1899-12-30T01:21:00"/>
    <d v="1899-12-30T01:21:00"/>
    <d v="1899-12-30T00:00:00"/>
    <x v="0"/>
    <x v="2"/>
    <x v="2"/>
    <x v="0"/>
    <n v="49.58"/>
    <n v="42"/>
    <x v="6"/>
    <n v="102"/>
    <n v="102"/>
    <n v="49.58"/>
  </r>
  <r>
    <n v="6"/>
    <x v="0"/>
    <d v="2023-04-01T01:02:00"/>
    <d v="2023-04-01T03:14:00"/>
    <d v="1899-12-30T02:27:00"/>
    <d v="1899-12-30T05:19:00"/>
    <d v="1899-12-30T00:00:00"/>
    <x v="1"/>
    <x v="4"/>
    <x v="2"/>
    <x v="0"/>
    <n v="32.19"/>
    <n v="43"/>
    <x v="4"/>
    <n v="203"/>
    <n v="0"/>
    <n v="0"/>
  </r>
  <r>
    <n v="1"/>
    <x v="0"/>
    <d v="2023-04-01T03:06:00"/>
    <d v="2023-04-01T06:18:00"/>
    <d v="1899-12-30T03:12:00"/>
    <d v="1899-12-30T01:41:00"/>
    <d v="1899-12-30T01:31:00"/>
    <x v="0"/>
    <x v="4"/>
    <x v="2"/>
    <x v="0"/>
    <n v="42.6"/>
    <n v="44"/>
    <x v="0"/>
    <n v="122"/>
    <n v="122"/>
    <n v="42.6"/>
  </r>
  <r>
    <n v="2"/>
    <x v="0"/>
    <d v="2023-04-01T02:15:00"/>
    <d v="2023-04-01T04:01:00"/>
    <d v="1899-12-30T01:46:00"/>
    <d v="1899-12-30T02:21:00"/>
    <d v="1899-12-30T00:00:00"/>
    <x v="1"/>
    <x v="2"/>
    <x v="2"/>
    <x v="0"/>
    <n v="25.41"/>
    <n v="45"/>
    <x v="4"/>
    <n v="54"/>
    <n v="0"/>
    <n v="0"/>
  </r>
  <r>
    <n v="1"/>
    <x v="0"/>
    <d v="2023-04-01T01:47:00"/>
    <d v="2023-04-01T03:39:00"/>
    <d v="1899-12-30T01:52:00"/>
    <d v="1899-12-30T02:04:00"/>
    <d v="1899-12-30T00:00:00"/>
    <x v="1"/>
    <x v="3"/>
    <x v="2"/>
    <x v="0"/>
    <n v="27.97"/>
    <n v="46"/>
    <x v="9"/>
    <n v="140"/>
    <n v="0"/>
    <n v="0"/>
  </r>
  <r>
    <n v="3"/>
    <x v="0"/>
    <d v="2023-04-01T03:30:00"/>
    <d v="2023-04-01T07:29:00"/>
    <d v="1899-12-30T04:14:00"/>
    <d v="1899-12-30T02:23:00"/>
    <d v="1899-12-30T01:51:00"/>
    <x v="0"/>
    <x v="2"/>
    <x v="2"/>
    <x v="0"/>
    <n v="10.98"/>
    <n v="47"/>
    <x v="2"/>
    <n v="109"/>
    <n v="109"/>
    <n v="10.98"/>
  </r>
  <r>
    <n v="2"/>
    <x v="0"/>
    <d v="2023-04-01T00:28:00"/>
    <d v="2023-04-01T04:02:00"/>
    <d v="1899-12-30T03:34:00"/>
    <d v="1899-12-30T04:13:00"/>
    <d v="1899-12-30T00:00:00"/>
    <x v="1"/>
    <x v="0"/>
    <x v="2"/>
    <x v="1"/>
    <n v="25.31"/>
    <n v="48"/>
    <x v="6"/>
    <n v="158"/>
    <n v="0"/>
    <n v="0"/>
  </r>
  <r>
    <n v="3"/>
    <x v="0"/>
    <d v="2023-04-01T01:44:00"/>
    <d v="2023-04-01T05:29:00"/>
    <d v="1899-12-30T03:45:00"/>
    <d v="1899-12-30T02:33:00"/>
    <d v="1899-12-30T01:12:00"/>
    <x v="0"/>
    <x v="2"/>
    <x v="2"/>
    <x v="0"/>
    <n v="20.92"/>
    <n v="49"/>
    <x v="7"/>
    <n v="186"/>
    <n v="186"/>
    <n v="20.92"/>
  </r>
  <r>
    <n v="5"/>
    <x v="0"/>
    <d v="2023-04-01T03:54:00"/>
    <d v="2023-04-01T06:57:00"/>
    <d v="1899-12-30T03:18:00"/>
    <d v="1899-12-30T00:36:00"/>
    <d v="1899-12-30T02:42:00"/>
    <x v="0"/>
    <x v="4"/>
    <x v="0"/>
    <x v="0"/>
    <n v="16.739999999999998"/>
    <n v="50"/>
    <x v="10"/>
    <n v="76"/>
    <n v="76"/>
    <n v="16.739999999999998"/>
  </r>
  <r>
    <n v="1"/>
    <x v="0"/>
    <d v="2023-04-01T01:42:00"/>
    <d v="2023-04-01T03:02:00"/>
    <d v="1899-12-30T01:20:00"/>
    <d v="1899-12-30T06:24:00"/>
    <d v="1899-12-30T00:00:00"/>
    <x v="1"/>
    <x v="3"/>
    <x v="2"/>
    <x v="2"/>
    <n v="37.08"/>
    <n v="51"/>
    <x v="0"/>
    <n v="225"/>
    <n v="0"/>
    <n v="0"/>
  </r>
  <r>
    <n v="4"/>
    <x v="0"/>
    <d v="2023-04-01T00:01:00"/>
    <d v="2023-04-01T01:11:00"/>
    <d v="1899-12-30T01:10:00"/>
    <d v="1899-12-30T02:49:00"/>
    <d v="1899-12-30T00:00:00"/>
    <x v="1"/>
    <x v="0"/>
    <x v="2"/>
    <x v="0"/>
    <n v="46.88"/>
    <n v="52"/>
    <x v="3"/>
    <n v="263"/>
    <n v="0"/>
    <n v="0"/>
  </r>
  <r>
    <n v="5"/>
    <x v="0"/>
    <d v="2023-04-01T03:01:00"/>
    <d v="2023-04-01T04:44:00"/>
    <d v="1899-12-30T01:43:00"/>
    <d v="1899-12-30T05:36:00"/>
    <d v="1899-12-30T00:00:00"/>
    <x v="1"/>
    <x v="3"/>
    <x v="0"/>
    <x v="0"/>
    <n v="36.880000000000003"/>
    <n v="53"/>
    <x v="3"/>
    <n v="267"/>
    <n v="0"/>
    <n v="0"/>
  </r>
  <r>
    <n v="6"/>
    <x v="0"/>
    <d v="2023-04-01T00:40:00"/>
    <d v="2023-04-01T04:14:00"/>
    <d v="1899-12-30T03:34:00"/>
    <d v="1899-12-30T04:57:00"/>
    <d v="1899-12-30T00:00:00"/>
    <x v="1"/>
    <x v="4"/>
    <x v="2"/>
    <x v="2"/>
    <n v="23.36"/>
    <n v="54"/>
    <x v="6"/>
    <n v="187"/>
    <n v="0"/>
    <n v="0"/>
  </r>
  <r>
    <n v="5"/>
    <x v="0"/>
    <d v="2023-04-01T01:30:00"/>
    <d v="2023-04-01T05:00:00"/>
    <d v="1899-12-30T03:45:00"/>
    <d v="1899-12-30T02:56:00"/>
    <d v="1899-12-30T00:49:00"/>
    <x v="0"/>
    <x v="4"/>
    <x v="2"/>
    <x v="2"/>
    <n v="45.49"/>
    <n v="55"/>
    <x v="4"/>
    <n v="255"/>
    <n v="255"/>
    <n v="45.49"/>
  </r>
  <r>
    <n v="3"/>
    <x v="0"/>
    <d v="2023-04-01T01:20:00"/>
    <d v="2023-04-01T04:57:00"/>
    <d v="1899-12-30T03:37:00"/>
    <d v="1899-12-30T01:18:00"/>
    <d v="1899-12-30T02:19:00"/>
    <x v="0"/>
    <x v="3"/>
    <x v="0"/>
    <x v="0"/>
    <n v="43.2"/>
    <n v="56"/>
    <x v="8"/>
    <n v="48"/>
    <n v="48"/>
    <n v="43.2"/>
  </r>
  <r>
    <n v="2"/>
    <x v="0"/>
    <d v="2023-04-01T03:04:00"/>
    <d v="2023-04-01T04:52:00"/>
    <d v="1899-12-30T01:48:00"/>
    <d v="1899-12-30T01:15:00"/>
    <d v="1899-12-30T00:33:00"/>
    <x v="0"/>
    <x v="2"/>
    <x v="2"/>
    <x v="0"/>
    <n v="45.45"/>
    <n v="57"/>
    <x v="1"/>
    <n v="169"/>
    <n v="169"/>
    <n v="45.45"/>
  </r>
  <r>
    <n v="3"/>
    <x v="0"/>
    <d v="2023-04-01T01:31:00"/>
    <d v="2023-04-01T04:21:00"/>
    <d v="1899-12-30T02:50:00"/>
    <d v="1899-12-30T03:05:00"/>
    <d v="1899-12-30T00:00:00"/>
    <x v="1"/>
    <x v="1"/>
    <x v="2"/>
    <x v="2"/>
    <n v="30.7"/>
    <n v="58"/>
    <x v="2"/>
    <n v="82"/>
    <n v="0"/>
    <n v="0"/>
  </r>
  <r>
    <n v="4"/>
    <x v="0"/>
    <d v="2023-04-01T01:21:00"/>
    <d v="2023-04-01T05:04:00"/>
    <d v="1899-12-30T03:43:00"/>
    <d v="1899-12-30T01:23:00"/>
    <d v="1899-12-30T02:20:00"/>
    <x v="0"/>
    <x v="1"/>
    <x v="1"/>
    <x v="0"/>
    <n v="33.89"/>
    <n v="59"/>
    <x v="1"/>
    <n v="160"/>
    <n v="160"/>
    <n v="33.89"/>
  </r>
  <r>
    <n v="1"/>
    <x v="0"/>
    <d v="2023-04-01T02:09:00"/>
    <d v="2023-04-01T05:46:00"/>
    <d v="1899-12-30T03:37:00"/>
    <d v="1899-12-30T01:26:00"/>
    <d v="1899-12-30T02:11:00"/>
    <x v="0"/>
    <x v="1"/>
    <x v="2"/>
    <x v="0"/>
    <n v="19.54"/>
    <n v="60"/>
    <x v="6"/>
    <n v="102"/>
    <n v="102"/>
    <n v="19.54"/>
  </r>
  <r>
    <n v="5"/>
    <x v="0"/>
    <d v="2023-04-01T03:49:00"/>
    <d v="2023-04-01T06:22:00"/>
    <d v="1899-12-30T02:48:00"/>
    <d v="1899-12-30T05:30:00"/>
    <d v="1899-12-30T00:00:00"/>
    <x v="1"/>
    <x v="2"/>
    <x v="2"/>
    <x v="0"/>
    <n v="42.87"/>
    <n v="61"/>
    <x v="9"/>
    <n v="242"/>
    <n v="0"/>
    <n v="0"/>
  </r>
  <r>
    <n v="1"/>
    <x v="0"/>
    <d v="2023-04-01T02:47:00"/>
    <d v="2023-04-01T06:24:00"/>
    <d v="1899-12-30T03:52:00"/>
    <d v="1899-12-30T05:06:00"/>
    <d v="1899-12-30T00:00:00"/>
    <x v="1"/>
    <x v="1"/>
    <x v="2"/>
    <x v="2"/>
    <n v="37.93"/>
    <n v="62"/>
    <x v="10"/>
    <n v="148"/>
    <n v="0"/>
    <n v="0"/>
  </r>
  <r>
    <n v="4"/>
    <x v="0"/>
    <d v="2023-04-01T00:41:00"/>
    <d v="2023-04-01T04:06:00"/>
    <d v="1899-12-30T03:25:00"/>
    <d v="1899-12-30T00:30:00"/>
    <d v="1899-12-30T02:55:00"/>
    <x v="0"/>
    <x v="4"/>
    <x v="2"/>
    <x v="0"/>
    <n v="33.340000000000003"/>
    <n v="63"/>
    <x v="1"/>
    <n v="55"/>
    <n v="55"/>
    <n v="33.340000000000003"/>
  </r>
  <r>
    <n v="3"/>
    <x v="0"/>
    <d v="2023-04-01T01:40:00"/>
    <d v="2023-04-01T04:02:00"/>
    <d v="1899-12-30T02:22:00"/>
    <d v="1899-12-30T04:06:00"/>
    <d v="1899-12-30T00:00:00"/>
    <x v="1"/>
    <x v="3"/>
    <x v="1"/>
    <x v="1"/>
    <n v="34.770000000000003"/>
    <n v="64"/>
    <x v="4"/>
    <n v="288"/>
    <n v="0"/>
    <n v="0"/>
  </r>
  <r>
    <n v="1"/>
    <x v="0"/>
    <d v="2023-04-01T01:54:00"/>
    <d v="2023-04-01T03:03:00"/>
    <d v="1899-12-30T01:24:00"/>
    <d v="1899-12-30T04:34:00"/>
    <d v="1899-12-30T00:00:00"/>
    <x v="1"/>
    <x v="0"/>
    <x v="0"/>
    <x v="0"/>
    <n v="14"/>
    <n v="65"/>
    <x v="6"/>
    <n v="196"/>
    <n v="0"/>
    <n v="0"/>
  </r>
  <r>
    <n v="2"/>
    <x v="0"/>
    <d v="2023-04-01T02:28:00"/>
    <d v="2023-04-01T06:18:00"/>
    <d v="1899-12-30T03:50:00"/>
    <d v="1899-12-30T04:44:00"/>
    <d v="1899-12-30T00:00:00"/>
    <x v="1"/>
    <x v="3"/>
    <x v="2"/>
    <x v="0"/>
    <n v="10.88"/>
    <n v="66"/>
    <x v="0"/>
    <n v="210"/>
    <n v="0"/>
    <n v="0"/>
  </r>
  <r>
    <n v="6"/>
    <x v="0"/>
    <d v="2023-04-01T03:45:00"/>
    <d v="2023-04-01T05:10:00"/>
    <d v="1899-12-30T01:25:00"/>
    <d v="1899-12-30T04:39:00"/>
    <d v="1899-12-30T00:00:00"/>
    <x v="1"/>
    <x v="2"/>
    <x v="0"/>
    <x v="0"/>
    <n v="21.25"/>
    <n v="67"/>
    <x v="4"/>
    <n v="256"/>
    <n v="0"/>
    <n v="0"/>
  </r>
  <r>
    <n v="4"/>
    <x v="0"/>
    <d v="2023-04-01T00:02:00"/>
    <d v="2023-04-01T03:15:00"/>
    <d v="1899-12-30T03:28:00"/>
    <d v="1899-12-30T05:45:00"/>
    <d v="1899-12-30T00:00:00"/>
    <x v="1"/>
    <x v="3"/>
    <x v="2"/>
    <x v="2"/>
    <n v="45.65"/>
    <n v="68"/>
    <x v="2"/>
    <n v="218"/>
    <n v="0"/>
    <n v="0"/>
  </r>
  <r>
    <n v="4"/>
    <x v="0"/>
    <d v="2023-04-01T02:02:00"/>
    <d v="2023-04-01T03:57:00"/>
    <d v="1899-12-30T01:55:00"/>
    <d v="1899-12-30T04:36:00"/>
    <d v="1899-12-30T00:00:00"/>
    <x v="1"/>
    <x v="2"/>
    <x v="2"/>
    <x v="0"/>
    <n v="31.49"/>
    <n v="69"/>
    <x v="4"/>
    <n v="234"/>
    <n v="0"/>
    <n v="0"/>
  </r>
  <r>
    <n v="4"/>
    <x v="0"/>
    <d v="2023-04-01T00:11:00"/>
    <d v="2023-04-01T01:22:00"/>
    <d v="1899-12-30T01:11:00"/>
    <d v="1899-12-30T01:20:00"/>
    <d v="1899-12-30T00:00:00"/>
    <x v="1"/>
    <x v="4"/>
    <x v="0"/>
    <x v="0"/>
    <n v="28.26"/>
    <n v="70"/>
    <x v="3"/>
    <n v="118"/>
    <n v="0"/>
    <n v="0"/>
  </r>
  <r>
    <n v="4"/>
    <x v="0"/>
    <d v="2023-04-01T01:57:00"/>
    <d v="2023-04-01T05:56:00"/>
    <d v="1899-12-30T04:14:00"/>
    <d v="1899-12-30T01:58:00"/>
    <d v="1899-12-30T02:16:00"/>
    <x v="0"/>
    <x v="0"/>
    <x v="2"/>
    <x v="0"/>
    <n v="24.01"/>
    <n v="71"/>
    <x v="3"/>
    <n v="136"/>
    <n v="136"/>
    <n v="24.01"/>
  </r>
  <r>
    <n v="1"/>
    <x v="0"/>
    <d v="2023-04-01T02:42:00"/>
    <d v="2023-04-01T05:51:00"/>
    <d v="1899-12-30T03:09:00"/>
    <d v="1899-12-30T02:08:00"/>
    <d v="1899-12-30T01:01:00"/>
    <x v="0"/>
    <x v="2"/>
    <x v="2"/>
    <x v="0"/>
    <n v="15.28"/>
    <n v="72"/>
    <x v="4"/>
    <n v="75"/>
    <n v="75"/>
    <n v="15.28"/>
  </r>
  <r>
    <n v="4"/>
    <x v="0"/>
    <d v="2023-04-01T02:39:00"/>
    <d v="2023-04-01T06:09:00"/>
    <d v="1899-12-30T03:30:00"/>
    <d v="1899-12-30T01:00:00"/>
    <d v="1899-12-30T02:30:00"/>
    <x v="0"/>
    <x v="4"/>
    <x v="2"/>
    <x v="1"/>
    <n v="34.51"/>
    <n v="73"/>
    <x v="10"/>
    <n v="81"/>
    <n v="81"/>
    <n v="34.51"/>
  </r>
  <r>
    <n v="4"/>
    <x v="0"/>
    <d v="2023-04-01T01:04:00"/>
    <d v="2023-04-01T04:13:00"/>
    <d v="1899-12-30T03:09:00"/>
    <d v="1899-12-30T03:57:00"/>
    <d v="1899-12-30T00:00:00"/>
    <x v="1"/>
    <x v="4"/>
    <x v="2"/>
    <x v="0"/>
    <n v="30.83"/>
    <n v="74"/>
    <x v="2"/>
    <n v="218"/>
    <n v="0"/>
    <n v="0"/>
  </r>
  <r>
    <n v="5"/>
    <x v="0"/>
    <d v="2023-04-01T03:36:00"/>
    <d v="2023-04-01T04:49:00"/>
    <d v="1899-12-30T01:28:00"/>
    <d v="1899-12-30T01:23:00"/>
    <d v="1899-12-30T00:05:00"/>
    <x v="0"/>
    <x v="3"/>
    <x v="2"/>
    <x v="0"/>
    <n v="45.23"/>
    <n v="75"/>
    <x v="5"/>
    <n v="109"/>
    <n v="109"/>
    <n v="45.23"/>
  </r>
  <r>
    <n v="3"/>
    <x v="0"/>
    <d v="2023-04-01T02:57:00"/>
    <d v="2023-04-01T05:24:00"/>
    <d v="1899-12-30T02:27:00"/>
    <d v="1899-12-30T02:03:00"/>
    <d v="1899-12-30T00:24:00"/>
    <x v="0"/>
    <x v="1"/>
    <x v="2"/>
    <x v="0"/>
    <n v="17.760000000000002"/>
    <n v="76"/>
    <x v="10"/>
    <n v="158"/>
    <n v="158"/>
    <n v="17.760000000000002"/>
  </r>
  <r>
    <n v="1"/>
    <x v="0"/>
    <d v="2023-04-01T02:46:00"/>
    <d v="2023-04-01T06:15:00"/>
    <d v="1899-12-30T03:29:00"/>
    <d v="1899-12-30T02:32:00"/>
    <d v="1899-12-30T00:57:00"/>
    <x v="0"/>
    <x v="0"/>
    <x v="2"/>
    <x v="2"/>
    <n v="19.88"/>
    <n v="77"/>
    <x v="6"/>
    <n v="99"/>
    <n v="99"/>
    <n v="19.88"/>
  </r>
  <r>
    <n v="4"/>
    <x v="0"/>
    <d v="2023-04-01T01:34:00"/>
    <d v="2023-04-01T03:03:00"/>
    <d v="1899-12-30T01:29:00"/>
    <d v="1899-12-30T02:42:00"/>
    <d v="1899-12-30T00:00:00"/>
    <x v="1"/>
    <x v="0"/>
    <x v="2"/>
    <x v="0"/>
    <n v="20.02"/>
    <n v="78"/>
    <x v="1"/>
    <n v="57"/>
    <n v="0"/>
    <n v="0"/>
  </r>
  <r>
    <n v="2"/>
    <x v="0"/>
    <d v="2023-04-01T01:34:00"/>
    <d v="2023-04-01T05:08:00"/>
    <d v="1899-12-30T03:34:00"/>
    <d v="1899-12-30T04:48:00"/>
    <d v="1899-12-30T00:00:00"/>
    <x v="1"/>
    <x v="0"/>
    <x v="2"/>
    <x v="0"/>
    <n v="34.01"/>
    <n v="79"/>
    <x v="5"/>
    <n v="309"/>
    <n v="0"/>
    <n v="0"/>
  </r>
  <r>
    <n v="6"/>
    <x v="0"/>
    <d v="2023-04-01T02:14:00"/>
    <d v="2023-04-01T03:46:00"/>
    <d v="1899-12-30T01:32:00"/>
    <d v="1899-12-30T01:40:00"/>
    <d v="1899-12-30T00:00:00"/>
    <x v="1"/>
    <x v="4"/>
    <x v="2"/>
    <x v="0"/>
    <n v="39.049999999999997"/>
    <n v="80"/>
    <x v="5"/>
    <n v="121"/>
    <n v="0"/>
    <n v="0"/>
  </r>
  <r>
    <n v="4"/>
    <x v="0"/>
    <d v="2023-04-01T03:40:00"/>
    <d v="2023-04-01T06:31:00"/>
    <d v="1899-12-30T03:06:00"/>
    <d v="1899-12-30T01:58:00"/>
    <d v="1899-12-30T01:08:00"/>
    <x v="0"/>
    <x v="3"/>
    <x v="2"/>
    <x v="2"/>
    <n v="23.69"/>
    <n v="81"/>
    <x v="7"/>
    <n v="62"/>
    <n v="62"/>
    <n v="23.69"/>
  </r>
  <r>
    <n v="3"/>
    <x v="0"/>
    <d v="2023-04-01T03:25:00"/>
    <d v="2023-04-01T07:10:00"/>
    <d v="1899-12-30T03:45:00"/>
    <d v="1899-12-30T00:30:00"/>
    <d v="1899-12-30T03:15:00"/>
    <x v="0"/>
    <x v="3"/>
    <x v="2"/>
    <x v="1"/>
    <n v="38.6"/>
    <n v="82"/>
    <x v="3"/>
    <n v="80"/>
    <n v="80"/>
    <n v="38.6"/>
  </r>
  <r>
    <n v="1"/>
    <x v="0"/>
    <d v="2023-04-01T03:42:00"/>
    <d v="2023-04-01T06:39:00"/>
    <d v="1899-12-30T03:12:00"/>
    <d v="1899-12-30T03:28:00"/>
    <d v="1899-12-30T00:00:00"/>
    <x v="1"/>
    <x v="1"/>
    <x v="2"/>
    <x v="2"/>
    <n v="24.94"/>
    <n v="83"/>
    <x v="10"/>
    <n v="170"/>
    <n v="0"/>
    <n v="0"/>
  </r>
  <r>
    <n v="5"/>
    <x v="0"/>
    <d v="2023-04-01T01:42:00"/>
    <d v="2023-04-01T03:18:00"/>
    <d v="1899-12-30T01:51:00"/>
    <d v="1899-12-30T00:20:00"/>
    <d v="1899-12-30T01:31:00"/>
    <x v="0"/>
    <x v="4"/>
    <x v="2"/>
    <x v="0"/>
    <n v="15.11"/>
    <n v="84"/>
    <x v="4"/>
    <n v="60"/>
    <n v="60"/>
    <n v="15.11"/>
  </r>
  <r>
    <n v="3"/>
    <x v="0"/>
    <d v="2023-04-01T02:35:00"/>
    <d v="2023-04-01T04:31:00"/>
    <d v="1899-12-30T01:56:00"/>
    <d v="1899-12-30T03:47:00"/>
    <d v="1899-12-30T00:00:00"/>
    <x v="1"/>
    <x v="2"/>
    <x v="2"/>
    <x v="2"/>
    <n v="45.96"/>
    <n v="85"/>
    <x v="8"/>
    <n v="208"/>
    <n v="0"/>
    <n v="0"/>
  </r>
  <r>
    <n v="3"/>
    <x v="0"/>
    <d v="2023-04-01T00:02:00"/>
    <d v="2023-04-01T02:08:00"/>
    <d v="1899-12-30T02:06:00"/>
    <d v="1899-12-30T00:16:00"/>
    <d v="1899-12-30T01:50:00"/>
    <x v="0"/>
    <x v="3"/>
    <x v="0"/>
    <x v="0"/>
    <n v="11.84"/>
    <n v="86"/>
    <x v="0"/>
    <n v="50"/>
    <n v="50"/>
    <n v="11.84"/>
  </r>
  <r>
    <n v="2"/>
    <x v="0"/>
    <d v="2023-04-01T01:46:00"/>
    <d v="2023-04-01T03:18:00"/>
    <d v="1899-12-30T01:47:00"/>
    <d v="1899-12-30T02:06:00"/>
    <d v="1899-12-30T00:00:00"/>
    <x v="1"/>
    <x v="4"/>
    <x v="2"/>
    <x v="0"/>
    <n v="29.46"/>
    <n v="87"/>
    <x v="5"/>
    <n v="99"/>
    <n v="0"/>
    <n v="0"/>
  </r>
  <r>
    <n v="1"/>
    <x v="0"/>
    <d v="2023-04-01T03:30:00"/>
    <d v="2023-04-01T06:40:00"/>
    <d v="1899-12-30T03:10:00"/>
    <d v="1899-12-30T03:29:00"/>
    <d v="1899-12-30T00:00:00"/>
    <x v="1"/>
    <x v="4"/>
    <x v="0"/>
    <x v="0"/>
    <n v="23.93"/>
    <n v="88"/>
    <x v="8"/>
    <n v="123"/>
    <n v="0"/>
    <n v="0"/>
  </r>
  <r>
    <n v="4"/>
    <x v="0"/>
    <d v="2023-04-01T00:42:00"/>
    <d v="2023-04-01T02:19:00"/>
    <d v="1899-12-30T01:37:00"/>
    <d v="1899-12-30T04:48:00"/>
    <d v="1899-12-30T00:00:00"/>
    <x v="1"/>
    <x v="3"/>
    <x v="0"/>
    <x v="1"/>
    <n v="12.28"/>
    <n v="89"/>
    <x v="7"/>
    <n v="159"/>
    <n v="0"/>
    <n v="0"/>
  </r>
  <r>
    <n v="3"/>
    <x v="0"/>
    <d v="2023-04-01T01:17:00"/>
    <d v="2023-04-01T03:13:00"/>
    <d v="1899-12-30T01:56:00"/>
    <d v="1899-12-30T00:48:00"/>
    <d v="1899-12-30T01:08:00"/>
    <x v="0"/>
    <x v="3"/>
    <x v="0"/>
    <x v="0"/>
    <n v="30.69"/>
    <n v="90"/>
    <x v="8"/>
    <n v="34"/>
    <n v="34"/>
    <n v="30.69"/>
  </r>
  <r>
    <n v="5"/>
    <x v="0"/>
    <d v="2023-04-01T03:38:00"/>
    <d v="2023-04-01T05:24:00"/>
    <d v="1899-12-30T01:46:00"/>
    <d v="1899-12-30T06:25:00"/>
    <d v="1899-12-30T00:00:00"/>
    <x v="1"/>
    <x v="3"/>
    <x v="2"/>
    <x v="0"/>
    <n v="39.1"/>
    <n v="91"/>
    <x v="0"/>
    <n v="293"/>
    <n v="0"/>
    <n v="0"/>
  </r>
  <r>
    <n v="2"/>
    <x v="0"/>
    <d v="2023-04-01T03:35:00"/>
    <d v="2023-04-01T06:09:00"/>
    <d v="1899-12-30T02:34:00"/>
    <d v="1899-12-30T01:18:00"/>
    <d v="1899-12-30T01:16:00"/>
    <x v="0"/>
    <x v="2"/>
    <x v="2"/>
    <x v="1"/>
    <n v="12.75"/>
    <n v="92"/>
    <x v="5"/>
    <n v="82"/>
    <n v="82"/>
    <n v="12.75"/>
  </r>
  <r>
    <n v="2"/>
    <x v="0"/>
    <d v="2023-04-01T01:39:00"/>
    <d v="2023-04-01T03:48:00"/>
    <d v="1899-12-30T02:09:00"/>
    <d v="1899-12-30T00:18:00"/>
    <d v="1899-12-30T01:51:00"/>
    <x v="0"/>
    <x v="2"/>
    <x v="2"/>
    <x v="0"/>
    <n v="45.66"/>
    <n v="93"/>
    <x v="4"/>
    <n v="29"/>
    <n v="29"/>
    <n v="45.66"/>
  </r>
  <r>
    <n v="1"/>
    <x v="0"/>
    <d v="2023-04-01T01:52:00"/>
    <d v="2023-04-01T04:53:00"/>
    <d v="1899-12-30T03:16:00"/>
    <d v="1899-12-30T05:31:00"/>
    <d v="1899-12-30T00:00:00"/>
    <x v="1"/>
    <x v="4"/>
    <x v="2"/>
    <x v="0"/>
    <n v="28.36"/>
    <n v="94"/>
    <x v="9"/>
    <n v="253"/>
    <n v="0"/>
    <n v="0"/>
  </r>
  <r>
    <n v="5"/>
    <x v="0"/>
    <d v="2023-04-01T03:19:00"/>
    <d v="2023-04-01T06:07:00"/>
    <d v="1899-12-30T03:03:00"/>
    <d v="1899-12-30T02:03:00"/>
    <d v="1899-12-30T01:00:00"/>
    <x v="0"/>
    <x v="2"/>
    <x v="2"/>
    <x v="2"/>
    <n v="24.68"/>
    <n v="95"/>
    <x v="0"/>
    <n v="153"/>
    <n v="153"/>
    <n v="24.68"/>
  </r>
  <r>
    <n v="5"/>
    <x v="0"/>
    <d v="2023-04-01T01:59:00"/>
    <d v="2023-04-01T05:26:00"/>
    <d v="1899-12-30T03:27:00"/>
    <d v="1899-12-30T02:51:00"/>
    <d v="1899-12-30T00:36:00"/>
    <x v="0"/>
    <x v="4"/>
    <x v="2"/>
    <x v="1"/>
    <n v="33.630000000000003"/>
    <n v="96"/>
    <x v="6"/>
    <n v="176"/>
    <n v="176"/>
    <n v="33.630000000000003"/>
  </r>
  <r>
    <n v="2"/>
    <x v="0"/>
    <d v="2023-04-01T01:46:00"/>
    <d v="2023-04-01T03:03:00"/>
    <d v="1899-12-30T01:32:00"/>
    <d v="1899-12-30T03:23:00"/>
    <d v="1899-12-30T00:00:00"/>
    <x v="1"/>
    <x v="2"/>
    <x v="2"/>
    <x v="2"/>
    <n v="19.22"/>
    <n v="97"/>
    <x v="8"/>
    <n v="188"/>
    <n v="0"/>
    <n v="0"/>
  </r>
  <r>
    <n v="3"/>
    <x v="0"/>
    <d v="2023-04-01T01:01:00"/>
    <d v="2023-04-01T03:22:00"/>
    <d v="1899-12-30T02:36:00"/>
    <d v="1899-12-30T05:18:00"/>
    <d v="1899-12-30T00:00:00"/>
    <x v="1"/>
    <x v="3"/>
    <x v="2"/>
    <x v="0"/>
    <n v="17.149999999999999"/>
    <n v="98"/>
    <x v="6"/>
    <n v="166"/>
    <n v="0"/>
    <n v="0"/>
  </r>
  <r>
    <n v="6"/>
    <x v="0"/>
    <d v="2023-04-01T02:22:00"/>
    <d v="2023-04-01T06:18:00"/>
    <d v="1899-12-30T04:11:00"/>
    <d v="1899-12-30T01:53:00"/>
    <d v="1899-12-30T02:18:00"/>
    <x v="0"/>
    <x v="2"/>
    <x v="2"/>
    <x v="0"/>
    <n v="33.549999999999997"/>
    <n v="99"/>
    <x v="9"/>
    <n v="139"/>
    <n v="139"/>
    <n v="33.549999999999997"/>
  </r>
  <r>
    <n v="1"/>
    <x v="0"/>
    <d v="2023-04-01T03:32:00"/>
    <d v="2023-04-01T06:45:00"/>
    <d v="1899-12-30T03:13:00"/>
    <d v="1899-12-30T04:14:00"/>
    <d v="1899-12-30T00:00:00"/>
    <x v="1"/>
    <x v="1"/>
    <x v="2"/>
    <x v="0"/>
    <n v="15.15"/>
    <n v="100"/>
    <x v="3"/>
    <n v="166"/>
    <n v="0"/>
    <n v="0"/>
  </r>
  <r>
    <n v="5"/>
    <x v="0"/>
    <d v="2023-04-01T00:14:00"/>
    <d v="2023-04-01T02:15:00"/>
    <d v="1899-12-30T02:01:00"/>
    <d v="1899-12-30T02:55:00"/>
    <d v="1899-12-30T00:00:00"/>
    <x v="1"/>
    <x v="4"/>
    <x v="2"/>
    <x v="0"/>
    <n v="15.09"/>
    <n v="101"/>
    <x v="5"/>
    <n v="138"/>
    <n v="0"/>
    <n v="0"/>
  </r>
  <r>
    <n v="2"/>
    <x v="0"/>
    <d v="2023-04-01T01:33:00"/>
    <d v="2023-04-01T04:14:00"/>
    <d v="1899-12-30T02:41:00"/>
    <d v="1899-12-30T02:18:00"/>
    <d v="1899-12-30T00:23:00"/>
    <x v="0"/>
    <x v="0"/>
    <x v="2"/>
    <x v="0"/>
    <n v="12.65"/>
    <n v="102"/>
    <x v="5"/>
    <n v="171"/>
    <n v="171"/>
    <n v="12.65"/>
  </r>
  <r>
    <n v="3"/>
    <x v="0"/>
    <d v="2023-04-01T01:42:00"/>
    <d v="2023-04-01T05:10:00"/>
    <d v="1899-12-30T03:28:00"/>
    <d v="1899-12-30T01:39:00"/>
    <d v="1899-12-30T01:49:00"/>
    <x v="0"/>
    <x v="4"/>
    <x v="0"/>
    <x v="0"/>
    <n v="26.75"/>
    <n v="103"/>
    <x v="2"/>
    <n v="73"/>
    <n v="73"/>
    <n v="26.75"/>
  </r>
  <r>
    <n v="4"/>
    <x v="0"/>
    <d v="2023-04-01T01:28:00"/>
    <d v="2023-04-01T02:44:00"/>
    <d v="1899-12-30T01:16:00"/>
    <d v="1899-12-30T01:38:00"/>
    <d v="1899-12-30T00:00:00"/>
    <x v="1"/>
    <x v="0"/>
    <x v="0"/>
    <x v="1"/>
    <n v="11.12"/>
    <n v="104"/>
    <x v="7"/>
    <n v="77"/>
    <n v="0"/>
    <n v="0"/>
  </r>
  <r>
    <n v="6"/>
    <x v="0"/>
    <d v="2023-04-01T01:18:00"/>
    <d v="2023-04-01T04:00:00"/>
    <d v="1899-12-30T02:42:00"/>
    <d v="1899-12-30T02:09:00"/>
    <d v="1899-12-30T00:33:00"/>
    <x v="0"/>
    <x v="0"/>
    <x v="2"/>
    <x v="0"/>
    <n v="15.64"/>
    <n v="105"/>
    <x v="2"/>
    <n v="141"/>
    <n v="141"/>
    <n v="15.64"/>
  </r>
  <r>
    <n v="3"/>
    <x v="0"/>
    <d v="2023-04-01T02:00:00"/>
    <d v="2023-04-01T05:08:00"/>
    <d v="1899-12-30T03:08:00"/>
    <d v="1899-12-30T00:58:00"/>
    <d v="1899-12-30T02:10:00"/>
    <x v="0"/>
    <x v="4"/>
    <x v="1"/>
    <x v="1"/>
    <n v="22.72"/>
    <n v="106"/>
    <x v="7"/>
    <n v="68"/>
    <n v="68"/>
    <n v="22.72"/>
  </r>
  <r>
    <n v="5"/>
    <x v="0"/>
    <d v="2023-04-01T01:29:00"/>
    <d v="2023-04-01T02:58:00"/>
    <d v="1899-12-30T01:29:00"/>
    <d v="1899-12-30T06:15:00"/>
    <d v="1899-12-30T00:00:00"/>
    <x v="1"/>
    <x v="2"/>
    <x v="0"/>
    <x v="0"/>
    <n v="48.77"/>
    <n v="107"/>
    <x v="6"/>
    <n v="253"/>
    <n v="0"/>
    <n v="0"/>
  </r>
  <r>
    <n v="3"/>
    <x v="0"/>
    <d v="2023-04-01T01:32:00"/>
    <d v="2023-04-01T03:37:00"/>
    <d v="1899-12-30T02:05:00"/>
    <d v="1899-12-30T02:18:00"/>
    <d v="1899-12-30T00:00:00"/>
    <x v="1"/>
    <x v="4"/>
    <x v="0"/>
    <x v="1"/>
    <n v="23.26"/>
    <n v="108"/>
    <x v="3"/>
    <n v="124"/>
    <n v="0"/>
    <n v="0"/>
  </r>
  <r>
    <n v="2"/>
    <x v="0"/>
    <d v="2023-04-01T01:25:00"/>
    <d v="2023-04-01T02:26:00"/>
    <d v="1899-12-30T01:01:00"/>
    <d v="1899-12-30T04:24:00"/>
    <d v="1899-12-30T00:00:00"/>
    <x v="1"/>
    <x v="4"/>
    <x v="2"/>
    <x v="1"/>
    <n v="42.95"/>
    <n v="109"/>
    <x v="8"/>
    <n v="169"/>
    <n v="0"/>
    <n v="0"/>
  </r>
  <r>
    <n v="1"/>
    <x v="0"/>
    <d v="2023-04-01T03:32:00"/>
    <d v="2023-04-01T06:37:00"/>
    <d v="1899-12-30T03:05:00"/>
    <d v="1899-12-30T03:33:00"/>
    <d v="1899-12-30T00:00:00"/>
    <x v="1"/>
    <x v="1"/>
    <x v="2"/>
    <x v="0"/>
    <n v="47.91"/>
    <n v="110"/>
    <x v="3"/>
    <n v="163"/>
    <n v="0"/>
    <n v="0"/>
  </r>
  <r>
    <n v="2"/>
    <x v="0"/>
    <d v="2023-04-01T01:48:00"/>
    <d v="2023-04-01T05:07:00"/>
    <d v="1899-12-30T03:19:00"/>
    <d v="1899-12-30T03:52:00"/>
    <d v="1899-12-30T00:00:00"/>
    <x v="1"/>
    <x v="0"/>
    <x v="2"/>
    <x v="1"/>
    <n v="18.82"/>
    <n v="111"/>
    <x v="8"/>
    <n v="204"/>
    <n v="0"/>
    <n v="0"/>
  </r>
  <r>
    <n v="2"/>
    <x v="0"/>
    <d v="2023-04-01T01:49:00"/>
    <d v="2023-04-01T04:01:00"/>
    <d v="1899-12-30T02:27:00"/>
    <d v="1899-12-30T00:16:00"/>
    <d v="1899-12-30T02:11:00"/>
    <x v="0"/>
    <x v="2"/>
    <x v="1"/>
    <x v="2"/>
    <n v="35.36"/>
    <n v="112"/>
    <x v="4"/>
    <n v="20"/>
    <n v="20"/>
    <n v="35.36"/>
  </r>
  <r>
    <n v="2"/>
    <x v="0"/>
    <d v="2023-04-01T01:12:00"/>
    <d v="2023-04-01T04:21:00"/>
    <d v="1899-12-30T03:24:00"/>
    <d v="1899-12-30T01:42:00"/>
    <d v="1899-12-30T01:42:00"/>
    <x v="0"/>
    <x v="0"/>
    <x v="2"/>
    <x v="0"/>
    <n v="29.74"/>
    <n v="113"/>
    <x v="2"/>
    <n v="68"/>
    <n v="68"/>
    <n v="29.74"/>
  </r>
  <r>
    <n v="6"/>
    <x v="0"/>
    <d v="2023-04-01T00:49:00"/>
    <d v="2023-04-01T03:30:00"/>
    <d v="1899-12-30T02:56:00"/>
    <d v="1899-12-30T05:09:00"/>
    <d v="1899-12-30T00:00:00"/>
    <x v="1"/>
    <x v="1"/>
    <x v="2"/>
    <x v="0"/>
    <n v="38.81"/>
    <n v="114"/>
    <x v="9"/>
    <n v="253"/>
    <n v="0"/>
    <n v="0"/>
  </r>
  <r>
    <n v="6"/>
    <x v="0"/>
    <d v="2023-04-01T03:43:00"/>
    <d v="2023-04-01T06:26:00"/>
    <d v="1899-12-30T02:58:00"/>
    <d v="1899-12-30T04:22:00"/>
    <d v="1899-12-30T00:00:00"/>
    <x v="1"/>
    <x v="1"/>
    <x v="0"/>
    <x v="2"/>
    <n v="46.46"/>
    <n v="115"/>
    <x v="7"/>
    <n v="237"/>
    <n v="0"/>
    <n v="0"/>
  </r>
  <r>
    <n v="5"/>
    <x v="0"/>
    <d v="2023-04-01T03:15:00"/>
    <d v="2023-04-01T06:33:00"/>
    <d v="1899-12-30T03:33:00"/>
    <d v="1899-12-30T04:53:00"/>
    <d v="1899-12-30T00:00:00"/>
    <x v="1"/>
    <x v="1"/>
    <x v="2"/>
    <x v="0"/>
    <n v="47.69"/>
    <n v="116"/>
    <x v="9"/>
    <n v="269"/>
    <n v="0"/>
    <n v="0"/>
  </r>
  <r>
    <n v="4"/>
    <x v="0"/>
    <d v="2023-04-01T02:55:00"/>
    <d v="2023-04-01T05:45:00"/>
    <d v="1899-12-30T03:05:00"/>
    <d v="1899-12-30T00:16:00"/>
    <d v="1899-12-30T02:49:00"/>
    <x v="0"/>
    <x v="0"/>
    <x v="2"/>
    <x v="1"/>
    <n v="11.65"/>
    <n v="117"/>
    <x v="9"/>
    <n v="70"/>
    <n v="70"/>
    <n v="11.65"/>
  </r>
  <r>
    <n v="1"/>
    <x v="0"/>
    <d v="2023-04-01T00:34:00"/>
    <d v="2023-04-01T01:45:00"/>
    <d v="1899-12-30T01:11:00"/>
    <d v="1899-12-30T05:10:00"/>
    <d v="1899-12-30T00:00:00"/>
    <x v="1"/>
    <x v="3"/>
    <x v="0"/>
    <x v="2"/>
    <n v="49.32"/>
    <n v="118"/>
    <x v="6"/>
    <n v="209"/>
    <n v="0"/>
    <n v="0"/>
  </r>
  <r>
    <n v="3"/>
    <x v="1"/>
    <d v="2023-04-02T03:24:00"/>
    <d v="2023-04-02T05:03:00"/>
    <d v="1899-12-30T01:39:00"/>
    <d v="1899-12-30T01:41:00"/>
    <d v="1899-12-30T00:00:00"/>
    <x v="1"/>
    <x v="2"/>
    <x v="2"/>
    <x v="1"/>
    <n v="11.5"/>
    <n v="119"/>
    <x v="4"/>
    <n v="134"/>
    <n v="0"/>
    <n v="0"/>
  </r>
  <r>
    <n v="2"/>
    <x v="1"/>
    <d v="2023-04-02T00:38:00"/>
    <d v="2023-04-02T01:42:00"/>
    <d v="1899-12-30T01:04:00"/>
    <d v="1899-12-30T04:10:00"/>
    <d v="1899-12-30T00:00:00"/>
    <x v="1"/>
    <x v="1"/>
    <x v="1"/>
    <x v="0"/>
    <n v="12.51"/>
    <n v="120"/>
    <x v="7"/>
    <n v="145"/>
    <n v="0"/>
    <n v="0"/>
  </r>
  <r>
    <n v="4"/>
    <x v="1"/>
    <d v="2023-04-02T03:45:00"/>
    <d v="2023-04-02T06:13:00"/>
    <d v="1899-12-30T02:28:00"/>
    <d v="1899-12-30T01:16:00"/>
    <d v="1899-12-30T01:12:00"/>
    <x v="0"/>
    <x v="4"/>
    <x v="2"/>
    <x v="0"/>
    <n v="12.3"/>
    <n v="121"/>
    <x v="3"/>
    <n v="52"/>
    <n v="52"/>
    <n v="12.3"/>
  </r>
  <r>
    <n v="6"/>
    <x v="1"/>
    <d v="2023-04-02T01:23:00"/>
    <d v="2023-04-02T02:48:00"/>
    <d v="1899-12-30T01:40:00"/>
    <d v="1899-12-30T01:36:00"/>
    <d v="1899-12-30T00:04:00"/>
    <x v="0"/>
    <x v="1"/>
    <x v="0"/>
    <x v="0"/>
    <n v="20.38"/>
    <n v="122"/>
    <x v="1"/>
    <n v="105"/>
    <n v="105"/>
    <n v="20.38"/>
  </r>
  <r>
    <n v="6"/>
    <x v="1"/>
    <d v="2023-04-02T03:09:00"/>
    <d v="2023-04-02T04:10:00"/>
    <d v="1899-12-30T01:01:00"/>
    <d v="1899-12-30T00:33:00"/>
    <d v="1899-12-30T00:28:00"/>
    <x v="0"/>
    <x v="4"/>
    <x v="0"/>
    <x v="0"/>
    <n v="46.88"/>
    <n v="123"/>
    <x v="10"/>
    <n v="24"/>
    <n v="24"/>
    <n v="46.88"/>
  </r>
  <r>
    <n v="5"/>
    <x v="1"/>
    <d v="2023-04-02T03:39:00"/>
    <d v="2023-04-02T05:22:00"/>
    <d v="1899-12-30T01:43:00"/>
    <d v="1899-12-30T04:18:00"/>
    <d v="1899-12-30T00:00:00"/>
    <x v="1"/>
    <x v="0"/>
    <x v="0"/>
    <x v="0"/>
    <n v="10.85"/>
    <n v="124"/>
    <x v="0"/>
    <n v="222"/>
    <n v="0"/>
    <n v="0"/>
  </r>
  <r>
    <n v="2"/>
    <x v="1"/>
    <d v="2023-04-02T02:56:00"/>
    <d v="2023-04-02T06:13:00"/>
    <d v="1899-12-30T03:17:00"/>
    <d v="1899-12-30T03:19:00"/>
    <d v="1899-12-30T00:00:00"/>
    <x v="1"/>
    <x v="0"/>
    <x v="2"/>
    <x v="0"/>
    <n v="24.66"/>
    <n v="125"/>
    <x v="6"/>
    <n v="184"/>
    <n v="0"/>
    <n v="0"/>
  </r>
  <r>
    <n v="3"/>
    <x v="1"/>
    <d v="2023-04-02T02:45:00"/>
    <d v="2023-04-02T05:12:00"/>
    <d v="1899-12-30T02:27:00"/>
    <d v="1899-12-30T03:13:00"/>
    <d v="1899-12-30T00:00:00"/>
    <x v="1"/>
    <x v="1"/>
    <x v="2"/>
    <x v="0"/>
    <n v="41.82"/>
    <n v="126"/>
    <x v="4"/>
    <n v="165"/>
    <n v="0"/>
    <n v="0"/>
  </r>
  <r>
    <n v="4"/>
    <x v="1"/>
    <d v="2023-04-02T00:42:00"/>
    <d v="2023-04-02T02:28:00"/>
    <d v="1899-12-30T01:46:00"/>
    <d v="1899-12-30T01:00:00"/>
    <d v="1899-12-30T00:46:00"/>
    <x v="0"/>
    <x v="4"/>
    <x v="2"/>
    <x v="0"/>
    <n v="32.82"/>
    <n v="127"/>
    <x v="10"/>
    <n v="72"/>
    <n v="72"/>
    <n v="32.82"/>
  </r>
  <r>
    <n v="5"/>
    <x v="1"/>
    <d v="2023-04-02T01:31:00"/>
    <d v="2023-04-02T03:28:00"/>
    <d v="1899-12-30T02:12:00"/>
    <d v="1899-12-30T07:27:00"/>
    <d v="1899-12-30T00:00:00"/>
    <x v="1"/>
    <x v="2"/>
    <x v="1"/>
    <x v="0"/>
    <n v="49.36"/>
    <n v="128"/>
    <x v="7"/>
    <n v="239"/>
    <n v="0"/>
    <n v="0"/>
  </r>
  <r>
    <n v="5"/>
    <x v="1"/>
    <d v="2023-04-02T00:41:00"/>
    <d v="2023-04-02T02:41:00"/>
    <d v="1899-12-30T02:00:00"/>
    <d v="1899-12-30T01:32:00"/>
    <d v="1899-12-30T00:28:00"/>
    <x v="0"/>
    <x v="2"/>
    <x v="2"/>
    <x v="0"/>
    <n v="49.3"/>
    <n v="129"/>
    <x v="4"/>
    <n v="106"/>
    <n v="106"/>
    <n v="49.3"/>
  </r>
  <r>
    <n v="4"/>
    <x v="1"/>
    <d v="2023-04-02T00:26:00"/>
    <d v="2023-04-02T01:32:00"/>
    <d v="1899-12-30T01:06:00"/>
    <d v="1899-12-30T00:25:00"/>
    <d v="1899-12-30T00:41:00"/>
    <x v="0"/>
    <x v="2"/>
    <x v="2"/>
    <x v="0"/>
    <n v="38.130000000000003"/>
    <n v="130"/>
    <x v="1"/>
    <n v="35"/>
    <n v="35"/>
    <n v="38.130000000000003"/>
  </r>
  <r>
    <n v="5"/>
    <x v="1"/>
    <d v="2023-04-02T00:43:00"/>
    <d v="2023-04-02T04:18:00"/>
    <d v="1899-12-30T03:50:00"/>
    <d v="1899-12-30T04:34:00"/>
    <d v="1899-12-30T00:00:00"/>
    <x v="1"/>
    <x v="4"/>
    <x v="2"/>
    <x v="0"/>
    <n v="42.41"/>
    <n v="131"/>
    <x v="8"/>
    <n v="157"/>
    <n v="0"/>
    <n v="0"/>
  </r>
  <r>
    <n v="2"/>
    <x v="1"/>
    <d v="2023-04-02T01:26:00"/>
    <d v="2023-04-02T02:43:00"/>
    <d v="1899-12-30T01:17:00"/>
    <d v="1899-12-30T03:25:00"/>
    <d v="1899-12-30T00:00:00"/>
    <x v="1"/>
    <x v="0"/>
    <x v="0"/>
    <x v="2"/>
    <n v="30.96"/>
    <n v="132"/>
    <x v="6"/>
    <n v="206"/>
    <n v="0"/>
    <n v="0"/>
  </r>
  <r>
    <n v="6"/>
    <x v="1"/>
    <d v="2023-04-02T00:54:00"/>
    <d v="2023-04-02T03:52:00"/>
    <d v="1899-12-30T03:13:00"/>
    <d v="1899-12-30T02:55:00"/>
    <d v="1899-12-30T00:18:00"/>
    <x v="0"/>
    <x v="2"/>
    <x v="2"/>
    <x v="0"/>
    <n v="39.74"/>
    <n v="133"/>
    <x v="9"/>
    <n v="182"/>
    <n v="182"/>
    <n v="39.74"/>
  </r>
  <r>
    <n v="6"/>
    <x v="1"/>
    <d v="2023-04-02T00:07:00"/>
    <d v="2023-04-02T03:52:00"/>
    <d v="1899-12-30T03:45:00"/>
    <d v="1899-12-30T01:46:00"/>
    <d v="1899-12-30T01:59:00"/>
    <x v="0"/>
    <x v="1"/>
    <x v="2"/>
    <x v="2"/>
    <n v="30.1"/>
    <n v="134"/>
    <x v="7"/>
    <n v="120"/>
    <n v="120"/>
    <n v="30.1"/>
  </r>
  <r>
    <n v="1"/>
    <x v="1"/>
    <d v="2023-04-02T01:00:00"/>
    <d v="2023-04-02T03:01:00"/>
    <d v="1899-12-30T02:16:00"/>
    <d v="1899-12-30T03:42:00"/>
    <d v="1899-12-30T00:00:00"/>
    <x v="1"/>
    <x v="3"/>
    <x v="2"/>
    <x v="2"/>
    <n v="34.700000000000003"/>
    <n v="135"/>
    <x v="2"/>
    <n v="260"/>
    <n v="0"/>
    <n v="0"/>
  </r>
  <r>
    <n v="1"/>
    <x v="1"/>
    <d v="2023-04-02T01:50:00"/>
    <d v="2023-04-02T05:01:00"/>
    <d v="1899-12-30T03:26:00"/>
    <d v="1899-12-30T00:26:00"/>
    <d v="1899-12-30T03:00:00"/>
    <x v="0"/>
    <x v="1"/>
    <x v="2"/>
    <x v="0"/>
    <n v="30.25"/>
    <n v="136"/>
    <x v="6"/>
    <n v="80"/>
    <n v="80"/>
    <n v="30.25"/>
  </r>
  <r>
    <n v="3"/>
    <x v="1"/>
    <d v="2023-04-02T01:21:00"/>
    <d v="2023-04-02T04:11:00"/>
    <d v="1899-12-30T03:05:00"/>
    <d v="1899-12-30T02:03:00"/>
    <d v="1899-12-30T01:02:00"/>
    <x v="0"/>
    <x v="4"/>
    <x v="2"/>
    <x v="1"/>
    <n v="12.4"/>
    <n v="137"/>
    <x v="1"/>
    <n v="63"/>
    <n v="63"/>
    <n v="12.4"/>
  </r>
  <r>
    <n v="2"/>
    <x v="1"/>
    <d v="2023-04-02T03:48:00"/>
    <d v="2023-04-02T05:09:00"/>
    <d v="1899-12-30T01:36:00"/>
    <d v="1899-12-30T03:21:00"/>
    <d v="1899-12-30T00:00:00"/>
    <x v="1"/>
    <x v="2"/>
    <x v="0"/>
    <x v="1"/>
    <n v="32.79"/>
    <n v="138"/>
    <x v="5"/>
    <n v="238"/>
    <n v="0"/>
    <n v="0"/>
  </r>
  <r>
    <n v="3"/>
    <x v="1"/>
    <d v="2023-04-02T00:40:00"/>
    <d v="2023-04-02T04:39:00"/>
    <d v="1899-12-30T03:59:00"/>
    <d v="1899-12-30T00:26:00"/>
    <d v="1899-12-30T03:33:00"/>
    <x v="0"/>
    <x v="2"/>
    <x v="2"/>
    <x v="0"/>
    <n v="47.2"/>
    <n v="139"/>
    <x v="9"/>
    <n v="35"/>
    <n v="35"/>
    <n v="47.2"/>
  </r>
  <r>
    <n v="4"/>
    <x v="1"/>
    <d v="2023-04-02T03:49:00"/>
    <d v="2023-04-02T06:29:00"/>
    <d v="1899-12-30T02:40:00"/>
    <d v="1899-12-30T04:31:00"/>
    <d v="1899-12-30T00:00:00"/>
    <x v="1"/>
    <x v="2"/>
    <x v="1"/>
    <x v="0"/>
    <n v="32.130000000000003"/>
    <n v="140"/>
    <x v="3"/>
    <n v="191"/>
    <n v="0"/>
    <n v="0"/>
  </r>
  <r>
    <n v="4"/>
    <x v="1"/>
    <d v="2023-04-02T01:58:00"/>
    <d v="2023-04-02T05:45:00"/>
    <d v="1899-12-30T03:47:00"/>
    <d v="1899-12-30T00:28:00"/>
    <d v="1899-12-30T03:19:00"/>
    <x v="0"/>
    <x v="0"/>
    <x v="2"/>
    <x v="1"/>
    <n v="41.56"/>
    <n v="141"/>
    <x v="8"/>
    <n v="21"/>
    <n v="21"/>
    <n v="41.56"/>
  </r>
  <r>
    <n v="3"/>
    <x v="1"/>
    <d v="2023-04-02T02:05:00"/>
    <d v="2023-04-02T04:05:00"/>
    <d v="1899-12-30T02:15:00"/>
    <d v="1899-12-30T02:46:00"/>
    <d v="1899-12-30T00:00:00"/>
    <x v="1"/>
    <x v="4"/>
    <x v="2"/>
    <x v="0"/>
    <n v="16.29"/>
    <n v="142"/>
    <x v="10"/>
    <n v="181"/>
    <n v="0"/>
    <n v="0"/>
  </r>
  <r>
    <n v="4"/>
    <x v="1"/>
    <d v="2023-04-02T00:32:00"/>
    <d v="2023-04-02T04:30:00"/>
    <d v="1899-12-30T03:58:00"/>
    <d v="1899-12-30T00:32:00"/>
    <d v="1899-12-30T03:26:00"/>
    <x v="0"/>
    <x v="4"/>
    <x v="1"/>
    <x v="0"/>
    <n v="48.26"/>
    <n v="143"/>
    <x v="4"/>
    <n v="50"/>
    <n v="50"/>
    <n v="48.26"/>
  </r>
  <r>
    <n v="1"/>
    <x v="1"/>
    <d v="2023-04-02T02:58:00"/>
    <d v="2023-04-02T05:32:00"/>
    <d v="1899-12-30T02:49:00"/>
    <d v="1899-12-30T04:50:00"/>
    <d v="1899-12-30T00:00:00"/>
    <x v="1"/>
    <x v="4"/>
    <x v="2"/>
    <x v="2"/>
    <n v="11.22"/>
    <n v="144"/>
    <x v="4"/>
    <n v="185"/>
    <n v="0"/>
    <n v="0"/>
  </r>
  <r>
    <n v="5"/>
    <x v="1"/>
    <d v="2023-04-02T00:37:00"/>
    <d v="2023-04-02T01:42:00"/>
    <d v="1899-12-30T01:20:00"/>
    <d v="1899-12-30T04:31:00"/>
    <d v="1899-12-30T00:00:00"/>
    <x v="1"/>
    <x v="2"/>
    <x v="2"/>
    <x v="2"/>
    <n v="11.32"/>
    <n v="145"/>
    <x v="5"/>
    <n v="126"/>
    <n v="0"/>
    <n v="0"/>
  </r>
  <r>
    <n v="6"/>
    <x v="1"/>
    <d v="2023-04-02T01:40:00"/>
    <d v="2023-04-02T02:54:00"/>
    <d v="1899-12-30T01:14:00"/>
    <d v="1899-12-30T01:34:00"/>
    <d v="1899-12-30T00:00:00"/>
    <x v="1"/>
    <x v="0"/>
    <x v="2"/>
    <x v="0"/>
    <n v="38.4"/>
    <n v="146"/>
    <x v="3"/>
    <n v="62"/>
    <n v="0"/>
    <n v="0"/>
  </r>
  <r>
    <n v="4"/>
    <x v="1"/>
    <d v="2023-04-02T03:18:00"/>
    <d v="2023-04-02T04:58:00"/>
    <d v="1899-12-30T01:40:00"/>
    <d v="1899-12-30T00:53:00"/>
    <d v="1899-12-30T00:47:00"/>
    <x v="0"/>
    <x v="0"/>
    <x v="2"/>
    <x v="1"/>
    <n v="27.14"/>
    <n v="147"/>
    <x v="1"/>
    <n v="84"/>
    <n v="84"/>
    <n v="27.14"/>
  </r>
  <r>
    <n v="6"/>
    <x v="1"/>
    <d v="2023-04-02T03:52:00"/>
    <d v="2023-04-02T05:59:00"/>
    <d v="1899-12-30T02:22:00"/>
    <d v="1899-12-30T05:39:00"/>
    <d v="1899-12-30T00:00:00"/>
    <x v="1"/>
    <x v="0"/>
    <x v="0"/>
    <x v="0"/>
    <n v="46.26"/>
    <n v="148"/>
    <x v="1"/>
    <n v="212"/>
    <n v="0"/>
    <n v="0"/>
  </r>
  <r>
    <n v="4"/>
    <x v="1"/>
    <d v="2023-04-02T01:35:00"/>
    <d v="2023-04-02T04:50:00"/>
    <d v="1899-12-30T03:30:00"/>
    <d v="1899-12-30T04:28:00"/>
    <d v="1899-12-30T00:00:00"/>
    <x v="1"/>
    <x v="3"/>
    <x v="2"/>
    <x v="1"/>
    <n v="15.92"/>
    <n v="149"/>
    <x v="2"/>
    <n v="226"/>
    <n v="0"/>
    <n v="0"/>
  </r>
  <r>
    <n v="6"/>
    <x v="1"/>
    <d v="2023-04-02T00:37:00"/>
    <d v="2023-04-02T03:10:00"/>
    <d v="1899-12-30T02:33:00"/>
    <d v="1899-12-30T03:32:00"/>
    <d v="1899-12-30T00:00:00"/>
    <x v="1"/>
    <x v="1"/>
    <x v="0"/>
    <x v="0"/>
    <n v="48.43"/>
    <n v="150"/>
    <x v="10"/>
    <n v="150"/>
    <n v="0"/>
    <n v="0"/>
  </r>
  <r>
    <n v="2"/>
    <x v="1"/>
    <d v="2023-04-02T03:15:00"/>
    <d v="2023-04-02T06:53:00"/>
    <d v="1899-12-30T03:53:00"/>
    <d v="1899-12-30T00:57:00"/>
    <d v="1899-12-30T02:56:00"/>
    <x v="0"/>
    <x v="4"/>
    <x v="2"/>
    <x v="2"/>
    <n v="41.51"/>
    <n v="151"/>
    <x v="8"/>
    <n v="132"/>
    <n v="132"/>
    <n v="41.51"/>
  </r>
  <r>
    <n v="6"/>
    <x v="1"/>
    <d v="2023-04-02T01:14:00"/>
    <d v="2023-04-02T02:52:00"/>
    <d v="1899-12-30T01:38:00"/>
    <d v="1899-12-30T00:24:00"/>
    <d v="1899-12-30T01:14:00"/>
    <x v="0"/>
    <x v="4"/>
    <x v="0"/>
    <x v="0"/>
    <n v="25.57"/>
    <n v="152"/>
    <x v="8"/>
    <n v="56"/>
    <n v="56"/>
    <n v="25.57"/>
  </r>
  <r>
    <n v="1"/>
    <x v="1"/>
    <d v="2023-04-02T03:06:00"/>
    <d v="2023-04-02T05:26:00"/>
    <d v="1899-12-30T02:35:00"/>
    <d v="1899-12-30T02:15:00"/>
    <d v="1899-12-30T00:20:00"/>
    <x v="0"/>
    <x v="2"/>
    <x v="0"/>
    <x v="1"/>
    <n v="42.84"/>
    <n v="153"/>
    <x v="3"/>
    <n v="203"/>
    <n v="203"/>
    <n v="42.84"/>
  </r>
  <r>
    <n v="6"/>
    <x v="1"/>
    <d v="2023-04-02T02:09:00"/>
    <d v="2023-04-02T03:36:00"/>
    <d v="1899-12-30T01:27:00"/>
    <d v="1899-12-30T03:36:00"/>
    <d v="1899-12-30T00:00:00"/>
    <x v="1"/>
    <x v="1"/>
    <x v="2"/>
    <x v="1"/>
    <n v="17.2"/>
    <n v="154"/>
    <x v="8"/>
    <n v="144"/>
    <n v="0"/>
    <n v="0"/>
  </r>
  <r>
    <n v="2"/>
    <x v="1"/>
    <d v="2023-04-02T01:53:00"/>
    <d v="2023-04-02T04:44:00"/>
    <d v="1899-12-30T02:51:00"/>
    <d v="1899-12-30T02:47:00"/>
    <d v="1899-12-30T00:04:00"/>
    <x v="0"/>
    <x v="3"/>
    <x v="2"/>
    <x v="0"/>
    <n v="25.72"/>
    <n v="155"/>
    <x v="5"/>
    <n v="136"/>
    <n v="136"/>
    <n v="25.72"/>
  </r>
  <r>
    <n v="4"/>
    <x v="1"/>
    <d v="2023-04-02T00:40:00"/>
    <d v="2023-04-02T04:17:00"/>
    <d v="1899-12-30T03:37:00"/>
    <d v="1899-12-30T00:12:00"/>
    <d v="1899-12-30T03:25:00"/>
    <x v="0"/>
    <x v="0"/>
    <x v="2"/>
    <x v="2"/>
    <n v="19.03"/>
    <n v="156"/>
    <x v="0"/>
    <n v="56"/>
    <n v="56"/>
    <n v="19.03"/>
  </r>
  <r>
    <n v="5"/>
    <x v="1"/>
    <d v="2023-04-02T03:22:00"/>
    <d v="2023-04-02T06:15:00"/>
    <d v="1899-12-30T03:08:00"/>
    <d v="1899-12-30T05:15:00"/>
    <d v="1899-12-30T00:00:00"/>
    <x v="1"/>
    <x v="0"/>
    <x v="2"/>
    <x v="1"/>
    <n v="28.48"/>
    <n v="157"/>
    <x v="4"/>
    <n v="271"/>
    <n v="0"/>
    <n v="0"/>
  </r>
  <r>
    <n v="5"/>
    <x v="1"/>
    <d v="2023-04-02T02:45:00"/>
    <d v="2023-04-02T03:59:00"/>
    <d v="1899-12-30T01:14:00"/>
    <d v="1899-12-30T04:51:00"/>
    <d v="1899-12-30T00:00:00"/>
    <x v="1"/>
    <x v="0"/>
    <x v="2"/>
    <x v="0"/>
    <n v="48.75"/>
    <n v="158"/>
    <x v="9"/>
    <n v="310"/>
    <n v="0"/>
    <n v="0"/>
  </r>
  <r>
    <n v="1"/>
    <x v="1"/>
    <d v="2023-04-02T00:10:00"/>
    <d v="2023-04-02T01:15:00"/>
    <d v="1899-12-30T01:20:00"/>
    <d v="1899-12-30T03:26:00"/>
    <d v="1899-12-30T00:00:00"/>
    <x v="1"/>
    <x v="0"/>
    <x v="2"/>
    <x v="1"/>
    <n v="47.81"/>
    <n v="159"/>
    <x v="2"/>
    <n v="253"/>
    <n v="0"/>
    <n v="0"/>
  </r>
  <r>
    <n v="6"/>
    <x v="1"/>
    <d v="2023-04-02T01:06:00"/>
    <d v="2023-04-02T04:33:00"/>
    <d v="1899-12-30T03:27:00"/>
    <d v="1899-12-30T02:34:00"/>
    <d v="1899-12-30T00:53:00"/>
    <x v="0"/>
    <x v="2"/>
    <x v="2"/>
    <x v="0"/>
    <n v="26.02"/>
    <n v="160"/>
    <x v="1"/>
    <n v="156"/>
    <n v="156"/>
    <n v="26.02"/>
  </r>
  <r>
    <n v="6"/>
    <x v="1"/>
    <d v="2023-04-02T00:45:00"/>
    <d v="2023-04-02T04:23:00"/>
    <d v="1899-12-30T03:38:00"/>
    <d v="1899-12-30T02:51:00"/>
    <d v="1899-12-30T00:47:00"/>
    <x v="0"/>
    <x v="2"/>
    <x v="2"/>
    <x v="0"/>
    <n v="18.86"/>
    <n v="161"/>
    <x v="3"/>
    <n v="84"/>
    <n v="84"/>
    <n v="18.86"/>
  </r>
  <r>
    <n v="4"/>
    <x v="1"/>
    <d v="2023-04-02T00:57:00"/>
    <d v="2023-04-02T02:34:00"/>
    <d v="1899-12-30T01:37:00"/>
    <d v="1899-12-30T01:15:00"/>
    <d v="1899-12-30T00:22:00"/>
    <x v="0"/>
    <x v="1"/>
    <x v="2"/>
    <x v="0"/>
    <n v="17.55"/>
    <n v="162"/>
    <x v="3"/>
    <n v="72"/>
    <n v="72"/>
    <n v="17.55"/>
  </r>
  <r>
    <n v="1"/>
    <x v="1"/>
    <d v="2023-04-02T01:35:00"/>
    <d v="2023-04-02T04:09:00"/>
    <d v="1899-12-30T02:49:00"/>
    <d v="1899-12-30T02:39:00"/>
    <d v="1899-12-30T00:10:00"/>
    <x v="0"/>
    <x v="3"/>
    <x v="2"/>
    <x v="0"/>
    <n v="14.94"/>
    <n v="163"/>
    <x v="9"/>
    <n v="271"/>
    <n v="271"/>
    <n v="14.94"/>
  </r>
  <r>
    <n v="2"/>
    <x v="1"/>
    <d v="2023-04-02T02:34:00"/>
    <d v="2023-04-02T06:02:00"/>
    <d v="1899-12-30T03:28:00"/>
    <d v="1899-12-30T02:40:00"/>
    <d v="1899-12-30T00:48:00"/>
    <x v="0"/>
    <x v="4"/>
    <x v="2"/>
    <x v="2"/>
    <n v="47.53"/>
    <n v="164"/>
    <x v="1"/>
    <n v="170"/>
    <n v="170"/>
    <n v="47.53"/>
  </r>
  <r>
    <n v="3"/>
    <x v="1"/>
    <d v="2023-04-02T02:21:00"/>
    <d v="2023-04-02T05:12:00"/>
    <d v="1899-12-30T03:06:00"/>
    <d v="1899-12-30T01:52:00"/>
    <d v="1899-12-30T01:14:00"/>
    <x v="0"/>
    <x v="0"/>
    <x v="2"/>
    <x v="2"/>
    <n v="41.9"/>
    <n v="165"/>
    <x v="4"/>
    <n v="90"/>
    <n v="90"/>
    <n v="41.9"/>
  </r>
  <r>
    <n v="1"/>
    <x v="1"/>
    <d v="2023-04-02T01:18:00"/>
    <d v="2023-04-02T02:44:00"/>
    <d v="1899-12-30T01:41:00"/>
    <d v="1899-12-30T00:44:00"/>
    <d v="1899-12-30T00:57:00"/>
    <x v="0"/>
    <x v="4"/>
    <x v="1"/>
    <x v="0"/>
    <n v="43.95"/>
    <n v="166"/>
    <x v="4"/>
    <n v="46"/>
    <n v="46"/>
    <n v="43.95"/>
  </r>
  <r>
    <n v="6"/>
    <x v="1"/>
    <d v="2023-04-02T01:19:00"/>
    <d v="2023-04-02T02:46:00"/>
    <d v="1899-12-30T01:27:00"/>
    <d v="1899-12-30T01:38:00"/>
    <d v="1899-12-30T00:00:00"/>
    <x v="1"/>
    <x v="2"/>
    <x v="0"/>
    <x v="0"/>
    <n v="42.74"/>
    <n v="167"/>
    <x v="10"/>
    <n v="152"/>
    <n v="0"/>
    <n v="0"/>
  </r>
  <r>
    <n v="4"/>
    <x v="1"/>
    <d v="2023-04-02T02:05:00"/>
    <d v="2023-04-02T03:23:00"/>
    <d v="1899-12-30T01:18:00"/>
    <d v="1899-12-30T00:14:00"/>
    <d v="1899-12-30T01:04:00"/>
    <x v="0"/>
    <x v="1"/>
    <x v="2"/>
    <x v="0"/>
    <n v="17.09"/>
    <n v="168"/>
    <x v="5"/>
    <n v="44"/>
    <n v="44"/>
    <n v="17.09"/>
  </r>
  <r>
    <n v="1"/>
    <x v="1"/>
    <d v="2023-04-02T01:56:00"/>
    <d v="2023-04-02T05:14:00"/>
    <d v="1899-12-30T03:18:00"/>
    <d v="1899-12-30T03:40:00"/>
    <d v="1899-12-30T00:00:00"/>
    <x v="1"/>
    <x v="0"/>
    <x v="0"/>
    <x v="0"/>
    <n v="16.62"/>
    <n v="169"/>
    <x v="3"/>
    <n v="154"/>
    <n v="0"/>
    <n v="0"/>
  </r>
  <r>
    <n v="2"/>
    <x v="1"/>
    <d v="2023-04-02T02:37:00"/>
    <d v="2023-04-02T05:26:00"/>
    <d v="1899-12-30T02:49:00"/>
    <d v="1899-12-30T02:25:00"/>
    <d v="1899-12-30T00:24:00"/>
    <x v="0"/>
    <x v="2"/>
    <x v="2"/>
    <x v="2"/>
    <n v="25.98"/>
    <n v="170"/>
    <x v="1"/>
    <n v="243"/>
    <n v="243"/>
    <n v="25.98"/>
  </r>
  <r>
    <n v="6"/>
    <x v="1"/>
    <d v="2023-04-02T01:53:00"/>
    <d v="2023-04-02T03:04:00"/>
    <d v="1899-12-30T01:11:00"/>
    <d v="1899-12-30T02:04:00"/>
    <d v="1899-12-30T00:00:00"/>
    <x v="1"/>
    <x v="2"/>
    <x v="2"/>
    <x v="2"/>
    <n v="46.56"/>
    <n v="171"/>
    <x v="2"/>
    <n v="139"/>
    <n v="0"/>
    <n v="0"/>
  </r>
  <r>
    <n v="3"/>
    <x v="1"/>
    <d v="2023-04-02T02:49:00"/>
    <d v="2023-04-02T06:06:00"/>
    <d v="1899-12-30T03:32:00"/>
    <d v="1899-12-30T00:54:00"/>
    <d v="1899-12-30T02:38:00"/>
    <x v="0"/>
    <x v="1"/>
    <x v="2"/>
    <x v="0"/>
    <n v="45.17"/>
    <n v="172"/>
    <x v="6"/>
    <n v="68"/>
    <n v="68"/>
    <n v="45.17"/>
  </r>
  <r>
    <n v="3"/>
    <x v="1"/>
    <d v="2023-04-02T00:18:00"/>
    <d v="2023-04-02T03:43:00"/>
    <d v="1899-12-30T03:40:00"/>
    <d v="1899-12-30T03:21:00"/>
    <d v="1899-12-30T00:19:00"/>
    <x v="0"/>
    <x v="4"/>
    <x v="2"/>
    <x v="0"/>
    <n v="48.73"/>
    <n v="173"/>
    <x v="9"/>
    <n v="177"/>
    <n v="177"/>
    <n v="48.73"/>
  </r>
  <r>
    <n v="5"/>
    <x v="1"/>
    <d v="2023-04-02T00:09:00"/>
    <d v="2023-04-02T01:12:00"/>
    <d v="1899-12-30T01:03:00"/>
    <d v="1899-12-30T00:24:00"/>
    <d v="1899-12-30T00:39:00"/>
    <x v="0"/>
    <x v="4"/>
    <x v="2"/>
    <x v="0"/>
    <n v="48.24"/>
    <n v="174"/>
    <x v="5"/>
    <n v="60"/>
    <n v="60"/>
    <n v="48.24"/>
  </r>
  <r>
    <n v="3"/>
    <x v="1"/>
    <d v="2023-04-02T01:27:00"/>
    <d v="2023-04-02T03:04:00"/>
    <d v="1899-12-30T01:37:00"/>
    <d v="1899-12-30T01:43:00"/>
    <d v="1899-12-30T00:00:00"/>
    <x v="1"/>
    <x v="0"/>
    <x v="2"/>
    <x v="0"/>
    <n v="27.94"/>
    <n v="175"/>
    <x v="1"/>
    <n v="144"/>
    <n v="0"/>
    <n v="0"/>
  </r>
  <r>
    <n v="4"/>
    <x v="1"/>
    <d v="2023-04-02T02:27:00"/>
    <d v="2023-04-02T04:32:00"/>
    <d v="1899-12-30T02:20:00"/>
    <d v="1899-12-30T02:24:00"/>
    <d v="1899-12-30T00:00:00"/>
    <x v="1"/>
    <x v="2"/>
    <x v="2"/>
    <x v="0"/>
    <n v="30.5"/>
    <n v="176"/>
    <x v="9"/>
    <n v="63"/>
    <n v="0"/>
    <n v="0"/>
  </r>
  <r>
    <n v="1"/>
    <x v="1"/>
    <d v="2023-04-02T00:14:00"/>
    <d v="2023-04-02T01:14:00"/>
    <d v="1899-12-30T01:15:00"/>
    <d v="1899-12-30T04:51:00"/>
    <d v="1899-12-30T00:00:00"/>
    <x v="1"/>
    <x v="4"/>
    <x v="2"/>
    <x v="2"/>
    <n v="10.39"/>
    <n v="177"/>
    <x v="4"/>
    <n v="173"/>
    <n v="0"/>
    <n v="0"/>
  </r>
  <r>
    <n v="6"/>
    <x v="1"/>
    <d v="2023-04-02T01:53:00"/>
    <d v="2023-04-02T05:18:00"/>
    <d v="1899-12-30T03:25:00"/>
    <d v="1899-12-30T04:36:00"/>
    <d v="1899-12-30T00:00:00"/>
    <x v="1"/>
    <x v="0"/>
    <x v="2"/>
    <x v="2"/>
    <n v="31.6"/>
    <n v="178"/>
    <x v="5"/>
    <n v="208"/>
    <n v="0"/>
    <n v="0"/>
  </r>
  <r>
    <n v="2"/>
    <x v="1"/>
    <d v="2023-04-02T00:44:00"/>
    <d v="2023-04-02T03:08:00"/>
    <d v="1899-12-30T02:24:00"/>
    <d v="1899-12-30T00:52:00"/>
    <d v="1899-12-30T01:32:00"/>
    <x v="0"/>
    <x v="4"/>
    <x v="2"/>
    <x v="1"/>
    <n v="13.3"/>
    <n v="179"/>
    <x v="1"/>
    <n v="62"/>
    <n v="62"/>
    <n v="13.3"/>
  </r>
  <r>
    <n v="1"/>
    <x v="1"/>
    <d v="2023-04-02T02:21:00"/>
    <d v="2023-04-02T05:09:00"/>
    <d v="1899-12-30T02:48:00"/>
    <d v="1899-12-30T03:21:00"/>
    <d v="1899-12-30T00:00:00"/>
    <x v="1"/>
    <x v="2"/>
    <x v="2"/>
    <x v="2"/>
    <n v="46.61"/>
    <n v="180"/>
    <x v="2"/>
    <n v="166"/>
    <n v="0"/>
    <n v="0"/>
  </r>
  <r>
    <n v="1"/>
    <x v="1"/>
    <d v="2023-04-02T02:45:00"/>
    <d v="2023-04-02T03:54:00"/>
    <d v="1899-12-30T01:24:00"/>
    <d v="1899-12-30T00:55:00"/>
    <d v="1899-12-30T00:29:00"/>
    <x v="0"/>
    <x v="1"/>
    <x v="2"/>
    <x v="2"/>
    <n v="42.58"/>
    <n v="181"/>
    <x v="3"/>
    <n v="27"/>
    <n v="27"/>
    <n v="42.58"/>
  </r>
  <r>
    <n v="2"/>
    <x v="1"/>
    <d v="2023-04-02T03:53:00"/>
    <d v="2023-04-02T06:30:00"/>
    <d v="1899-12-30T02:37:00"/>
    <d v="1899-12-30T00:22:00"/>
    <d v="1899-12-30T02:15:00"/>
    <x v="0"/>
    <x v="0"/>
    <x v="0"/>
    <x v="0"/>
    <n v="38.36"/>
    <n v="182"/>
    <x v="3"/>
    <n v="38"/>
    <n v="38"/>
    <n v="38.36"/>
  </r>
  <r>
    <n v="1"/>
    <x v="1"/>
    <d v="2023-04-02T02:46:00"/>
    <d v="2023-04-02T06:28:00"/>
    <d v="1899-12-30T03:57:00"/>
    <d v="1899-12-30T07:06:00"/>
    <d v="1899-12-30T00:00:00"/>
    <x v="1"/>
    <x v="1"/>
    <x v="2"/>
    <x v="0"/>
    <n v="11.69"/>
    <n v="183"/>
    <x v="7"/>
    <n v="255"/>
    <n v="0"/>
    <n v="0"/>
  </r>
  <r>
    <n v="6"/>
    <x v="1"/>
    <d v="2023-04-02T03:55:00"/>
    <d v="2023-04-02T07:01:00"/>
    <d v="1899-12-30T03:21:00"/>
    <d v="1899-12-30T01:14:00"/>
    <d v="1899-12-30T02:07:00"/>
    <x v="0"/>
    <x v="3"/>
    <x v="2"/>
    <x v="0"/>
    <n v="24.24"/>
    <n v="184"/>
    <x v="9"/>
    <n v="205"/>
    <n v="205"/>
    <n v="24.24"/>
  </r>
  <r>
    <n v="2"/>
    <x v="1"/>
    <d v="2023-04-02T02:47:00"/>
    <d v="2023-04-02T06:26:00"/>
    <d v="1899-12-30T03:39:00"/>
    <d v="1899-12-30T01:48:00"/>
    <d v="1899-12-30T01:51:00"/>
    <x v="0"/>
    <x v="1"/>
    <x v="2"/>
    <x v="1"/>
    <n v="28.07"/>
    <n v="185"/>
    <x v="7"/>
    <n v="91"/>
    <n v="91"/>
    <n v="28.07"/>
  </r>
  <r>
    <n v="6"/>
    <x v="1"/>
    <d v="2023-04-02T00:40:00"/>
    <d v="2023-04-02T04:14:00"/>
    <d v="1899-12-30T03:34:00"/>
    <d v="1899-12-30T04:39:00"/>
    <d v="1899-12-30T00:00:00"/>
    <x v="1"/>
    <x v="1"/>
    <x v="2"/>
    <x v="0"/>
    <n v="17.55"/>
    <n v="186"/>
    <x v="1"/>
    <n v="270"/>
    <n v="0"/>
    <n v="0"/>
  </r>
  <r>
    <n v="1"/>
    <x v="1"/>
    <d v="2023-04-02T02:23:00"/>
    <d v="2023-04-02T05:28:00"/>
    <d v="1899-12-30T03:05:00"/>
    <d v="1899-12-30T02:56:00"/>
    <d v="1899-12-30T00:09:00"/>
    <x v="0"/>
    <x v="4"/>
    <x v="2"/>
    <x v="0"/>
    <n v="17.399999999999999"/>
    <n v="187"/>
    <x v="5"/>
    <n v="208"/>
    <n v="208"/>
    <n v="17.399999999999999"/>
  </r>
  <r>
    <n v="4"/>
    <x v="1"/>
    <d v="2023-04-02T03:40:00"/>
    <d v="2023-04-02T05:21:00"/>
    <d v="1899-12-30T01:41:00"/>
    <d v="1899-12-30T02:32:00"/>
    <d v="1899-12-30T00:00:00"/>
    <x v="1"/>
    <x v="0"/>
    <x v="2"/>
    <x v="1"/>
    <n v="13.95"/>
    <n v="188"/>
    <x v="1"/>
    <n v="83"/>
    <n v="0"/>
    <n v="0"/>
  </r>
  <r>
    <n v="4"/>
    <x v="1"/>
    <d v="2023-04-02T03:48:00"/>
    <d v="2023-04-02T06:10:00"/>
    <d v="1899-12-30T02:22:00"/>
    <d v="1899-12-30T04:47:00"/>
    <d v="1899-12-30T00:00:00"/>
    <x v="1"/>
    <x v="2"/>
    <x v="2"/>
    <x v="0"/>
    <n v="41.66"/>
    <n v="189"/>
    <x v="0"/>
    <n v="192"/>
    <n v="0"/>
    <n v="0"/>
  </r>
  <r>
    <n v="2"/>
    <x v="1"/>
    <d v="2023-04-02T01:31:00"/>
    <d v="2023-04-02T03:22:00"/>
    <d v="1899-12-30T01:51:00"/>
    <d v="1899-12-30T02:41:00"/>
    <d v="1899-12-30T00:00:00"/>
    <x v="1"/>
    <x v="2"/>
    <x v="2"/>
    <x v="0"/>
    <n v="38.880000000000003"/>
    <n v="190"/>
    <x v="1"/>
    <n v="202"/>
    <n v="0"/>
    <n v="0"/>
  </r>
  <r>
    <n v="6"/>
    <x v="1"/>
    <d v="2023-04-02T00:00:00"/>
    <d v="2023-04-02T02:36:00"/>
    <d v="1899-12-30T02:51:00"/>
    <d v="1899-12-30T04:21:00"/>
    <d v="1899-12-30T00:00:00"/>
    <x v="1"/>
    <x v="2"/>
    <x v="2"/>
    <x v="0"/>
    <n v="24.36"/>
    <n v="191"/>
    <x v="3"/>
    <n v="162"/>
    <n v="0"/>
    <n v="0"/>
  </r>
  <r>
    <n v="4"/>
    <x v="1"/>
    <d v="2023-04-02T02:36:00"/>
    <d v="2023-04-02T04:53:00"/>
    <d v="1899-12-30T02:17:00"/>
    <d v="1899-12-30T01:18:00"/>
    <d v="1899-12-30T00:59:00"/>
    <x v="0"/>
    <x v="2"/>
    <x v="1"/>
    <x v="1"/>
    <n v="15.99"/>
    <n v="192"/>
    <x v="9"/>
    <n v="75"/>
    <n v="75"/>
    <n v="15.99"/>
  </r>
  <r>
    <n v="5"/>
    <x v="1"/>
    <d v="2023-04-02T00:12:00"/>
    <d v="2023-04-02T03:04:00"/>
    <d v="1899-12-30T02:52:00"/>
    <d v="1899-12-30T05:35:00"/>
    <d v="1899-12-30T00:00:00"/>
    <x v="1"/>
    <x v="3"/>
    <x v="2"/>
    <x v="1"/>
    <n v="24.85"/>
    <n v="193"/>
    <x v="10"/>
    <n v="220"/>
    <n v="0"/>
    <n v="0"/>
  </r>
  <r>
    <n v="6"/>
    <x v="1"/>
    <d v="2023-04-02T02:40:00"/>
    <d v="2023-04-02T03:56:00"/>
    <d v="1899-12-30T01:16:00"/>
    <d v="1899-12-30T01:26:00"/>
    <d v="1899-12-30T00:00:00"/>
    <x v="1"/>
    <x v="3"/>
    <x v="0"/>
    <x v="0"/>
    <n v="11.41"/>
    <n v="194"/>
    <x v="4"/>
    <n v="96"/>
    <n v="0"/>
    <n v="0"/>
  </r>
  <r>
    <n v="1"/>
    <x v="1"/>
    <d v="2023-04-02T03:04:00"/>
    <d v="2023-04-02T04:09:00"/>
    <d v="1899-12-30T01:20:00"/>
    <d v="1899-12-30T01:42:00"/>
    <d v="1899-12-30T00:00:00"/>
    <x v="1"/>
    <x v="0"/>
    <x v="0"/>
    <x v="0"/>
    <n v="10.06"/>
    <n v="195"/>
    <x v="1"/>
    <n v="50"/>
    <n v="0"/>
    <n v="0"/>
  </r>
  <r>
    <n v="3"/>
    <x v="1"/>
    <d v="2023-04-02T00:11:00"/>
    <d v="2023-04-02T04:10:00"/>
    <d v="1899-12-30T03:59:00"/>
    <d v="1899-12-30T05:39:00"/>
    <d v="1899-12-30T00:00:00"/>
    <x v="1"/>
    <x v="2"/>
    <x v="2"/>
    <x v="0"/>
    <n v="42.65"/>
    <n v="196"/>
    <x v="0"/>
    <n v="191"/>
    <n v="0"/>
    <n v="0"/>
  </r>
  <r>
    <n v="6"/>
    <x v="1"/>
    <d v="2023-04-02T02:46:00"/>
    <d v="2023-04-02T04:54:00"/>
    <d v="1899-12-30T02:23:00"/>
    <d v="1899-12-30T01:56:00"/>
    <d v="1899-12-30T00:27:00"/>
    <x v="0"/>
    <x v="2"/>
    <x v="0"/>
    <x v="1"/>
    <n v="20.11"/>
    <n v="197"/>
    <x v="1"/>
    <n v="129"/>
    <n v="129"/>
    <n v="20.11"/>
  </r>
  <r>
    <n v="4"/>
    <x v="1"/>
    <d v="2023-04-02T00:36:00"/>
    <d v="2023-04-02T03:05:00"/>
    <d v="1899-12-30T02:29:00"/>
    <d v="1899-12-30T01:06:00"/>
    <d v="1899-12-30T01:23:00"/>
    <x v="0"/>
    <x v="1"/>
    <x v="2"/>
    <x v="0"/>
    <n v="36.72"/>
    <n v="198"/>
    <x v="0"/>
    <n v="54"/>
    <n v="54"/>
    <n v="36.72"/>
  </r>
  <r>
    <n v="5"/>
    <x v="1"/>
    <d v="2023-04-02T01:56:00"/>
    <d v="2023-04-02T05:40:00"/>
    <d v="1899-12-30T03:44:00"/>
    <d v="1899-12-30T05:04:00"/>
    <d v="1899-12-30T00:00:00"/>
    <x v="1"/>
    <x v="2"/>
    <x v="0"/>
    <x v="2"/>
    <n v="13.26"/>
    <n v="199"/>
    <x v="3"/>
    <n v="261"/>
    <n v="0"/>
    <n v="0"/>
  </r>
  <r>
    <n v="4"/>
    <x v="1"/>
    <d v="2023-04-02T02:35:00"/>
    <d v="2023-04-02T05:26:00"/>
    <d v="1899-12-30T02:51:00"/>
    <d v="1899-12-30T02:14:00"/>
    <d v="1899-12-30T00:37:00"/>
    <x v="0"/>
    <x v="0"/>
    <x v="2"/>
    <x v="0"/>
    <n v="48.73"/>
    <n v="200"/>
    <x v="1"/>
    <n v="88"/>
    <n v="88"/>
    <n v="48.73"/>
  </r>
  <r>
    <n v="5"/>
    <x v="1"/>
    <d v="2023-04-02T00:18:00"/>
    <d v="2023-04-02T01:50:00"/>
    <d v="1899-12-30T01:32:00"/>
    <d v="1899-12-30T02:54:00"/>
    <d v="1899-12-30T00:00:00"/>
    <x v="1"/>
    <x v="1"/>
    <x v="2"/>
    <x v="2"/>
    <n v="19.84"/>
    <n v="201"/>
    <x v="4"/>
    <n v="72"/>
    <n v="0"/>
    <n v="0"/>
  </r>
  <r>
    <n v="5"/>
    <x v="1"/>
    <d v="2023-04-02T00:58:00"/>
    <d v="2023-04-02T02:00:00"/>
    <d v="1899-12-30T01:17:00"/>
    <d v="1899-12-30T04:09:00"/>
    <d v="1899-12-30T00:00:00"/>
    <x v="1"/>
    <x v="0"/>
    <x v="2"/>
    <x v="0"/>
    <n v="24.19"/>
    <n v="202"/>
    <x v="6"/>
    <n v="206"/>
    <n v="0"/>
    <n v="0"/>
  </r>
  <r>
    <n v="2"/>
    <x v="1"/>
    <d v="2023-04-02T03:57:00"/>
    <d v="2023-04-02T05:21:00"/>
    <d v="1899-12-30T01:24:00"/>
    <d v="1899-12-30T04:15:00"/>
    <d v="1899-12-30T00:00:00"/>
    <x v="1"/>
    <x v="1"/>
    <x v="2"/>
    <x v="0"/>
    <n v="40.19"/>
    <n v="203"/>
    <x v="4"/>
    <n v="156"/>
    <n v="0"/>
    <n v="0"/>
  </r>
  <r>
    <n v="5"/>
    <x v="1"/>
    <d v="2023-04-02T00:17:00"/>
    <d v="2023-04-02T02:25:00"/>
    <d v="1899-12-30T02:08:00"/>
    <d v="1899-12-30T00:42:00"/>
    <d v="1899-12-30T01:26:00"/>
    <x v="0"/>
    <x v="1"/>
    <x v="1"/>
    <x v="0"/>
    <n v="49.56"/>
    <n v="204"/>
    <x v="7"/>
    <n v="48"/>
    <n v="48"/>
    <n v="49.56"/>
  </r>
  <r>
    <n v="1"/>
    <x v="1"/>
    <d v="2023-04-02T02:15:00"/>
    <d v="2023-04-02T06:14:00"/>
    <d v="1899-12-30T03:59:00"/>
    <d v="1899-12-30T01:26:00"/>
    <d v="1899-12-30T02:33:00"/>
    <x v="0"/>
    <x v="2"/>
    <x v="0"/>
    <x v="0"/>
    <n v="26.49"/>
    <n v="205"/>
    <x v="9"/>
    <n v="61"/>
    <n v="61"/>
    <n v="26.49"/>
  </r>
  <r>
    <n v="6"/>
    <x v="1"/>
    <d v="2023-04-02T03:27:00"/>
    <d v="2023-04-02T06:09:00"/>
    <d v="1899-12-30T02:57:00"/>
    <d v="1899-12-30T00:58:00"/>
    <d v="1899-12-30T01:59:00"/>
    <x v="0"/>
    <x v="4"/>
    <x v="2"/>
    <x v="0"/>
    <n v="36.96"/>
    <n v="206"/>
    <x v="6"/>
    <n v="30"/>
    <n v="30"/>
    <n v="36.96"/>
  </r>
  <r>
    <n v="3"/>
    <x v="1"/>
    <d v="2023-04-02T02:49:00"/>
    <d v="2023-04-02T04:02:00"/>
    <d v="1899-12-30T01:13:00"/>
    <d v="1899-12-30T03:06:00"/>
    <d v="1899-12-30T00:00:00"/>
    <x v="1"/>
    <x v="3"/>
    <x v="2"/>
    <x v="2"/>
    <n v="46.54"/>
    <n v="207"/>
    <x v="2"/>
    <n v="180"/>
    <n v="0"/>
    <n v="0"/>
  </r>
  <r>
    <n v="4"/>
    <x v="1"/>
    <d v="2023-04-02T03:33:00"/>
    <d v="2023-04-02T06:36:00"/>
    <d v="1899-12-30T03:18:00"/>
    <d v="1899-12-30T03:31:00"/>
    <d v="1899-12-30T00:00:00"/>
    <x v="1"/>
    <x v="1"/>
    <x v="0"/>
    <x v="0"/>
    <n v="36.700000000000003"/>
    <n v="208"/>
    <x v="4"/>
    <n v="180"/>
    <n v="0"/>
    <n v="0"/>
  </r>
  <r>
    <n v="6"/>
    <x v="1"/>
    <d v="2023-04-02T01:31:00"/>
    <d v="2023-04-02T04:06:00"/>
    <d v="1899-12-30T02:35:00"/>
    <d v="1899-12-30T05:35:00"/>
    <d v="1899-12-30T00:00:00"/>
    <x v="1"/>
    <x v="1"/>
    <x v="1"/>
    <x v="2"/>
    <n v="34.49"/>
    <n v="209"/>
    <x v="6"/>
    <n v="214"/>
    <n v="0"/>
    <n v="0"/>
  </r>
  <r>
    <n v="4"/>
    <x v="1"/>
    <d v="2023-04-02T02:43:00"/>
    <d v="2023-04-02T04:29:00"/>
    <d v="1899-12-30T01:46:00"/>
    <d v="1899-12-30T04:10:00"/>
    <d v="1899-12-30T00:00:00"/>
    <x v="1"/>
    <x v="2"/>
    <x v="2"/>
    <x v="1"/>
    <n v="14.67"/>
    <n v="210"/>
    <x v="5"/>
    <n v="195"/>
    <n v="0"/>
    <n v="0"/>
  </r>
  <r>
    <n v="2"/>
    <x v="1"/>
    <d v="2023-04-02T03:40:00"/>
    <d v="2023-04-02T05:26:00"/>
    <d v="1899-12-30T01:46:00"/>
    <d v="1899-12-30T04:57:00"/>
    <d v="1899-12-30T00:00:00"/>
    <x v="1"/>
    <x v="1"/>
    <x v="0"/>
    <x v="0"/>
    <n v="11.13"/>
    <n v="211"/>
    <x v="10"/>
    <n v="169"/>
    <n v="0"/>
    <n v="0"/>
  </r>
  <r>
    <n v="6"/>
    <x v="1"/>
    <d v="2023-04-02T02:35:00"/>
    <d v="2023-04-02T03:40:00"/>
    <d v="1899-12-30T01:20:00"/>
    <d v="1899-12-30T06:15:00"/>
    <d v="1899-12-30T00:00:00"/>
    <x v="1"/>
    <x v="4"/>
    <x v="0"/>
    <x v="0"/>
    <n v="18.850000000000001"/>
    <n v="212"/>
    <x v="4"/>
    <n v="245"/>
    <n v="0"/>
    <n v="0"/>
  </r>
  <r>
    <n v="6"/>
    <x v="1"/>
    <d v="2023-04-02T01:46:00"/>
    <d v="2023-04-02T04:58:00"/>
    <d v="1899-12-30T03:12:00"/>
    <d v="1899-12-30T02:27:00"/>
    <d v="1899-12-30T00:45:00"/>
    <x v="0"/>
    <x v="3"/>
    <x v="2"/>
    <x v="0"/>
    <n v="28.1"/>
    <n v="213"/>
    <x v="4"/>
    <n v="87"/>
    <n v="87"/>
    <n v="28.1"/>
  </r>
  <r>
    <n v="4"/>
    <x v="1"/>
    <d v="2023-04-02T03:18:00"/>
    <d v="2023-04-02T05:09:00"/>
    <d v="1899-12-30T02:06:00"/>
    <d v="1899-12-30T01:28:00"/>
    <d v="1899-12-30T00:38:00"/>
    <x v="0"/>
    <x v="1"/>
    <x v="0"/>
    <x v="0"/>
    <n v="33.39"/>
    <n v="214"/>
    <x v="10"/>
    <n v="228"/>
    <n v="228"/>
    <n v="33.39"/>
  </r>
  <r>
    <n v="4"/>
    <x v="1"/>
    <d v="2023-04-02T03:52:00"/>
    <d v="2023-04-02T06:25:00"/>
    <d v="1899-12-30T02:48:00"/>
    <d v="1899-12-30T02:06:00"/>
    <d v="1899-12-30T00:42:00"/>
    <x v="0"/>
    <x v="0"/>
    <x v="0"/>
    <x v="0"/>
    <n v="35.64"/>
    <n v="215"/>
    <x v="7"/>
    <n v="158"/>
    <n v="158"/>
    <n v="35.64"/>
  </r>
  <r>
    <n v="6"/>
    <x v="1"/>
    <d v="2023-04-02T01:46:00"/>
    <d v="2023-04-02T05:36:00"/>
    <d v="1899-12-30T03:50:00"/>
    <d v="1899-12-30T03:54:00"/>
    <d v="1899-12-30T00:00:00"/>
    <x v="1"/>
    <x v="2"/>
    <x v="2"/>
    <x v="0"/>
    <n v="35.69"/>
    <n v="216"/>
    <x v="7"/>
    <n v="142"/>
    <n v="0"/>
    <n v="0"/>
  </r>
  <r>
    <n v="2"/>
    <x v="1"/>
    <d v="2023-04-02T00:54:00"/>
    <d v="2023-04-02T04:45:00"/>
    <d v="1899-12-30T04:06:00"/>
    <d v="1899-12-30T00:39:00"/>
    <d v="1899-12-30T03:27:00"/>
    <x v="0"/>
    <x v="0"/>
    <x v="2"/>
    <x v="2"/>
    <n v="31.17"/>
    <n v="217"/>
    <x v="1"/>
    <n v="96"/>
    <n v="96"/>
    <n v="31.17"/>
  </r>
  <r>
    <n v="3"/>
    <x v="1"/>
    <d v="2023-04-02T00:27:00"/>
    <d v="2023-04-02T03:41:00"/>
    <d v="1899-12-30T03:29:00"/>
    <d v="1899-12-30T02:12:00"/>
    <d v="1899-12-30T01:17:00"/>
    <x v="0"/>
    <x v="3"/>
    <x v="2"/>
    <x v="0"/>
    <n v="23.34"/>
    <n v="218"/>
    <x v="10"/>
    <n v="184"/>
    <n v="184"/>
    <n v="23.34"/>
  </r>
  <r>
    <n v="5"/>
    <x v="1"/>
    <d v="2023-04-02T02:33:00"/>
    <d v="2023-04-02T04:49:00"/>
    <d v="1899-12-30T02:16:00"/>
    <d v="1899-12-30T00:57:00"/>
    <d v="1899-12-30T01:19:00"/>
    <x v="0"/>
    <x v="0"/>
    <x v="2"/>
    <x v="0"/>
    <n v="46.96"/>
    <n v="219"/>
    <x v="5"/>
    <n v="139"/>
    <n v="139"/>
    <n v="46.96"/>
  </r>
  <r>
    <n v="6"/>
    <x v="1"/>
    <d v="2023-04-02T01:01:00"/>
    <d v="2023-04-02T04:57:00"/>
    <d v="1899-12-30T03:56:00"/>
    <d v="1899-12-30T00:13:00"/>
    <d v="1899-12-30T03:43:00"/>
    <x v="0"/>
    <x v="3"/>
    <x v="2"/>
    <x v="0"/>
    <n v="48.5"/>
    <n v="220"/>
    <x v="8"/>
    <n v="24"/>
    <n v="24"/>
    <n v="48.5"/>
  </r>
  <r>
    <n v="1"/>
    <x v="1"/>
    <d v="2023-04-02T01:51:00"/>
    <d v="2023-04-02T03:05:00"/>
    <d v="1899-12-30T01:14:00"/>
    <d v="1899-12-30T03:40:00"/>
    <d v="1899-12-30T00:00:00"/>
    <x v="1"/>
    <x v="0"/>
    <x v="2"/>
    <x v="0"/>
    <n v="17.829999999999998"/>
    <n v="221"/>
    <x v="9"/>
    <n v="193"/>
    <n v="0"/>
    <n v="0"/>
  </r>
  <r>
    <n v="3"/>
    <x v="1"/>
    <d v="2023-04-02T03:38:00"/>
    <d v="2023-04-02T06:42:00"/>
    <d v="1899-12-30T03:04:00"/>
    <d v="1899-12-30T02:23:00"/>
    <d v="1899-12-30T00:41:00"/>
    <x v="0"/>
    <x v="3"/>
    <x v="0"/>
    <x v="2"/>
    <n v="32.58"/>
    <n v="222"/>
    <x v="8"/>
    <n v="97"/>
    <n v="97"/>
    <n v="32.58"/>
  </r>
  <r>
    <n v="2"/>
    <x v="1"/>
    <d v="2023-04-02T01:16:00"/>
    <d v="2023-04-02T02:50:00"/>
    <d v="1899-12-30T01:34:00"/>
    <d v="1899-12-30T00:53:00"/>
    <d v="1899-12-30T00:41:00"/>
    <x v="0"/>
    <x v="3"/>
    <x v="2"/>
    <x v="2"/>
    <n v="49.62"/>
    <n v="223"/>
    <x v="10"/>
    <n v="32"/>
    <n v="32"/>
    <n v="49.62"/>
  </r>
  <r>
    <n v="6"/>
    <x v="1"/>
    <d v="2023-04-02T02:07:00"/>
    <d v="2023-04-02T05:47:00"/>
    <d v="1899-12-30T03:55:00"/>
    <d v="1899-12-30T00:40:00"/>
    <d v="1899-12-30T03:15:00"/>
    <x v="0"/>
    <x v="0"/>
    <x v="2"/>
    <x v="0"/>
    <n v="17.61"/>
    <n v="224"/>
    <x v="6"/>
    <n v="52"/>
    <n v="52"/>
    <n v="17.61"/>
  </r>
  <r>
    <n v="4"/>
    <x v="1"/>
    <d v="2023-04-02T00:14:00"/>
    <d v="2023-04-02T01:24:00"/>
    <d v="1899-12-30T01:10:00"/>
    <d v="1899-12-30T04:42:00"/>
    <d v="1899-12-30T00:00:00"/>
    <x v="1"/>
    <x v="0"/>
    <x v="2"/>
    <x v="1"/>
    <n v="35.020000000000003"/>
    <n v="225"/>
    <x v="4"/>
    <n v="168"/>
    <n v="0"/>
    <n v="0"/>
  </r>
  <r>
    <n v="6"/>
    <x v="1"/>
    <d v="2023-04-02T00:58:00"/>
    <d v="2023-04-02T04:09:00"/>
    <d v="1899-12-30T03:11:00"/>
    <d v="1899-12-30T04:25:00"/>
    <d v="1899-12-30T00:00:00"/>
    <x v="1"/>
    <x v="1"/>
    <x v="2"/>
    <x v="2"/>
    <n v="39.479999999999997"/>
    <n v="226"/>
    <x v="5"/>
    <n v="171"/>
    <n v="0"/>
    <n v="0"/>
  </r>
  <r>
    <n v="6"/>
    <x v="1"/>
    <d v="2023-04-02T01:49:00"/>
    <d v="2023-04-02T04:52:00"/>
    <d v="1899-12-30T03:03:00"/>
    <d v="1899-12-30T03:02:00"/>
    <d v="1899-12-30T00:01:00"/>
    <x v="0"/>
    <x v="3"/>
    <x v="2"/>
    <x v="0"/>
    <n v="41.05"/>
    <n v="227"/>
    <x v="9"/>
    <n v="211"/>
    <n v="211"/>
    <n v="41.05"/>
  </r>
  <r>
    <n v="4"/>
    <x v="1"/>
    <d v="2023-04-02T01:40:00"/>
    <d v="2023-04-02T04:02:00"/>
    <d v="1899-12-30T02:37:00"/>
    <d v="1899-12-30T01:45:00"/>
    <d v="1899-12-30T00:52:00"/>
    <x v="0"/>
    <x v="0"/>
    <x v="2"/>
    <x v="0"/>
    <n v="10.66"/>
    <n v="228"/>
    <x v="8"/>
    <n v="69"/>
    <n v="69"/>
    <n v="10.66"/>
  </r>
  <r>
    <n v="3"/>
    <x v="1"/>
    <d v="2023-04-02T02:34:00"/>
    <d v="2023-04-02T04:30:00"/>
    <d v="1899-12-30T01:56:00"/>
    <d v="1899-12-30T01:57:00"/>
    <d v="1899-12-30T00:00:00"/>
    <x v="1"/>
    <x v="2"/>
    <x v="2"/>
    <x v="2"/>
    <n v="28.58"/>
    <n v="229"/>
    <x v="6"/>
    <n v="124"/>
    <n v="0"/>
    <n v="0"/>
  </r>
  <r>
    <n v="5"/>
    <x v="1"/>
    <d v="2023-04-02T02:15:00"/>
    <d v="2023-04-02T04:48:00"/>
    <d v="1899-12-30T02:33:00"/>
    <d v="1899-12-30T03:12:00"/>
    <d v="1899-12-30T00:00:00"/>
    <x v="1"/>
    <x v="2"/>
    <x v="2"/>
    <x v="0"/>
    <n v="15.84"/>
    <n v="230"/>
    <x v="5"/>
    <n v="214"/>
    <n v="0"/>
    <n v="0"/>
  </r>
  <r>
    <n v="2"/>
    <x v="1"/>
    <d v="2023-04-02T01:12:00"/>
    <d v="2023-04-02T03:10:00"/>
    <d v="1899-12-30T02:13:00"/>
    <d v="1899-12-30T03:33:00"/>
    <d v="1899-12-30T00:00:00"/>
    <x v="1"/>
    <x v="2"/>
    <x v="2"/>
    <x v="0"/>
    <n v="49.1"/>
    <n v="231"/>
    <x v="4"/>
    <n v="208"/>
    <n v="0"/>
    <n v="0"/>
  </r>
  <r>
    <n v="2"/>
    <x v="1"/>
    <d v="2023-04-02T02:04:00"/>
    <d v="2023-04-02T03:25:00"/>
    <d v="1899-12-30T01:21:00"/>
    <d v="1899-12-30T03:48:00"/>
    <d v="1899-12-30T00:00:00"/>
    <x v="1"/>
    <x v="1"/>
    <x v="2"/>
    <x v="0"/>
    <n v="15.43"/>
    <n v="232"/>
    <x v="10"/>
    <n v="190"/>
    <n v="0"/>
    <n v="0"/>
  </r>
  <r>
    <n v="1"/>
    <x v="1"/>
    <d v="2023-04-02T00:52:00"/>
    <d v="2023-04-02T02:39:00"/>
    <d v="1899-12-30T01:47:00"/>
    <d v="1899-12-30T01:02:00"/>
    <d v="1899-12-30T00:45:00"/>
    <x v="0"/>
    <x v="2"/>
    <x v="0"/>
    <x v="1"/>
    <n v="45.64"/>
    <n v="233"/>
    <x v="10"/>
    <n v="38"/>
    <n v="38"/>
    <n v="45.64"/>
  </r>
  <r>
    <n v="6"/>
    <x v="1"/>
    <d v="2023-04-02T02:46:00"/>
    <d v="2023-04-02T05:28:00"/>
    <d v="1899-12-30T02:42:00"/>
    <d v="1899-12-30T04:16:00"/>
    <d v="1899-12-30T00:00:00"/>
    <x v="1"/>
    <x v="0"/>
    <x v="2"/>
    <x v="1"/>
    <n v="10.220000000000001"/>
    <n v="234"/>
    <x v="2"/>
    <n v="225"/>
    <n v="0"/>
    <n v="0"/>
  </r>
  <r>
    <n v="5"/>
    <x v="1"/>
    <d v="2023-04-02T00:22:00"/>
    <d v="2023-04-02T02:48:00"/>
    <d v="1899-12-30T02:26:00"/>
    <d v="1899-12-30T00:25:00"/>
    <d v="1899-12-30T02:01:00"/>
    <x v="0"/>
    <x v="0"/>
    <x v="2"/>
    <x v="2"/>
    <n v="26.37"/>
    <n v="235"/>
    <x v="0"/>
    <n v="33"/>
    <n v="33"/>
    <n v="26.37"/>
  </r>
  <r>
    <n v="2"/>
    <x v="1"/>
    <d v="2023-04-02T00:52:00"/>
    <d v="2023-04-02T02:26:00"/>
    <d v="1899-12-30T01:34:00"/>
    <d v="1899-12-30T03:36:00"/>
    <d v="1899-12-30T00:00:00"/>
    <x v="1"/>
    <x v="0"/>
    <x v="2"/>
    <x v="0"/>
    <n v="39.81"/>
    <n v="236"/>
    <x v="10"/>
    <n v="255"/>
    <n v="0"/>
    <n v="0"/>
  </r>
  <r>
    <n v="6"/>
    <x v="1"/>
    <d v="2023-04-02T02:45:00"/>
    <d v="2023-04-02T06:00:00"/>
    <d v="1899-12-30T03:30:00"/>
    <d v="1899-12-30T01:14:00"/>
    <d v="1899-12-30T02:16:00"/>
    <x v="0"/>
    <x v="2"/>
    <x v="2"/>
    <x v="0"/>
    <n v="13.15"/>
    <n v="237"/>
    <x v="4"/>
    <n v="106"/>
    <n v="106"/>
    <n v="13.15"/>
  </r>
  <r>
    <n v="6"/>
    <x v="1"/>
    <d v="2023-04-02T02:17:00"/>
    <d v="2023-04-02T04:56:00"/>
    <d v="1899-12-30T02:39:00"/>
    <d v="1899-12-30T01:30:00"/>
    <d v="1899-12-30T01:09:00"/>
    <x v="0"/>
    <x v="2"/>
    <x v="2"/>
    <x v="1"/>
    <n v="33.020000000000003"/>
    <n v="238"/>
    <x v="2"/>
    <n v="72"/>
    <n v="72"/>
    <n v="33.020000000000003"/>
  </r>
  <r>
    <n v="6"/>
    <x v="1"/>
    <d v="2023-04-02T02:46:00"/>
    <d v="2023-04-02T06:07:00"/>
    <d v="1899-12-30T03:21:00"/>
    <d v="1899-12-30T01:50:00"/>
    <d v="1899-12-30T01:31:00"/>
    <x v="0"/>
    <x v="4"/>
    <x v="1"/>
    <x v="0"/>
    <n v="11.76"/>
    <n v="239"/>
    <x v="2"/>
    <n v="74"/>
    <n v="74"/>
    <n v="11.76"/>
  </r>
  <r>
    <n v="1"/>
    <x v="1"/>
    <d v="2023-04-02T00:16:00"/>
    <d v="2023-04-02T03:10:00"/>
    <d v="1899-12-30T02:54:00"/>
    <d v="1899-12-30T05:41:00"/>
    <d v="1899-12-30T00:00:00"/>
    <x v="1"/>
    <x v="0"/>
    <x v="0"/>
    <x v="0"/>
    <n v="33.81"/>
    <n v="240"/>
    <x v="4"/>
    <n v="294"/>
    <n v="0"/>
    <n v="0"/>
  </r>
  <r>
    <n v="4"/>
    <x v="1"/>
    <d v="2023-04-02T00:04:00"/>
    <d v="2023-04-02T01:04:00"/>
    <d v="1899-12-30T01:15:00"/>
    <d v="1899-12-30T00:11:00"/>
    <d v="1899-12-30T01:04:00"/>
    <x v="0"/>
    <x v="3"/>
    <x v="2"/>
    <x v="0"/>
    <n v="38.97"/>
    <n v="241"/>
    <x v="2"/>
    <n v="18"/>
    <n v="18"/>
    <n v="38.97"/>
  </r>
  <r>
    <n v="2"/>
    <x v="1"/>
    <d v="2023-04-02T03:42:00"/>
    <d v="2023-04-02T05:09:00"/>
    <d v="1899-12-30T01:27:00"/>
    <d v="1899-12-30T02:59:00"/>
    <d v="1899-12-30T00:00:00"/>
    <x v="1"/>
    <x v="2"/>
    <x v="2"/>
    <x v="0"/>
    <n v="31.29"/>
    <n v="242"/>
    <x v="5"/>
    <n v="134"/>
    <n v="0"/>
    <n v="0"/>
  </r>
  <r>
    <n v="4"/>
    <x v="1"/>
    <d v="2023-04-02T00:42:00"/>
    <d v="2023-04-02T04:11:00"/>
    <d v="1899-12-30T03:29:00"/>
    <d v="1899-12-30T01:06:00"/>
    <d v="1899-12-30T02:23:00"/>
    <x v="0"/>
    <x v="2"/>
    <x v="2"/>
    <x v="0"/>
    <n v="21.45"/>
    <n v="243"/>
    <x v="0"/>
    <n v="120"/>
    <n v="120"/>
    <n v="21.45"/>
  </r>
  <r>
    <n v="6"/>
    <x v="1"/>
    <d v="2023-04-02T03:44:00"/>
    <d v="2023-04-02T06:01:00"/>
    <d v="1899-12-30T02:17:00"/>
    <d v="1899-12-30T03:28:00"/>
    <d v="1899-12-30T00:00:00"/>
    <x v="1"/>
    <x v="0"/>
    <x v="1"/>
    <x v="0"/>
    <n v="17.649999999999999"/>
    <n v="244"/>
    <x v="4"/>
    <n v="158"/>
    <n v="0"/>
    <n v="0"/>
  </r>
  <r>
    <n v="1"/>
    <x v="1"/>
    <d v="2023-04-02T03:31:00"/>
    <d v="2023-04-02T06:57:00"/>
    <d v="1899-12-30T03:26:00"/>
    <d v="1899-12-30T04:39:00"/>
    <d v="1899-12-30T00:00:00"/>
    <x v="1"/>
    <x v="1"/>
    <x v="2"/>
    <x v="0"/>
    <n v="14.82"/>
    <n v="245"/>
    <x v="6"/>
    <n v="273"/>
    <n v="0"/>
    <n v="0"/>
  </r>
  <r>
    <n v="6"/>
    <x v="1"/>
    <d v="2023-04-02T01:50:00"/>
    <d v="2023-04-02T04:09:00"/>
    <d v="1899-12-30T02:19:00"/>
    <d v="1899-12-30T07:08:00"/>
    <d v="1899-12-30T00:00:00"/>
    <x v="1"/>
    <x v="2"/>
    <x v="2"/>
    <x v="0"/>
    <n v="42.75"/>
    <n v="246"/>
    <x v="6"/>
    <n v="327"/>
    <n v="0"/>
    <n v="0"/>
  </r>
  <r>
    <n v="6"/>
    <x v="1"/>
    <d v="2023-04-02T02:34:00"/>
    <d v="2023-04-02T05:21:00"/>
    <d v="1899-12-30T03:02:00"/>
    <d v="1899-12-30T01:58:00"/>
    <d v="1899-12-30T01:04:00"/>
    <x v="0"/>
    <x v="2"/>
    <x v="2"/>
    <x v="0"/>
    <n v="49.07"/>
    <n v="247"/>
    <x v="8"/>
    <n v="66"/>
    <n v="66"/>
    <n v="49.07"/>
  </r>
  <r>
    <n v="6"/>
    <x v="1"/>
    <d v="2023-04-02T00:26:00"/>
    <d v="2023-04-02T02:18:00"/>
    <d v="1899-12-30T02:07:00"/>
    <d v="1899-12-30T04:19:00"/>
    <d v="1899-12-30T00:00:00"/>
    <x v="1"/>
    <x v="2"/>
    <x v="0"/>
    <x v="0"/>
    <n v="18.690000000000001"/>
    <n v="248"/>
    <x v="9"/>
    <n v="225"/>
    <n v="0"/>
    <n v="0"/>
  </r>
  <r>
    <n v="6"/>
    <x v="1"/>
    <d v="2023-04-02T00:58:00"/>
    <d v="2023-04-02T03:55:00"/>
    <d v="1899-12-30T03:12:00"/>
    <d v="1899-12-30T03:38:00"/>
    <d v="1899-12-30T00:00:00"/>
    <x v="1"/>
    <x v="2"/>
    <x v="2"/>
    <x v="2"/>
    <n v="47.71"/>
    <n v="249"/>
    <x v="0"/>
    <n v="80"/>
    <n v="0"/>
    <n v="0"/>
  </r>
  <r>
    <n v="2"/>
    <x v="1"/>
    <d v="2023-04-02T02:56:00"/>
    <d v="2023-04-02T06:33:00"/>
    <d v="1899-12-30T03:37:00"/>
    <d v="1899-12-30T00:29:00"/>
    <d v="1899-12-30T03:08:00"/>
    <x v="0"/>
    <x v="4"/>
    <x v="2"/>
    <x v="0"/>
    <n v="23.21"/>
    <n v="250"/>
    <x v="0"/>
    <n v="20"/>
    <n v="20"/>
    <n v="23.21"/>
  </r>
  <r>
    <n v="6"/>
    <x v="1"/>
    <d v="2023-04-02T01:20:00"/>
    <d v="2023-04-02T04:24:00"/>
    <d v="1899-12-30T03:19:00"/>
    <d v="1899-12-30T02:42:00"/>
    <d v="1899-12-30T00:37:00"/>
    <x v="0"/>
    <x v="1"/>
    <x v="2"/>
    <x v="0"/>
    <n v="13.69"/>
    <n v="251"/>
    <x v="7"/>
    <n v="109"/>
    <n v="109"/>
    <n v="13.69"/>
  </r>
  <r>
    <n v="3"/>
    <x v="1"/>
    <d v="2023-04-02T00:39:00"/>
    <d v="2023-04-02T04:24:00"/>
    <d v="1899-12-30T03:45:00"/>
    <d v="1899-12-30T02:48:00"/>
    <d v="1899-12-30T00:57:00"/>
    <x v="0"/>
    <x v="4"/>
    <x v="2"/>
    <x v="0"/>
    <n v="43.81"/>
    <n v="252"/>
    <x v="1"/>
    <n v="102"/>
    <n v="102"/>
    <n v="43.81"/>
  </r>
  <r>
    <n v="2"/>
    <x v="1"/>
    <d v="2023-04-02T00:54:00"/>
    <d v="2023-04-02T03:45:00"/>
    <d v="1899-12-30T03:06:00"/>
    <d v="1899-12-30T02:01:00"/>
    <d v="1899-12-30T01:05:00"/>
    <x v="0"/>
    <x v="0"/>
    <x v="2"/>
    <x v="2"/>
    <n v="34.69"/>
    <n v="253"/>
    <x v="10"/>
    <n v="154"/>
    <n v="154"/>
    <n v="34.69"/>
  </r>
  <r>
    <n v="6"/>
    <x v="1"/>
    <d v="2023-04-02T03:05:00"/>
    <d v="2023-04-02T05:47:00"/>
    <d v="1899-12-30T02:42:00"/>
    <d v="1899-12-30T05:57:00"/>
    <d v="1899-12-30T00:00:00"/>
    <x v="1"/>
    <x v="1"/>
    <x v="2"/>
    <x v="2"/>
    <n v="36.43"/>
    <n v="254"/>
    <x v="3"/>
    <n v="297"/>
    <n v="0"/>
    <n v="0"/>
  </r>
  <r>
    <n v="4"/>
    <x v="1"/>
    <d v="2023-04-02T02:23:00"/>
    <d v="2023-04-02T03:59:00"/>
    <d v="1899-12-30T01:36:00"/>
    <d v="1899-12-30T00:37:00"/>
    <d v="1899-12-30T00:59:00"/>
    <x v="0"/>
    <x v="2"/>
    <x v="1"/>
    <x v="2"/>
    <n v="13.34"/>
    <n v="255"/>
    <x v="7"/>
    <n v="25"/>
    <n v="25"/>
    <n v="13.34"/>
  </r>
  <r>
    <n v="2"/>
    <x v="1"/>
    <d v="2023-04-02T00:23:00"/>
    <d v="2023-04-02T03:27:00"/>
    <d v="1899-12-30T03:04:00"/>
    <d v="1899-12-30T00:16:00"/>
    <d v="1899-12-30T02:48:00"/>
    <x v="0"/>
    <x v="3"/>
    <x v="1"/>
    <x v="1"/>
    <n v="49.88"/>
    <n v="256"/>
    <x v="10"/>
    <n v="21"/>
    <n v="21"/>
    <n v="49.88"/>
  </r>
  <r>
    <n v="5"/>
    <x v="1"/>
    <d v="2023-04-02T02:08:00"/>
    <d v="2023-04-02T03:17:00"/>
    <d v="1899-12-30T01:09:00"/>
    <d v="1899-12-30T00:56:00"/>
    <d v="1899-12-30T00:13:00"/>
    <x v="0"/>
    <x v="2"/>
    <x v="2"/>
    <x v="0"/>
    <n v="26.78"/>
    <n v="257"/>
    <x v="8"/>
    <n v="46"/>
    <n v="46"/>
    <n v="26.78"/>
  </r>
  <r>
    <n v="1"/>
    <x v="1"/>
    <d v="2023-04-02T00:39:00"/>
    <d v="2023-04-02T04:32:00"/>
    <d v="1899-12-30T03:53:00"/>
    <d v="1899-12-30T01:45:00"/>
    <d v="1899-12-30T02:08:00"/>
    <x v="0"/>
    <x v="2"/>
    <x v="2"/>
    <x v="1"/>
    <n v="47.99"/>
    <n v="258"/>
    <x v="6"/>
    <n v="117"/>
    <n v="117"/>
    <n v="47.99"/>
  </r>
  <r>
    <n v="5"/>
    <x v="1"/>
    <d v="2023-04-02T03:27:00"/>
    <d v="2023-04-02T06:16:00"/>
    <d v="1899-12-30T03:04:00"/>
    <d v="1899-12-30T00:33:00"/>
    <d v="1899-12-30T02:31:00"/>
    <x v="0"/>
    <x v="1"/>
    <x v="2"/>
    <x v="0"/>
    <n v="46.72"/>
    <n v="259"/>
    <x v="5"/>
    <n v="81"/>
    <n v="81"/>
    <n v="46.72"/>
  </r>
  <r>
    <n v="6"/>
    <x v="1"/>
    <d v="2023-04-02T01:23:00"/>
    <d v="2023-04-02T04:38:00"/>
    <d v="1899-12-30T03:30:00"/>
    <d v="1899-12-30T02:27:00"/>
    <d v="1899-12-30T01:03:00"/>
    <x v="0"/>
    <x v="3"/>
    <x v="1"/>
    <x v="0"/>
    <n v="47.55"/>
    <n v="260"/>
    <x v="7"/>
    <n v="69"/>
    <n v="69"/>
    <n v="47.55"/>
  </r>
  <r>
    <n v="1"/>
    <x v="1"/>
    <d v="2023-04-02T01:08:00"/>
    <d v="2023-04-02T02:55:00"/>
    <d v="1899-12-30T02:02:00"/>
    <d v="1899-12-30T02:09:00"/>
    <d v="1899-12-30T00:00:00"/>
    <x v="1"/>
    <x v="4"/>
    <x v="2"/>
    <x v="0"/>
    <n v="32.42"/>
    <n v="261"/>
    <x v="9"/>
    <n v="154"/>
    <n v="0"/>
    <n v="0"/>
  </r>
  <r>
    <n v="4"/>
    <x v="1"/>
    <d v="2023-04-02T03:44:00"/>
    <d v="2023-04-02T07:21:00"/>
    <d v="1899-12-30T03:52:00"/>
    <d v="1899-12-30T01:28:00"/>
    <d v="1899-12-30T02:24:00"/>
    <x v="0"/>
    <x v="2"/>
    <x v="2"/>
    <x v="0"/>
    <n v="42.83"/>
    <n v="262"/>
    <x v="5"/>
    <n v="115"/>
    <n v="115"/>
    <n v="42.83"/>
  </r>
  <r>
    <n v="1"/>
    <x v="1"/>
    <d v="2023-04-02T02:53:00"/>
    <d v="2023-04-02T05:26:00"/>
    <d v="1899-12-30T02:33:00"/>
    <d v="1899-12-30T02:29:00"/>
    <d v="1899-12-30T00:04:00"/>
    <x v="0"/>
    <x v="1"/>
    <x v="2"/>
    <x v="1"/>
    <n v="42.96"/>
    <n v="263"/>
    <x v="7"/>
    <n v="121"/>
    <n v="121"/>
    <n v="42.96"/>
  </r>
  <r>
    <n v="1"/>
    <x v="1"/>
    <d v="2023-04-02T03:11:00"/>
    <d v="2023-04-02T04:26:00"/>
    <d v="1899-12-30T01:15:00"/>
    <d v="1899-12-30T02:50:00"/>
    <d v="1899-12-30T00:00:00"/>
    <x v="1"/>
    <x v="1"/>
    <x v="2"/>
    <x v="0"/>
    <n v="49.21"/>
    <n v="264"/>
    <x v="6"/>
    <n v="182"/>
    <n v="0"/>
    <n v="0"/>
  </r>
  <r>
    <n v="1"/>
    <x v="1"/>
    <d v="2023-04-02T02:54:00"/>
    <d v="2023-04-02T06:15:00"/>
    <d v="1899-12-30T03:21:00"/>
    <d v="1899-12-30T03:55:00"/>
    <d v="1899-12-30T00:00:00"/>
    <x v="1"/>
    <x v="2"/>
    <x v="0"/>
    <x v="1"/>
    <n v="21.48"/>
    <n v="265"/>
    <x v="9"/>
    <n v="171"/>
    <n v="0"/>
    <n v="0"/>
  </r>
  <r>
    <n v="4"/>
    <x v="1"/>
    <d v="2023-04-02T00:30:00"/>
    <d v="2023-04-02T02:04:00"/>
    <d v="1899-12-30T01:34:00"/>
    <d v="1899-12-30T03:32:00"/>
    <d v="1899-12-30T00:00:00"/>
    <x v="1"/>
    <x v="2"/>
    <x v="2"/>
    <x v="0"/>
    <n v="24.75"/>
    <n v="266"/>
    <x v="3"/>
    <n v="99"/>
    <n v="0"/>
    <n v="0"/>
  </r>
  <r>
    <n v="5"/>
    <x v="2"/>
    <d v="2023-04-03T02:07:00"/>
    <d v="2023-04-03T03:48:00"/>
    <d v="1899-12-30T01:56:00"/>
    <d v="1899-12-30T01:59:00"/>
    <d v="1899-12-30T00:00:00"/>
    <x v="1"/>
    <x v="2"/>
    <x v="2"/>
    <x v="2"/>
    <n v="44.66"/>
    <n v="267"/>
    <x v="0"/>
    <n v="118"/>
    <n v="0"/>
    <n v="0"/>
  </r>
  <r>
    <n v="1"/>
    <x v="2"/>
    <d v="2023-04-03T00:46:00"/>
    <d v="2023-04-03T03:44:00"/>
    <d v="1899-12-30T02:58:00"/>
    <d v="1899-12-30T02:07:00"/>
    <d v="1899-12-30T00:51:00"/>
    <x v="0"/>
    <x v="0"/>
    <x v="0"/>
    <x v="0"/>
    <n v="23.16"/>
    <n v="268"/>
    <x v="7"/>
    <n v="68"/>
    <n v="68"/>
    <n v="23.16"/>
  </r>
  <r>
    <n v="2"/>
    <x v="2"/>
    <d v="2023-04-03T02:58:00"/>
    <d v="2023-04-03T04:15:00"/>
    <d v="1899-12-30T01:17:00"/>
    <d v="1899-12-30T03:07:00"/>
    <d v="1899-12-30T00:00:00"/>
    <x v="1"/>
    <x v="2"/>
    <x v="0"/>
    <x v="0"/>
    <n v="39.17"/>
    <n v="269"/>
    <x v="5"/>
    <n v="250"/>
    <n v="0"/>
    <n v="0"/>
  </r>
  <r>
    <n v="1"/>
    <x v="2"/>
    <d v="2023-04-03T01:11:00"/>
    <d v="2023-04-03T04:59:00"/>
    <d v="1899-12-30T03:48:00"/>
    <d v="1899-12-30T01:18:00"/>
    <d v="1899-12-30T02:30:00"/>
    <x v="0"/>
    <x v="4"/>
    <x v="2"/>
    <x v="0"/>
    <n v="10.130000000000001"/>
    <n v="270"/>
    <x v="8"/>
    <n v="102"/>
    <n v="102"/>
    <n v="10.130000000000001"/>
  </r>
  <r>
    <n v="3"/>
    <x v="2"/>
    <d v="2023-04-03T01:40:00"/>
    <d v="2023-04-03T05:10:00"/>
    <d v="1899-12-30T03:45:00"/>
    <d v="1899-12-30T01:50:00"/>
    <d v="1899-12-30T01:55:00"/>
    <x v="0"/>
    <x v="0"/>
    <x v="2"/>
    <x v="0"/>
    <n v="16.11"/>
    <n v="271"/>
    <x v="6"/>
    <n v="44"/>
    <n v="44"/>
    <n v="16.11"/>
  </r>
  <r>
    <n v="1"/>
    <x v="2"/>
    <d v="2023-04-03T00:34:00"/>
    <d v="2023-04-03T04:24:00"/>
    <d v="1899-12-30T03:50:00"/>
    <d v="1899-12-30T01:59:00"/>
    <d v="1899-12-30T01:51:00"/>
    <x v="0"/>
    <x v="4"/>
    <x v="2"/>
    <x v="0"/>
    <n v="42.73"/>
    <n v="272"/>
    <x v="0"/>
    <n v="83"/>
    <n v="83"/>
    <n v="42.73"/>
  </r>
  <r>
    <n v="5"/>
    <x v="2"/>
    <d v="2023-04-03T01:47:00"/>
    <d v="2023-04-03T03:29:00"/>
    <d v="1899-12-30T01:57:00"/>
    <d v="1899-12-30T02:27:00"/>
    <d v="1899-12-30T00:00:00"/>
    <x v="1"/>
    <x v="2"/>
    <x v="1"/>
    <x v="0"/>
    <n v="36.299999999999997"/>
    <n v="273"/>
    <x v="1"/>
    <n v="123"/>
    <n v="0"/>
    <n v="0"/>
  </r>
  <r>
    <n v="1"/>
    <x v="2"/>
    <d v="2023-04-03T03:15:00"/>
    <d v="2023-04-03T05:52:00"/>
    <d v="1899-12-30T02:52:00"/>
    <d v="1899-12-30T03:03:00"/>
    <d v="1899-12-30T00:00:00"/>
    <x v="1"/>
    <x v="1"/>
    <x v="0"/>
    <x v="0"/>
    <n v="19.93"/>
    <n v="274"/>
    <x v="2"/>
    <n v="116"/>
    <n v="0"/>
    <n v="0"/>
  </r>
  <r>
    <n v="3"/>
    <x v="2"/>
    <d v="2023-04-03T02:13:00"/>
    <d v="2023-04-03T05:58:00"/>
    <d v="1899-12-30T03:45:00"/>
    <d v="1899-12-30T02:34:00"/>
    <d v="1899-12-30T01:11:00"/>
    <x v="0"/>
    <x v="2"/>
    <x v="2"/>
    <x v="0"/>
    <n v="49.67"/>
    <n v="275"/>
    <x v="6"/>
    <n v="121"/>
    <n v="121"/>
    <n v="49.67"/>
  </r>
  <r>
    <n v="6"/>
    <x v="2"/>
    <d v="2023-04-03T02:35:00"/>
    <d v="2023-04-03T05:34:00"/>
    <d v="1899-12-30T02:59:00"/>
    <d v="1899-12-30T02:14:00"/>
    <d v="1899-12-30T00:45:00"/>
    <x v="0"/>
    <x v="4"/>
    <x v="0"/>
    <x v="0"/>
    <n v="20.98"/>
    <n v="276"/>
    <x v="8"/>
    <n v="70"/>
    <n v="70"/>
    <n v="20.98"/>
  </r>
  <r>
    <n v="2"/>
    <x v="2"/>
    <d v="2023-04-03T01:28:00"/>
    <d v="2023-04-03T03:56:00"/>
    <d v="1899-12-30T02:28:00"/>
    <d v="1899-12-30T01:27:00"/>
    <d v="1899-12-30T01:01:00"/>
    <x v="0"/>
    <x v="3"/>
    <x v="2"/>
    <x v="0"/>
    <n v="10.29"/>
    <n v="277"/>
    <x v="0"/>
    <n v="93"/>
    <n v="93"/>
    <n v="10.29"/>
  </r>
  <r>
    <n v="4"/>
    <x v="2"/>
    <d v="2023-04-03T03:10:00"/>
    <d v="2023-04-03T05:12:00"/>
    <d v="1899-12-30T02:02:00"/>
    <d v="1899-12-30T02:35:00"/>
    <d v="1899-12-30T00:00:00"/>
    <x v="1"/>
    <x v="0"/>
    <x v="1"/>
    <x v="0"/>
    <n v="41.36"/>
    <n v="278"/>
    <x v="5"/>
    <n v="141"/>
    <n v="0"/>
    <n v="0"/>
  </r>
  <r>
    <n v="5"/>
    <x v="2"/>
    <d v="2023-04-03T00:15:00"/>
    <d v="2023-04-03T02:35:00"/>
    <d v="1899-12-30T02:20:00"/>
    <d v="1899-12-30T03:58:00"/>
    <d v="1899-12-30T00:00:00"/>
    <x v="1"/>
    <x v="2"/>
    <x v="2"/>
    <x v="2"/>
    <n v="43.53"/>
    <n v="279"/>
    <x v="5"/>
    <n v="201"/>
    <n v="0"/>
    <n v="0"/>
  </r>
  <r>
    <n v="6"/>
    <x v="2"/>
    <d v="2023-04-03T00:30:00"/>
    <d v="2023-04-03T02:41:00"/>
    <d v="1899-12-30T02:11:00"/>
    <d v="1899-12-30T03:26:00"/>
    <d v="1899-12-30T00:00:00"/>
    <x v="1"/>
    <x v="3"/>
    <x v="2"/>
    <x v="0"/>
    <n v="36.08"/>
    <n v="280"/>
    <x v="8"/>
    <n v="117"/>
    <n v="0"/>
    <n v="0"/>
  </r>
  <r>
    <n v="2"/>
    <x v="2"/>
    <d v="2023-04-03T03:52:00"/>
    <d v="2023-04-03T07:50:00"/>
    <d v="1899-12-30T04:13:00"/>
    <d v="1899-12-30T00:18:00"/>
    <d v="1899-12-30T03:55:00"/>
    <x v="0"/>
    <x v="4"/>
    <x v="1"/>
    <x v="1"/>
    <n v="44.3"/>
    <n v="281"/>
    <x v="4"/>
    <n v="66"/>
    <n v="66"/>
    <n v="44.3"/>
  </r>
  <r>
    <n v="1"/>
    <x v="2"/>
    <d v="2023-04-03T01:11:00"/>
    <d v="2023-04-03T05:02:00"/>
    <d v="1899-12-30T03:51:00"/>
    <d v="1899-12-30T03:48:00"/>
    <d v="1899-12-30T00:03:00"/>
    <x v="0"/>
    <x v="4"/>
    <x v="2"/>
    <x v="0"/>
    <n v="19.05"/>
    <n v="282"/>
    <x v="7"/>
    <n v="74"/>
    <n v="74"/>
    <n v="19.05"/>
  </r>
  <r>
    <n v="5"/>
    <x v="2"/>
    <d v="2023-04-03T01:04:00"/>
    <d v="2023-04-03T04:48:00"/>
    <d v="1899-12-30T03:44:00"/>
    <d v="1899-12-30T00:18:00"/>
    <d v="1899-12-30T03:26:00"/>
    <x v="0"/>
    <x v="3"/>
    <x v="2"/>
    <x v="2"/>
    <n v="43.07"/>
    <n v="283"/>
    <x v="2"/>
    <n v="78"/>
    <n v="78"/>
    <n v="43.07"/>
  </r>
  <r>
    <n v="4"/>
    <x v="2"/>
    <d v="2023-04-03T02:28:00"/>
    <d v="2023-04-03T04:37:00"/>
    <d v="1899-12-30T02:24:00"/>
    <d v="1899-12-30T05:26:00"/>
    <d v="1899-12-30T00:00:00"/>
    <x v="1"/>
    <x v="3"/>
    <x v="0"/>
    <x v="0"/>
    <n v="29.99"/>
    <n v="284"/>
    <x v="4"/>
    <n v="158"/>
    <n v="0"/>
    <n v="0"/>
  </r>
  <r>
    <n v="6"/>
    <x v="2"/>
    <d v="2023-04-03T03:03:00"/>
    <d v="2023-04-03T06:05:00"/>
    <d v="1899-12-30T03:02:00"/>
    <d v="1899-12-30T00:24:00"/>
    <d v="1899-12-30T02:38:00"/>
    <x v="0"/>
    <x v="4"/>
    <x v="0"/>
    <x v="0"/>
    <n v="10.94"/>
    <n v="285"/>
    <x v="0"/>
    <n v="42"/>
    <n v="42"/>
    <n v="10.94"/>
  </r>
  <r>
    <n v="6"/>
    <x v="2"/>
    <d v="2023-04-03T00:22:00"/>
    <d v="2023-04-03T02:28:00"/>
    <d v="1899-12-30T02:21:00"/>
    <d v="1899-12-30T00:50:00"/>
    <d v="1899-12-30T01:31:00"/>
    <x v="0"/>
    <x v="0"/>
    <x v="2"/>
    <x v="0"/>
    <n v="41.96"/>
    <n v="286"/>
    <x v="10"/>
    <n v="68"/>
    <n v="68"/>
    <n v="41.96"/>
  </r>
  <r>
    <n v="2"/>
    <x v="2"/>
    <d v="2023-04-03T03:37:00"/>
    <d v="2023-04-03T04:44:00"/>
    <d v="1899-12-30T01:07:00"/>
    <d v="1899-12-30T04:48:00"/>
    <d v="1899-12-30T00:00:00"/>
    <x v="1"/>
    <x v="3"/>
    <x v="0"/>
    <x v="0"/>
    <n v="31.67"/>
    <n v="287"/>
    <x v="1"/>
    <n v="202"/>
    <n v="0"/>
    <n v="0"/>
  </r>
  <r>
    <n v="3"/>
    <x v="2"/>
    <d v="2023-04-03T02:08:00"/>
    <d v="2023-04-03T05:33:00"/>
    <d v="1899-12-30T03:25:00"/>
    <d v="1899-12-30T01:16:00"/>
    <d v="1899-12-30T02:09:00"/>
    <x v="0"/>
    <x v="3"/>
    <x v="2"/>
    <x v="2"/>
    <n v="13.3"/>
    <n v="288"/>
    <x v="7"/>
    <n v="86"/>
    <n v="86"/>
    <n v="13.3"/>
  </r>
  <r>
    <n v="5"/>
    <x v="2"/>
    <d v="2023-04-03T03:08:00"/>
    <d v="2023-04-03T06:23:00"/>
    <d v="1899-12-30T03:15:00"/>
    <d v="1899-12-30T03:24:00"/>
    <d v="1899-12-30T00:00:00"/>
    <x v="1"/>
    <x v="3"/>
    <x v="0"/>
    <x v="0"/>
    <n v="26.56"/>
    <n v="289"/>
    <x v="0"/>
    <n v="138"/>
    <n v="0"/>
    <n v="0"/>
  </r>
  <r>
    <n v="3"/>
    <x v="2"/>
    <d v="2023-04-03T02:06:00"/>
    <d v="2023-04-03T04:33:00"/>
    <d v="1899-12-30T02:42:00"/>
    <d v="1899-12-30T00:57:00"/>
    <d v="1899-12-30T01:45:00"/>
    <x v="0"/>
    <x v="0"/>
    <x v="2"/>
    <x v="0"/>
    <n v="14.59"/>
    <n v="290"/>
    <x v="0"/>
    <n v="40"/>
    <n v="40"/>
    <n v="14.59"/>
  </r>
  <r>
    <n v="6"/>
    <x v="2"/>
    <d v="2023-04-03T03:18:00"/>
    <d v="2023-04-03T06:09:00"/>
    <d v="1899-12-30T03:06:00"/>
    <d v="1899-12-30T02:41:00"/>
    <d v="1899-12-30T00:25:00"/>
    <x v="0"/>
    <x v="2"/>
    <x v="1"/>
    <x v="1"/>
    <n v="15.44"/>
    <n v="291"/>
    <x v="6"/>
    <n v="260"/>
    <n v="260"/>
    <n v="15.44"/>
  </r>
  <r>
    <n v="3"/>
    <x v="2"/>
    <d v="2023-04-03T00:09:00"/>
    <d v="2023-04-03T01:51:00"/>
    <d v="1899-12-30T01:42:00"/>
    <d v="1899-12-30T01:09:00"/>
    <d v="1899-12-30T00:33:00"/>
    <x v="0"/>
    <x v="0"/>
    <x v="0"/>
    <x v="2"/>
    <n v="29.72"/>
    <n v="292"/>
    <x v="10"/>
    <n v="84"/>
    <n v="84"/>
    <n v="29.72"/>
  </r>
  <r>
    <n v="4"/>
    <x v="2"/>
    <d v="2023-04-03T02:55:00"/>
    <d v="2023-04-03T04:35:00"/>
    <d v="1899-12-30T01:40:00"/>
    <d v="1899-12-30T04:44:00"/>
    <d v="1899-12-30T00:00:00"/>
    <x v="1"/>
    <x v="0"/>
    <x v="0"/>
    <x v="0"/>
    <n v="33.11"/>
    <n v="293"/>
    <x v="10"/>
    <n v="216"/>
    <n v="0"/>
    <n v="0"/>
  </r>
  <r>
    <n v="6"/>
    <x v="2"/>
    <d v="2023-04-03T00:26:00"/>
    <d v="2023-04-03T03:57:00"/>
    <d v="1899-12-30T03:31:00"/>
    <d v="1899-12-30T03:47:00"/>
    <d v="1899-12-30T00:00:00"/>
    <x v="1"/>
    <x v="2"/>
    <x v="2"/>
    <x v="1"/>
    <n v="20.36"/>
    <n v="294"/>
    <x v="1"/>
    <n v="326"/>
    <n v="0"/>
    <n v="0"/>
  </r>
  <r>
    <n v="1"/>
    <x v="2"/>
    <d v="2023-04-03T00:10:00"/>
    <d v="2023-04-03T02:01:00"/>
    <d v="1899-12-30T01:51:00"/>
    <d v="1899-12-30T06:44:00"/>
    <d v="1899-12-30T00:00:00"/>
    <x v="1"/>
    <x v="2"/>
    <x v="2"/>
    <x v="0"/>
    <n v="46.42"/>
    <n v="295"/>
    <x v="7"/>
    <n v="247"/>
    <n v="0"/>
    <n v="0"/>
  </r>
  <r>
    <n v="1"/>
    <x v="2"/>
    <d v="2023-04-03T02:49:00"/>
    <d v="2023-04-03T05:58:00"/>
    <d v="1899-12-30T03:24:00"/>
    <d v="1899-12-30T00:46:00"/>
    <d v="1899-12-30T02:38:00"/>
    <x v="0"/>
    <x v="2"/>
    <x v="2"/>
    <x v="2"/>
    <n v="29.07"/>
    <n v="296"/>
    <x v="0"/>
    <n v="59"/>
    <n v="59"/>
    <n v="29.07"/>
  </r>
  <r>
    <n v="3"/>
    <x v="2"/>
    <d v="2023-04-03T01:03:00"/>
    <d v="2023-04-03T04:27:00"/>
    <d v="1899-12-30T03:39:00"/>
    <d v="1899-12-30T04:37:00"/>
    <d v="1899-12-30T00:00:00"/>
    <x v="1"/>
    <x v="1"/>
    <x v="2"/>
    <x v="0"/>
    <n v="43.46"/>
    <n v="297"/>
    <x v="0"/>
    <n v="175"/>
    <n v="0"/>
    <n v="0"/>
  </r>
  <r>
    <n v="4"/>
    <x v="2"/>
    <d v="2023-04-03T03:14:00"/>
    <d v="2023-04-03T05:29:00"/>
    <d v="1899-12-30T02:15:00"/>
    <d v="1899-12-30T07:03:00"/>
    <d v="1899-12-30T00:00:00"/>
    <x v="1"/>
    <x v="3"/>
    <x v="2"/>
    <x v="1"/>
    <n v="23.24"/>
    <n v="298"/>
    <x v="6"/>
    <n v="255"/>
    <n v="0"/>
    <n v="0"/>
  </r>
  <r>
    <n v="1"/>
    <x v="2"/>
    <d v="2023-04-03T01:19:00"/>
    <d v="2023-04-03T02:45:00"/>
    <d v="1899-12-30T01:41:00"/>
    <d v="1899-12-30T03:18:00"/>
    <d v="1899-12-30T00:00:00"/>
    <x v="1"/>
    <x v="3"/>
    <x v="1"/>
    <x v="2"/>
    <n v="29.68"/>
    <n v="299"/>
    <x v="7"/>
    <n v="182"/>
    <n v="0"/>
    <n v="0"/>
  </r>
  <r>
    <n v="6"/>
    <x v="2"/>
    <d v="2023-04-03T02:17:00"/>
    <d v="2023-04-03T04:19:00"/>
    <d v="1899-12-30T02:02:00"/>
    <d v="1899-12-30T05:10:00"/>
    <d v="1899-12-30T00:00:00"/>
    <x v="1"/>
    <x v="2"/>
    <x v="2"/>
    <x v="1"/>
    <n v="38.380000000000003"/>
    <n v="300"/>
    <x v="3"/>
    <n v="290"/>
    <n v="0"/>
    <n v="0"/>
  </r>
  <r>
    <n v="6"/>
    <x v="2"/>
    <d v="2023-04-03T02:14:00"/>
    <d v="2023-04-03T04:08:00"/>
    <d v="1899-12-30T01:54:00"/>
    <d v="1899-12-30T05:35:00"/>
    <d v="1899-12-30T00:00:00"/>
    <x v="1"/>
    <x v="3"/>
    <x v="2"/>
    <x v="0"/>
    <n v="16.52"/>
    <n v="301"/>
    <x v="7"/>
    <n v="223"/>
    <n v="0"/>
    <n v="0"/>
  </r>
  <r>
    <n v="2"/>
    <x v="2"/>
    <d v="2023-04-03T01:20:00"/>
    <d v="2023-04-03T04:56:00"/>
    <d v="1899-12-30T03:36:00"/>
    <d v="1899-12-30T00:45:00"/>
    <d v="1899-12-30T02:51:00"/>
    <x v="0"/>
    <x v="1"/>
    <x v="2"/>
    <x v="1"/>
    <n v="39.89"/>
    <n v="302"/>
    <x v="1"/>
    <n v="96"/>
    <n v="96"/>
    <n v="39.89"/>
  </r>
  <r>
    <n v="5"/>
    <x v="2"/>
    <d v="2023-04-03T03:38:00"/>
    <d v="2023-04-03T06:24:00"/>
    <d v="1899-12-30T03:01:00"/>
    <d v="1899-12-30T02:17:00"/>
    <d v="1899-12-30T00:44:00"/>
    <x v="0"/>
    <x v="3"/>
    <x v="0"/>
    <x v="1"/>
    <n v="16.489999999999998"/>
    <n v="303"/>
    <x v="2"/>
    <n v="210"/>
    <n v="210"/>
    <n v="16.489999999999998"/>
  </r>
  <r>
    <n v="4"/>
    <x v="2"/>
    <d v="2023-04-03T03:24:00"/>
    <d v="2023-04-03T04:40:00"/>
    <d v="1899-12-30T01:16:00"/>
    <d v="1899-12-30T03:11:00"/>
    <d v="1899-12-30T00:00:00"/>
    <x v="1"/>
    <x v="1"/>
    <x v="2"/>
    <x v="0"/>
    <n v="22.05"/>
    <n v="304"/>
    <x v="1"/>
    <n v="279"/>
    <n v="0"/>
    <n v="0"/>
  </r>
  <r>
    <n v="2"/>
    <x v="2"/>
    <d v="2023-04-03T00:45:00"/>
    <d v="2023-04-03T04:13:00"/>
    <d v="1899-12-30T03:28:00"/>
    <d v="1899-12-30T01:39:00"/>
    <d v="1899-12-30T01:49:00"/>
    <x v="0"/>
    <x v="1"/>
    <x v="2"/>
    <x v="0"/>
    <n v="37.92"/>
    <n v="305"/>
    <x v="9"/>
    <n v="128"/>
    <n v="128"/>
    <n v="37.92"/>
  </r>
  <r>
    <n v="4"/>
    <x v="2"/>
    <d v="2023-04-03T00:03:00"/>
    <d v="2023-04-03T02:32:00"/>
    <d v="1899-12-30T02:44:00"/>
    <d v="1899-12-30T00:21:00"/>
    <d v="1899-12-30T02:23:00"/>
    <x v="0"/>
    <x v="3"/>
    <x v="2"/>
    <x v="0"/>
    <n v="16.96"/>
    <n v="306"/>
    <x v="9"/>
    <n v="32"/>
    <n v="32"/>
    <n v="16.96"/>
  </r>
  <r>
    <n v="5"/>
    <x v="2"/>
    <d v="2023-04-03T03:09:00"/>
    <d v="2023-04-03T05:39:00"/>
    <d v="1899-12-30T02:30:00"/>
    <d v="1899-12-30T01:57:00"/>
    <d v="1899-12-30T00:33:00"/>
    <x v="0"/>
    <x v="1"/>
    <x v="1"/>
    <x v="0"/>
    <n v="31.66"/>
    <n v="307"/>
    <x v="4"/>
    <n v="63"/>
    <n v="63"/>
    <n v="31.66"/>
  </r>
  <r>
    <n v="6"/>
    <x v="2"/>
    <d v="2023-04-03T01:55:00"/>
    <d v="2023-04-03T04:39:00"/>
    <d v="1899-12-30T02:44:00"/>
    <d v="1899-12-30T05:28:00"/>
    <d v="1899-12-30T00:00:00"/>
    <x v="1"/>
    <x v="2"/>
    <x v="2"/>
    <x v="0"/>
    <n v="33.79"/>
    <n v="308"/>
    <x v="7"/>
    <n v="222"/>
    <n v="0"/>
    <n v="0"/>
  </r>
  <r>
    <n v="3"/>
    <x v="2"/>
    <d v="2023-04-03T00:28:00"/>
    <d v="2023-04-03T04:05:00"/>
    <d v="1899-12-30T03:37:00"/>
    <d v="1899-12-30T03:37:00"/>
    <d v="1899-12-30T00:00:00"/>
    <x v="0"/>
    <x v="1"/>
    <x v="2"/>
    <x v="0"/>
    <n v="36.090000000000003"/>
    <n v="309"/>
    <x v="10"/>
    <n v="172"/>
    <n v="172"/>
    <n v="36.090000000000003"/>
  </r>
  <r>
    <n v="3"/>
    <x v="2"/>
    <d v="2023-04-03T03:04:00"/>
    <d v="2023-04-03T06:23:00"/>
    <d v="1899-12-30T03:19:00"/>
    <d v="1899-12-30T03:57:00"/>
    <d v="1899-12-30T00:00:00"/>
    <x v="1"/>
    <x v="3"/>
    <x v="2"/>
    <x v="2"/>
    <n v="11.47"/>
    <n v="310"/>
    <x v="7"/>
    <n v="138"/>
    <n v="0"/>
    <n v="0"/>
  </r>
  <r>
    <n v="4"/>
    <x v="2"/>
    <d v="2023-04-03T01:40:00"/>
    <d v="2023-04-03T02:43:00"/>
    <d v="1899-12-30T01:18:00"/>
    <d v="1899-12-30T01:14:00"/>
    <d v="1899-12-30T00:04:00"/>
    <x v="0"/>
    <x v="0"/>
    <x v="1"/>
    <x v="1"/>
    <n v="39.270000000000003"/>
    <n v="311"/>
    <x v="3"/>
    <n v="53"/>
    <n v="53"/>
    <n v="39.270000000000003"/>
  </r>
  <r>
    <n v="4"/>
    <x v="2"/>
    <d v="2023-04-03T03:07:00"/>
    <d v="2023-04-03T06:12:00"/>
    <d v="1899-12-30T03:05:00"/>
    <d v="1899-12-30T01:50:00"/>
    <d v="1899-12-30T01:15:00"/>
    <x v="0"/>
    <x v="0"/>
    <x v="2"/>
    <x v="0"/>
    <n v="30.89"/>
    <n v="312"/>
    <x v="7"/>
    <n v="134"/>
    <n v="134"/>
    <n v="30.89"/>
  </r>
  <r>
    <n v="3"/>
    <x v="2"/>
    <d v="2023-04-03T02:23:00"/>
    <d v="2023-04-03T05:46:00"/>
    <d v="1899-12-30T03:23:00"/>
    <d v="1899-12-30T03:43:00"/>
    <d v="1899-12-30T00:00:00"/>
    <x v="1"/>
    <x v="1"/>
    <x v="0"/>
    <x v="1"/>
    <n v="43.14"/>
    <n v="313"/>
    <x v="0"/>
    <n v="232"/>
    <n v="0"/>
    <n v="0"/>
  </r>
  <r>
    <n v="5"/>
    <x v="2"/>
    <d v="2023-04-03T00:46:00"/>
    <d v="2023-04-03T03:53:00"/>
    <d v="1899-12-30T03:22:00"/>
    <d v="1899-12-30T00:05:00"/>
    <d v="1899-12-30T03:17:00"/>
    <x v="0"/>
    <x v="4"/>
    <x v="0"/>
    <x v="0"/>
    <n v="32.18"/>
    <n v="314"/>
    <x v="9"/>
    <n v="27"/>
    <n v="27"/>
    <n v="32.18"/>
  </r>
  <r>
    <n v="1"/>
    <x v="2"/>
    <d v="2023-04-03T00:12:00"/>
    <d v="2023-04-03T03:29:00"/>
    <d v="1899-12-30T03:17:00"/>
    <d v="1899-12-30T03:50:00"/>
    <d v="1899-12-30T00:00:00"/>
    <x v="1"/>
    <x v="2"/>
    <x v="2"/>
    <x v="0"/>
    <n v="20.6"/>
    <n v="315"/>
    <x v="9"/>
    <n v="161"/>
    <n v="0"/>
    <n v="0"/>
  </r>
  <r>
    <n v="2"/>
    <x v="2"/>
    <d v="2023-04-03T01:38:00"/>
    <d v="2023-04-03T05:32:00"/>
    <d v="1899-12-30T03:54:00"/>
    <d v="1899-12-30T04:24:00"/>
    <d v="1899-12-30T00:00:00"/>
    <x v="1"/>
    <x v="3"/>
    <x v="2"/>
    <x v="1"/>
    <n v="31.13"/>
    <n v="316"/>
    <x v="4"/>
    <n v="160"/>
    <n v="0"/>
    <n v="0"/>
  </r>
  <r>
    <n v="2"/>
    <x v="2"/>
    <d v="2023-04-03T02:25:00"/>
    <d v="2023-04-03T06:16:00"/>
    <d v="1899-12-30T03:51:00"/>
    <d v="1899-12-30T03:02:00"/>
    <d v="1899-12-30T00:49:00"/>
    <x v="0"/>
    <x v="2"/>
    <x v="1"/>
    <x v="1"/>
    <n v="24.55"/>
    <n v="317"/>
    <x v="7"/>
    <n v="178"/>
    <n v="178"/>
    <n v="24.55"/>
  </r>
  <r>
    <n v="3"/>
    <x v="2"/>
    <d v="2023-04-03T03:33:00"/>
    <d v="2023-04-03T05:09:00"/>
    <d v="1899-12-30T01:36:00"/>
    <d v="1899-12-30T00:39:00"/>
    <d v="1899-12-30T00:57:00"/>
    <x v="0"/>
    <x v="0"/>
    <x v="2"/>
    <x v="2"/>
    <n v="10.08"/>
    <n v="318"/>
    <x v="5"/>
    <n v="29"/>
    <n v="29"/>
    <n v="10.08"/>
  </r>
  <r>
    <n v="1"/>
    <x v="2"/>
    <d v="2023-04-03T00:48:00"/>
    <d v="2023-04-03T03:59:00"/>
    <d v="1899-12-30T03:11:00"/>
    <d v="1899-12-30T03:50:00"/>
    <d v="1899-12-30T00:00:00"/>
    <x v="1"/>
    <x v="1"/>
    <x v="1"/>
    <x v="0"/>
    <n v="30.05"/>
    <n v="319"/>
    <x v="6"/>
    <n v="268"/>
    <n v="0"/>
    <n v="0"/>
  </r>
  <r>
    <n v="1"/>
    <x v="2"/>
    <d v="2023-04-03T01:30:00"/>
    <d v="2023-04-03T04:17:00"/>
    <d v="1899-12-30T02:47:00"/>
    <d v="1899-12-30T02:54:00"/>
    <d v="1899-12-30T00:00:00"/>
    <x v="1"/>
    <x v="0"/>
    <x v="0"/>
    <x v="0"/>
    <n v="44.02"/>
    <n v="320"/>
    <x v="0"/>
    <n v="98"/>
    <n v="0"/>
    <n v="0"/>
  </r>
  <r>
    <n v="5"/>
    <x v="2"/>
    <d v="2023-04-03T02:04:00"/>
    <d v="2023-04-03T04:18:00"/>
    <d v="1899-12-30T02:14:00"/>
    <d v="1899-12-30T03:15:00"/>
    <d v="1899-12-30T00:00:00"/>
    <x v="1"/>
    <x v="1"/>
    <x v="2"/>
    <x v="0"/>
    <n v="23.59"/>
    <n v="321"/>
    <x v="5"/>
    <n v="141"/>
    <n v="0"/>
    <n v="0"/>
  </r>
  <r>
    <n v="1"/>
    <x v="2"/>
    <d v="2023-04-03T03:41:00"/>
    <d v="2023-04-03T05:47:00"/>
    <d v="1899-12-30T02:21:00"/>
    <d v="1899-12-30T01:08:00"/>
    <d v="1899-12-30T01:13:00"/>
    <x v="0"/>
    <x v="2"/>
    <x v="2"/>
    <x v="2"/>
    <n v="24.69"/>
    <n v="322"/>
    <x v="8"/>
    <n v="85"/>
    <n v="85"/>
    <n v="24.69"/>
  </r>
  <r>
    <n v="1"/>
    <x v="2"/>
    <d v="2023-04-03T01:23:00"/>
    <d v="2023-04-03T04:19:00"/>
    <d v="1899-12-30T02:56:00"/>
    <d v="1899-12-30T04:41:00"/>
    <d v="1899-12-30T00:00:00"/>
    <x v="1"/>
    <x v="3"/>
    <x v="1"/>
    <x v="1"/>
    <n v="44.3"/>
    <n v="323"/>
    <x v="9"/>
    <n v="208"/>
    <n v="0"/>
    <n v="0"/>
  </r>
  <r>
    <n v="6"/>
    <x v="2"/>
    <d v="2023-04-03T00:43:00"/>
    <d v="2023-04-03T01:51:00"/>
    <d v="1899-12-30T01:08:00"/>
    <d v="1899-12-30T03:26:00"/>
    <d v="1899-12-30T00:00:00"/>
    <x v="1"/>
    <x v="1"/>
    <x v="2"/>
    <x v="2"/>
    <n v="21.6"/>
    <n v="324"/>
    <x v="4"/>
    <n v="137"/>
    <n v="0"/>
    <n v="0"/>
  </r>
  <r>
    <n v="1"/>
    <x v="2"/>
    <d v="2023-04-03T01:00:00"/>
    <d v="2023-04-03T02:18:00"/>
    <d v="1899-12-30T01:18:00"/>
    <d v="1899-12-30T01:24:00"/>
    <d v="1899-12-30T00:00:00"/>
    <x v="1"/>
    <x v="2"/>
    <x v="2"/>
    <x v="0"/>
    <n v="32.5"/>
    <n v="325"/>
    <x v="4"/>
    <n v="154"/>
    <n v="0"/>
    <n v="0"/>
  </r>
  <r>
    <n v="4"/>
    <x v="3"/>
    <d v="2023-04-04T01:39:00"/>
    <d v="2023-04-04T05:34:00"/>
    <d v="1899-12-30T04:10:00"/>
    <d v="1899-12-30T01:31:00"/>
    <d v="1899-12-30T02:39:00"/>
    <x v="0"/>
    <x v="1"/>
    <x v="0"/>
    <x v="1"/>
    <n v="13.85"/>
    <n v="326"/>
    <x v="4"/>
    <n v="81"/>
    <n v="81"/>
    <n v="13.85"/>
  </r>
  <r>
    <n v="5"/>
    <x v="3"/>
    <d v="2023-04-04T02:59:00"/>
    <d v="2023-04-04T04:36:00"/>
    <d v="1899-12-30T01:37:00"/>
    <d v="1899-12-30T02:20:00"/>
    <d v="1899-12-30T00:00:00"/>
    <x v="1"/>
    <x v="3"/>
    <x v="2"/>
    <x v="2"/>
    <n v="15.08"/>
    <n v="327"/>
    <x v="1"/>
    <n v="147"/>
    <n v="0"/>
    <n v="0"/>
  </r>
  <r>
    <n v="3"/>
    <x v="3"/>
    <d v="2023-04-04T01:44:00"/>
    <d v="2023-04-04T04:07:00"/>
    <d v="1899-12-30T02:23:00"/>
    <d v="1899-12-30T00:21:00"/>
    <d v="1899-12-30T02:02:00"/>
    <x v="0"/>
    <x v="2"/>
    <x v="2"/>
    <x v="2"/>
    <n v="13.85"/>
    <n v="328"/>
    <x v="9"/>
    <n v="35"/>
    <n v="35"/>
    <n v="13.85"/>
  </r>
  <r>
    <n v="1"/>
    <x v="3"/>
    <d v="2023-04-04T00:26:00"/>
    <d v="2023-04-04T02:41:00"/>
    <d v="1899-12-30T02:30:00"/>
    <d v="1899-12-30T04:30:00"/>
    <d v="1899-12-30T00:00:00"/>
    <x v="1"/>
    <x v="2"/>
    <x v="2"/>
    <x v="0"/>
    <n v="38.89"/>
    <n v="329"/>
    <x v="6"/>
    <n v="207"/>
    <n v="0"/>
    <n v="0"/>
  </r>
  <r>
    <n v="6"/>
    <x v="3"/>
    <d v="2023-04-04T01:50:00"/>
    <d v="2023-04-04T03:57:00"/>
    <d v="1899-12-30T02:22:00"/>
    <d v="1899-12-30T05:01:00"/>
    <d v="1899-12-30T00:00:00"/>
    <x v="1"/>
    <x v="0"/>
    <x v="2"/>
    <x v="1"/>
    <n v="32.17"/>
    <n v="330"/>
    <x v="6"/>
    <n v="217"/>
    <n v="0"/>
    <n v="0"/>
  </r>
  <r>
    <n v="3"/>
    <x v="3"/>
    <d v="2023-04-04T03:06:00"/>
    <d v="2023-04-04T06:17:00"/>
    <d v="1899-12-30T03:11:00"/>
    <d v="1899-12-30T02:53:00"/>
    <d v="1899-12-30T00:18:00"/>
    <x v="0"/>
    <x v="4"/>
    <x v="0"/>
    <x v="2"/>
    <n v="36.61"/>
    <n v="331"/>
    <x v="3"/>
    <n v="173"/>
    <n v="173"/>
    <n v="36.61"/>
  </r>
  <r>
    <n v="1"/>
    <x v="3"/>
    <d v="2023-04-04T00:14:00"/>
    <d v="2023-04-04T01:29:00"/>
    <d v="1899-12-30T01:15:00"/>
    <d v="1899-12-30T00:51:00"/>
    <d v="1899-12-30T00:24:00"/>
    <x v="0"/>
    <x v="2"/>
    <x v="0"/>
    <x v="0"/>
    <n v="25.21"/>
    <n v="332"/>
    <x v="10"/>
    <n v="120"/>
    <n v="120"/>
    <n v="25.21"/>
  </r>
  <r>
    <n v="1"/>
    <x v="3"/>
    <d v="2023-04-04T03:10:00"/>
    <d v="2023-04-04T04:29:00"/>
    <d v="1899-12-30T01:19:00"/>
    <d v="1899-12-30T01:24:00"/>
    <d v="1899-12-30T00:00:00"/>
    <x v="1"/>
    <x v="4"/>
    <x v="2"/>
    <x v="2"/>
    <n v="13.19"/>
    <n v="333"/>
    <x v="3"/>
    <n v="72"/>
    <n v="0"/>
    <n v="0"/>
  </r>
  <r>
    <n v="4"/>
    <x v="3"/>
    <d v="2023-04-04T02:51:00"/>
    <d v="2023-04-04T06:31:00"/>
    <d v="1899-12-30T03:40:00"/>
    <d v="1899-12-30T04:14:00"/>
    <d v="1899-12-30T00:00:00"/>
    <x v="1"/>
    <x v="1"/>
    <x v="2"/>
    <x v="1"/>
    <n v="17.5"/>
    <n v="334"/>
    <x v="10"/>
    <n v="173"/>
    <n v="0"/>
    <n v="0"/>
  </r>
  <r>
    <n v="3"/>
    <x v="3"/>
    <d v="2023-04-04T01:56:00"/>
    <d v="2023-04-04T03:09:00"/>
    <d v="1899-12-30T01:13:00"/>
    <d v="1899-12-30T02:21:00"/>
    <d v="1899-12-30T00:00:00"/>
    <x v="1"/>
    <x v="4"/>
    <x v="0"/>
    <x v="0"/>
    <n v="41.56"/>
    <n v="335"/>
    <x v="2"/>
    <n v="114"/>
    <n v="0"/>
    <n v="0"/>
  </r>
  <r>
    <n v="5"/>
    <x v="3"/>
    <d v="2023-04-04T01:35:00"/>
    <d v="2023-04-04T04:51:00"/>
    <d v="1899-12-30T03:16:00"/>
    <d v="1899-12-30T02:30:00"/>
    <d v="1899-12-30T00:46:00"/>
    <x v="0"/>
    <x v="2"/>
    <x v="2"/>
    <x v="2"/>
    <n v="17.93"/>
    <n v="336"/>
    <x v="10"/>
    <n v="158"/>
    <n v="158"/>
    <n v="17.93"/>
  </r>
  <r>
    <n v="2"/>
    <x v="3"/>
    <d v="2023-04-04T01:38:00"/>
    <d v="2023-04-04T04:31:00"/>
    <d v="1899-12-30T02:53:00"/>
    <d v="1899-12-30T02:44:00"/>
    <d v="1899-12-30T00:09:00"/>
    <x v="0"/>
    <x v="3"/>
    <x v="2"/>
    <x v="2"/>
    <n v="19.28"/>
    <n v="337"/>
    <x v="2"/>
    <n v="100"/>
    <n v="100"/>
    <n v="19.28"/>
  </r>
  <r>
    <n v="2"/>
    <x v="3"/>
    <d v="2023-04-04T00:32:00"/>
    <d v="2023-04-04T03:30:00"/>
    <d v="1899-12-30T02:58:00"/>
    <d v="1899-12-30T06:49:00"/>
    <d v="1899-12-30T00:00:00"/>
    <x v="1"/>
    <x v="3"/>
    <x v="0"/>
    <x v="0"/>
    <n v="30.62"/>
    <n v="338"/>
    <x v="8"/>
    <n v="279"/>
    <n v="0"/>
    <n v="0"/>
  </r>
  <r>
    <n v="2"/>
    <x v="3"/>
    <d v="2023-04-04T00:00:00"/>
    <d v="2023-04-04T02:01:00"/>
    <d v="1899-12-30T02:01:00"/>
    <d v="1899-12-30T01:32:00"/>
    <d v="1899-12-30T00:29:00"/>
    <x v="0"/>
    <x v="0"/>
    <x v="0"/>
    <x v="1"/>
    <n v="19.600000000000001"/>
    <n v="339"/>
    <x v="4"/>
    <n v="104"/>
    <n v="104"/>
    <n v="19.600000000000001"/>
  </r>
  <r>
    <n v="1"/>
    <x v="3"/>
    <d v="2023-04-04T01:12:00"/>
    <d v="2023-04-04T04:38:00"/>
    <d v="1899-12-30T03:26:00"/>
    <d v="1899-12-30T03:58:00"/>
    <d v="1899-12-30T00:00:00"/>
    <x v="1"/>
    <x v="0"/>
    <x v="2"/>
    <x v="0"/>
    <n v="38.520000000000003"/>
    <n v="340"/>
    <x v="0"/>
    <n v="164"/>
    <n v="0"/>
    <n v="0"/>
  </r>
  <r>
    <n v="5"/>
    <x v="3"/>
    <d v="2023-04-04T02:05:00"/>
    <d v="2023-04-04T04:19:00"/>
    <d v="1899-12-30T02:14:00"/>
    <d v="1899-12-30T02:18:00"/>
    <d v="1899-12-30T00:00:00"/>
    <x v="1"/>
    <x v="0"/>
    <x v="2"/>
    <x v="1"/>
    <n v="47.05"/>
    <n v="341"/>
    <x v="4"/>
    <n v="177"/>
    <n v="0"/>
    <n v="0"/>
  </r>
  <r>
    <n v="5"/>
    <x v="3"/>
    <d v="2023-04-04T02:30:00"/>
    <d v="2023-04-04T06:11:00"/>
    <d v="1899-12-30T03:41:00"/>
    <d v="1899-12-30T01:48:00"/>
    <d v="1899-12-30T01:53:00"/>
    <x v="0"/>
    <x v="0"/>
    <x v="2"/>
    <x v="1"/>
    <n v="20.059999999999999"/>
    <n v="342"/>
    <x v="6"/>
    <n v="102"/>
    <n v="102"/>
    <n v="20.059999999999999"/>
  </r>
  <r>
    <n v="1"/>
    <x v="3"/>
    <d v="2023-04-04T03:56:00"/>
    <d v="2023-04-04T05:45:00"/>
    <d v="1899-12-30T02:04:00"/>
    <d v="1899-12-30T04:05:00"/>
    <d v="1899-12-30T00:00:00"/>
    <x v="1"/>
    <x v="3"/>
    <x v="2"/>
    <x v="0"/>
    <n v="23.01"/>
    <n v="343"/>
    <x v="4"/>
    <n v="137"/>
    <n v="0"/>
    <n v="0"/>
  </r>
  <r>
    <n v="3"/>
    <x v="3"/>
    <d v="2023-04-04T00:46:00"/>
    <d v="2023-04-04T02:04:00"/>
    <d v="1899-12-30T01:33:00"/>
    <d v="1899-12-30T02:13:00"/>
    <d v="1899-12-30T00:00:00"/>
    <x v="1"/>
    <x v="2"/>
    <x v="2"/>
    <x v="0"/>
    <n v="33.01"/>
    <n v="344"/>
    <x v="9"/>
    <n v="183"/>
    <n v="0"/>
    <n v="0"/>
  </r>
  <r>
    <n v="3"/>
    <x v="3"/>
    <d v="2023-04-04T01:18:00"/>
    <d v="2023-04-04T04:19:00"/>
    <d v="1899-12-30T03:16:00"/>
    <d v="1899-12-30T00:36:00"/>
    <d v="1899-12-30T02:40:00"/>
    <x v="0"/>
    <x v="4"/>
    <x v="2"/>
    <x v="0"/>
    <n v="13.98"/>
    <n v="345"/>
    <x v="9"/>
    <n v="38"/>
    <n v="38"/>
    <n v="13.98"/>
  </r>
  <r>
    <n v="5"/>
    <x v="3"/>
    <d v="2023-04-04T00:40:00"/>
    <d v="2023-04-04T03:56:00"/>
    <d v="1899-12-30T03:16:00"/>
    <d v="1899-12-30T00:44:00"/>
    <d v="1899-12-30T02:32:00"/>
    <x v="0"/>
    <x v="3"/>
    <x v="0"/>
    <x v="0"/>
    <n v="35.93"/>
    <n v="346"/>
    <x v="10"/>
    <n v="72"/>
    <n v="72"/>
    <n v="35.93"/>
  </r>
  <r>
    <n v="4"/>
    <x v="3"/>
    <d v="2023-04-04T01:49:00"/>
    <d v="2023-04-04T04:34:00"/>
    <d v="1899-12-30T02:45:00"/>
    <d v="1899-12-30T01:28:00"/>
    <d v="1899-12-30T01:17:00"/>
    <x v="0"/>
    <x v="4"/>
    <x v="2"/>
    <x v="0"/>
    <n v="48.52"/>
    <n v="347"/>
    <x v="9"/>
    <n v="70"/>
    <n v="70"/>
    <n v="48.52"/>
  </r>
  <r>
    <n v="2"/>
    <x v="3"/>
    <d v="2023-04-04T01:17:00"/>
    <d v="2023-04-04T04:59:00"/>
    <d v="1899-12-30T03:57:00"/>
    <d v="1899-12-30T03:22:00"/>
    <d v="1899-12-30T00:35:00"/>
    <x v="0"/>
    <x v="2"/>
    <x v="2"/>
    <x v="0"/>
    <n v="30.78"/>
    <n v="348"/>
    <x v="3"/>
    <n v="86"/>
    <n v="86"/>
    <n v="30.78"/>
  </r>
  <r>
    <n v="1"/>
    <x v="3"/>
    <d v="2023-04-04T03:48:00"/>
    <d v="2023-04-04T07:31:00"/>
    <d v="1899-12-30T03:58:00"/>
    <d v="1899-12-30T02:04:00"/>
    <d v="1899-12-30T01:54:00"/>
    <x v="0"/>
    <x v="3"/>
    <x v="2"/>
    <x v="1"/>
    <n v="40.630000000000003"/>
    <n v="349"/>
    <x v="2"/>
    <n v="152"/>
    <n v="152"/>
    <n v="40.630000000000003"/>
  </r>
  <r>
    <n v="6"/>
    <x v="3"/>
    <d v="2023-04-04T00:35:00"/>
    <d v="2023-04-04T02:59:00"/>
    <d v="1899-12-30T02:24:00"/>
    <d v="1899-12-30T04:35:00"/>
    <d v="1899-12-30T00:00:00"/>
    <x v="1"/>
    <x v="3"/>
    <x v="0"/>
    <x v="1"/>
    <n v="36.21"/>
    <n v="350"/>
    <x v="1"/>
    <n v="143"/>
    <n v="0"/>
    <n v="0"/>
  </r>
  <r>
    <n v="6"/>
    <x v="3"/>
    <d v="2023-04-04T03:52:00"/>
    <d v="2023-04-04T06:09:00"/>
    <d v="1899-12-30T02:17:00"/>
    <d v="1899-12-30T01:15:00"/>
    <d v="1899-12-30T01:02:00"/>
    <x v="0"/>
    <x v="1"/>
    <x v="2"/>
    <x v="1"/>
    <n v="48.93"/>
    <n v="351"/>
    <x v="2"/>
    <n v="201"/>
    <n v="201"/>
    <n v="48.93"/>
  </r>
  <r>
    <n v="3"/>
    <x v="3"/>
    <d v="2023-04-04T00:17:00"/>
    <d v="2023-04-04T02:53:00"/>
    <d v="1899-12-30T02:36:00"/>
    <d v="1899-12-30T00:21:00"/>
    <d v="1899-12-30T02:15:00"/>
    <x v="0"/>
    <x v="0"/>
    <x v="1"/>
    <x v="1"/>
    <n v="17.55"/>
    <n v="352"/>
    <x v="3"/>
    <n v="99"/>
    <n v="99"/>
    <n v="17.55"/>
  </r>
  <r>
    <n v="5"/>
    <x v="3"/>
    <d v="2023-04-04T03:46:00"/>
    <d v="2023-04-04T07:36:00"/>
    <d v="1899-12-30T03:50:00"/>
    <d v="1899-12-30T04:00:00"/>
    <d v="1899-12-30T00:00:00"/>
    <x v="1"/>
    <x v="3"/>
    <x v="2"/>
    <x v="2"/>
    <n v="27.37"/>
    <n v="353"/>
    <x v="2"/>
    <n v="212"/>
    <n v="0"/>
    <n v="0"/>
  </r>
  <r>
    <n v="6"/>
    <x v="3"/>
    <d v="2023-04-04T00:26:00"/>
    <d v="2023-04-04T03:24:00"/>
    <d v="1899-12-30T03:13:00"/>
    <d v="1899-12-30T04:17:00"/>
    <d v="1899-12-30T00:00:00"/>
    <x v="1"/>
    <x v="3"/>
    <x v="2"/>
    <x v="1"/>
    <n v="29.58"/>
    <n v="354"/>
    <x v="3"/>
    <n v="181"/>
    <n v="0"/>
    <n v="0"/>
  </r>
  <r>
    <n v="4"/>
    <x v="3"/>
    <d v="2023-04-04T01:41:00"/>
    <d v="2023-04-04T05:07:00"/>
    <d v="1899-12-30T03:26:00"/>
    <d v="1899-12-30T00:07:00"/>
    <d v="1899-12-30T03:19:00"/>
    <x v="0"/>
    <x v="3"/>
    <x v="2"/>
    <x v="1"/>
    <n v="30.53"/>
    <n v="355"/>
    <x v="0"/>
    <n v="26"/>
    <n v="26"/>
    <n v="30.53"/>
  </r>
  <r>
    <n v="1"/>
    <x v="3"/>
    <d v="2023-04-04T00:12:00"/>
    <d v="2023-04-04T02:18:00"/>
    <d v="1899-12-30T02:21:00"/>
    <d v="1899-12-30T00:14:00"/>
    <d v="1899-12-30T02:07:00"/>
    <x v="0"/>
    <x v="0"/>
    <x v="2"/>
    <x v="1"/>
    <n v="28.92"/>
    <n v="356"/>
    <x v="2"/>
    <n v="36"/>
    <n v="36"/>
    <n v="28.92"/>
  </r>
  <r>
    <n v="2"/>
    <x v="3"/>
    <d v="2023-04-04T01:19:00"/>
    <d v="2023-04-04T04:26:00"/>
    <d v="1899-12-30T03:22:00"/>
    <d v="1899-12-30T02:43:00"/>
    <d v="1899-12-30T00:39:00"/>
    <x v="0"/>
    <x v="0"/>
    <x v="0"/>
    <x v="1"/>
    <n v="26.87"/>
    <n v="357"/>
    <x v="9"/>
    <n v="168"/>
    <n v="168"/>
    <n v="26.87"/>
  </r>
  <r>
    <n v="5"/>
    <x v="3"/>
    <d v="2023-04-04T02:37:00"/>
    <d v="2023-04-04T05:57:00"/>
    <d v="1899-12-30T03:20:00"/>
    <d v="1899-12-30T06:46:00"/>
    <d v="1899-12-30T00:00:00"/>
    <x v="1"/>
    <x v="3"/>
    <x v="2"/>
    <x v="2"/>
    <n v="42.1"/>
    <n v="358"/>
    <x v="7"/>
    <n v="166"/>
    <n v="0"/>
    <n v="0"/>
  </r>
  <r>
    <n v="2"/>
    <x v="3"/>
    <d v="2023-04-04T00:41:00"/>
    <d v="2023-04-04T04:10:00"/>
    <d v="1899-12-30T03:29:00"/>
    <d v="1899-12-30T04:31:00"/>
    <d v="1899-12-30T00:00:00"/>
    <x v="1"/>
    <x v="2"/>
    <x v="2"/>
    <x v="0"/>
    <n v="12.2"/>
    <n v="359"/>
    <x v="4"/>
    <n v="190"/>
    <n v="0"/>
    <n v="0"/>
  </r>
  <r>
    <n v="3"/>
    <x v="3"/>
    <d v="2023-04-04T01:10:00"/>
    <d v="2023-04-04T04:58:00"/>
    <d v="1899-12-30T04:03:00"/>
    <d v="1899-12-30T04:51:00"/>
    <d v="1899-12-30T00:00:00"/>
    <x v="1"/>
    <x v="0"/>
    <x v="2"/>
    <x v="0"/>
    <n v="39.26"/>
    <n v="360"/>
    <x v="4"/>
    <n v="233"/>
    <n v="0"/>
    <n v="0"/>
  </r>
  <r>
    <n v="1"/>
    <x v="3"/>
    <d v="2023-04-04T01:53:00"/>
    <d v="2023-04-04T05:28:00"/>
    <d v="1899-12-30T03:35:00"/>
    <d v="1899-12-30T03:40:00"/>
    <d v="1899-12-30T00:00:00"/>
    <x v="1"/>
    <x v="2"/>
    <x v="1"/>
    <x v="2"/>
    <n v="41.73"/>
    <n v="361"/>
    <x v="1"/>
    <n v="101"/>
    <n v="0"/>
    <n v="0"/>
  </r>
  <r>
    <n v="2"/>
    <x v="3"/>
    <d v="2023-04-04T02:03:00"/>
    <d v="2023-04-04T05:59:00"/>
    <d v="1899-12-30T03:56:00"/>
    <d v="1899-12-30T02:03:00"/>
    <d v="1899-12-30T01:53:00"/>
    <x v="0"/>
    <x v="1"/>
    <x v="2"/>
    <x v="0"/>
    <n v="47.21"/>
    <n v="362"/>
    <x v="7"/>
    <n v="62"/>
    <n v="62"/>
    <n v="47.21"/>
  </r>
  <r>
    <n v="2"/>
    <x v="3"/>
    <d v="2023-04-04T01:46:00"/>
    <d v="2023-04-04T03:29:00"/>
    <d v="1899-12-30T01:58:00"/>
    <d v="1899-12-30T04:51:00"/>
    <d v="1899-12-30T00:00:00"/>
    <x v="1"/>
    <x v="0"/>
    <x v="2"/>
    <x v="0"/>
    <n v="49.02"/>
    <n v="363"/>
    <x v="2"/>
    <n v="240"/>
    <n v="0"/>
    <n v="0"/>
  </r>
  <r>
    <n v="2"/>
    <x v="3"/>
    <d v="2023-04-04T03:50:00"/>
    <d v="2023-04-04T07:10:00"/>
    <d v="1899-12-30T03:20:00"/>
    <d v="1899-12-30T02:58:00"/>
    <d v="1899-12-30T00:22:00"/>
    <x v="0"/>
    <x v="3"/>
    <x v="0"/>
    <x v="0"/>
    <n v="48.28"/>
    <n v="364"/>
    <x v="2"/>
    <n v="157"/>
    <n v="157"/>
    <n v="48.28"/>
  </r>
  <r>
    <n v="1"/>
    <x v="3"/>
    <d v="2023-04-04T01:03:00"/>
    <d v="2023-04-04T04:33:00"/>
    <d v="1899-12-30T03:45:00"/>
    <d v="1899-12-30T01:15:00"/>
    <d v="1899-12-30T02:30:00"/>
    <x v="0"/>
    <x v="0"/>
    <x v="1"/>
    <x v="0"/>
    <n v="34.97"/>
    <n v="365"/>
    <x v="9"/>
    <n v="108"/>
    <n v="108"/>
    <n v="34.97"/>
  </r>
  <r>
    <n v="5"/>
    <x v="3"/>
    <d v="2023-04-04T01:33:00"/>
    <d v="2023-04-04T04:46:00"/>
    <d v="1899-12-30T03:13:00"/>
    <d v="1899-12-30T03:51:00"/>
    <d v="1899-12-30T00:00:00"/>
    <x v="1"/>
    <x v="0"/>
    <x v="1"/>
    <x v="0"/>
    <n v="10.57"/>
    <n v="366"/>
    <x v="9"/>
    <n v="239"/>
    <n v="0"/>
    <n v="0"/>
  </r>
  <r>
    <n v="2"/>
    <x v="3"/>
    <d v="2023-04-04T00:53:00"/>
    <d v="2023-04-04T03:45:00"/>
    <d v="1899-12-30T02:52:00"/>
    <d v="1899-12-30T01:47:00"/>
    <d v="1899-12-30T01:05:00"/>
    <x v="0"/>
    <x v="0"/>
    <x v="2"/>
    <x v="2"/>
    <n v="12.62"/>
    <n v="367"/>
    <x v="9"/>
    <n v="101"/>
    <n v="101"/>
    <n v="12.62"/>
  </r>
  <r>
    <n v="1"/>
    <x v="3"/>
    <d v="2023-04-04T03:24:00"/>
    <d v="2023-04-04T05:33:00"/>
    <d v="1899-12-30T02:24:00"/>
    <d v="1899-12-30T02:55:00"/>
    <d v="1899-12-30T00:00:00"/>
    <x v="1"/>
    <x v="1"/>
    <x v="0"/>
    <x v="1"/>
    <n v="37.65"/>
    <n v="368"/>
    <x v="1"/>
    <n v="123"/>
    <n v="0"/>
    <n v="0"/>
  </r>
  <r>
    <n v="2"/>
    <x v="3"/>
    <d v="2023-04-04T02:11:00"/>
    <d v="2023-04-04T05:54:00"/>
    <d v="1899-12-30T03:43:00"/>
    <d v="1899-12-30T01:44:00"/>
    <d v="1899-12-30T01:59:00"/>
    <x v="0"/>
    <x v="3"/>
    <x v="2"/>
    <x v="0"/>
    <n v="34.83"/>
    <n v="369"/>
    <x v="7"/>
    <n v="242"/>
    <n v="242"/>
    <n v="34.83"/>
  </r>
  <r>
    <n v="6"/>
    <x v="3"/>
    <d v="2023-04-04T02:20:00"/>
    <d v="2023-04-04T03:23:00"/>
    <d v="1899-12-30T01:03:00"/>
    <d v="1899-12-30T01:06:00"/>
    <d v="1899-12-30T00:00:00"/>
    <x v="1"/>
    <x v="0"/>
    <x v="2"/>
    <x v="0"/>
    <n v="47.79"/>
    <n v="370"/>
    <x v="7"/>
    <n v="72"/>
    <n v="0"/>
    <n v="0"/>
  </r>
  <r>
    <n v="3"/>
    <x v="3"/>
    <d v="2023-04-04T01:16:00"/>
    <d v="2023-04-04T04:31:00"/>
    <d v="1899-12-30T03:30:00"/>
    <d v="1899-12-30T01:25:00"/>
    <d v="1899-12-30T02:05:00"/>
    <x v="0"/>
    <x v="4"/>
    <x v="2"/>
    <x v="2"/>
    <n v="32.51"/>
    <n v="371"/>
    <x v="8"/>
    <n v="200"/>
    <n v="200"/>
    <n v="32.51"/>
  </r>
  <r>
    <n v="5"/>
    <x v="3"/>
    <d v="2023-04-04T02:46:00"/>
    <d v="2023-04-04T06:14:00"/>
    <d v="1899-12-30T03:28:00"/>
    <d v="1899-12-30T00:44:00"/>
    <d v="1899-12-30T02:44:00"/>
    <x v="0"/>
    <x v="2"/>
    <x v="2"/>
    <x v="0"/>
    <n v="17.170000000000002"/>
    <n v="372"/>
    <x v="2"/>
    <n v="36"/>
    <n v="36"/>
    <n v="17.170000000000002"/>
  </r>
  <r>
    <n v="2"/>
    <x v="3"/>
    <d v="2023-04-04T00:37:00"/>
    <d v="2023-04-04T03:11:00"/>
    <d v="1899-12-30T02:49:00"/>
    <d v="1899-12-30T02:31:00"/>
    <d v="1899-12-30T00:18:00"/>
    <x v="0"/>
    <x v="3"/>
    <x v="0"/>
    <x v="1"/>
    <n v="26.62"/>
    <n v="373"/>
    <x v="10"/>
    <n v="160"/>
    <n v="160"/>
    <n v="26.62"/>
  </r>
  <r>
    <n v="3"/>
    <x v="3"/>
    <d v="2023-04-04T03:19:00"/>
    <d v="2023-04-04T04:24:00"/>
    <d v="1899-12-30T01:05:00"/>
    <d v="1899-12-30T00:09:00"/>
    <d v="1899-12-30T00:56:00"/>
    <x v="0"/>
    <x v="2"/>
    <x v="2"/>
    <x v="0"/>
    <n v="33.35"/>
    <n v="374"/>
    <x v="3"/>
    <n v="35"/>
    <n v="35"/>
    <n v="33.35"/>
  </r>
  <r>
    <n v="1"/>
    <x v="3"/>
    <d v="2023-04-04T00:17:00"/>
    <d v="2023-04-04T03:09:00"/>
    <d v="1899-12-30T02:52:00"/>
    <d v="1899-12-30T01:21:00"/>
    <d v="1899-12-30T01:31:00"/>
    <x v="0"/>
    <x v="0"/>
    <x v="2"/>
    <x v="0"/>
    <n v="22.3"/>
    <n v="375"/>
    <x v="0"/>
    <n v="93"/>
    <n v="93"/>
    <n v="22.3"/>
  </r>
  <r>
    <n v="4"/>
    <x v="3"/>
    <d v="2023-04-04T02:53:00"/>
    <d v="2023-04-04T05:12:00"/>
    <d v="1899-12-30T02:34:00"/>
    <d v="1899-12-30T00:10:00"/>
    <d v="1899-12-30T02:24:00"/>
    <x v="0"/>
    <x v="1"/>
    <x v="1"/>
    <x v="0"/>
    <n v="27.51"/>
    <n v="376"/>
    <x v="8"/>
    <n v="46"/>
    <n v="46"/>
    <n v="27.51"/>
  </r>
  <r>
    <n v="1"/>
    <x v="3"/>
    <d v="2023-04-04T01:18:00"/>
    <d v="2023-04-04T04:46:00"/>
    <d v="1899-12-30T03:28:00"/>
    <d v="1899-12-30T00:59:00"/>
    <d v="1899-12-30T02:29:00"/>
    <x v="0"/>
    <x v="4"/>
    <x v="2"/>
    <x v="0"/>
    <n v="14.96"/>
    <n v="377"/>
    <x v="3"/>
    <n v="100"/>
    <n v="100"/>
    <n v="14.96"/>
  </r>
  <r>
    <n v="1"/>
    <x v="3"/>
    <d v="2023-04-04T03:55:00"/>
    <d v="2023-04-04T05:18:00"/>
    <d v="1899-12-30T01:23:00"/>
    <d v="1899-12-30T00:21:00"/>
    <d v="1899-12-30T01:02:00"/>
    <x v="0"/>
    <x v="1"/>
    <x v="1"/>
    <x v="0"/>
    <n v="40.31"/>
    <n v="378"/>
    <x v="4"/>
    <n v="49"/>
    <n v="49"/>
    <n v="40.31"/>
  </r>
  <r>
    <n v="2"/>
    <x v="3"/>
    <d v="2023-04-04T01:31:00"/>
    <d v="2023-04-04T03:57:00"/>
    <d v="1899-12-30T02:41:00"/>
    <d v="1899-12-30T00:12:00"/>
    <d v="1899-12-30T02:29:00"/>
    <x v="0"/>
    <x v="0"/>
    <x v="2"/>
    <x v="1"/>
    <n v="10.61"/>
    <n v="379"/>
    <x v="9"/>
    <n v="70"/>
    <n v="70"/>
    <n v="10.61"/>
  </r>
  <r>
    <n v="1"/>
    <x v="3"/>
    <d v="2023-04-04T00:58:00"/>
    <d v="2023-04-04T04:33:00"/>
    <d v="1899-12-30T03:35:00"/>
    <d v="1899-12-30T04:04:00"/>
    <d v="1899-12-30T00:00:00"/>
    <x v="1"/>
    <x v="0"/>
    <x v="0"/>
    <x v="2"/>
    <n v="22.53"/>
    <n v="380"/>
    <x v="10"/>
    <n v="137"/>
    <n v="0"/>
    <n v="0"/>
  </r>
  <r>
    <n v="1"/>
    <x v="3"/>
    <d v="2023-04-04T00:57:00"/>
    <d v="2023-04-04T04:32:00"/>
    <d v="1899-12-30T03:35:00"/>
    <d v="1899-12-30T02:09:00"/>
    <d v="1899-12-30T01:26:00"/>
    <x v="0"/>
    <x v="1"/>
    <x v="0"/>
    <x v="1"/>
    <n v="27.69"/>
    <n v="381"/>
    <x v="7"/>
    <n v="144"/>
    <n v="144"/>
    <n v="27.69"/>
  </r>
  <r>
    <n v="6"/>
    <x v="3"/>
    <d v="2023-04-04T03:09:00"/>
    <d v="2023-04-04T06:27:00"/>
    <d v="1899-12-30T03:18:00"/>
    <d v="1899-12-30T02:42:00"/>
    <d v="1899-12-30T00:36:00"/>
    <x v="0"/>
    <x v="2"/>
    <x v="0"/>
    <x v="2"/>
    <n v="19.8"/>
    <n v="382"/>
    <x v="8"/>
    <n v="87"/>
    <n v="87"/>
    <n v="19.8"/>
  </r>
  <r>
    <n v="6"/>
    <x v="3"/>
    <d v="2023-04-04T03:29:00"/>
    <d v="2023-04-04T06:33:00"/>
    <d v="1899-12-30T03:04:00"/>
    <d v="1899-12-30T00:27:00"/>
    <d v="1899-12-30T02:37:00"/>
    <x v="0"/>
    <x v="4"/>
    <x v="2"/>
    <x v="0"/>
    <n v="31.33"/>
    <n v="383"/>
    <x v="9"/>
    <n v="108"/>
    <n v="108"/>
    <n v="31.33"/>
  </r>
  <r>
    <n v="5"/>
    <x v="3"/>
    <d v="2023-04-04T00:11:00"/>
    <d v="2023-04-04T02:33:00"/>
    <d v="1899-12-30T02:22:00"/>
    <d v="1899-12-30T03:26:00"/>
    <d v="1899-12-30T00:00:00"/>
    <x v="1"/>
    <x v="1"/>
    <x v="0"/>
    <x v="1"/>
    <n v="39.32"/>
    <n v="384"/>
    <x v="5"/>
    <n v="120"/>
    <n v="0"/>
    <n v="0"/>
  </r>
  <r>
    <n v="6"/>
    <x v="4"/>
    <d v="2023-04-05T03:37:00"/>
    <d v="2023-04-05T06:43:00"/>
    <d v="1899-12-30T03:21:00"/>
    <d v="1899-12-30T00:44:00"/>
    <d v="1899-12-30T02:37:00"/>
    <x v="0"/>
    <x v="0"/>
    <x v="2"/>
    <x v="1"/>
    <n v="11.14"/>
    <n v="385"/>
    <x v="0"/>
    <n v="60"/>
    <n v="60"/>
    <n v="11.14"/>
  </r>
  <r>
    <n v="2"/>
    <x v="4"/>
    <d v="2023-04-05T00:33:00"/>
    <d v="2023-04-05T02:58:00"/>
    <d v="1899-12-30T02:40:00"/>
    <d v="1899-12-30T02:00:00"/>
    <d v="1899-12-30T00:40:00"/>
    <x v="0"/>
    <x v="4"/>
    <x v="0"/>
    <x v="0"/>
    <n v="28.96"/>
    <n v="386"/>
    <x v="5"/>
    <n v="99"/>
    <n v="99"/>
    <n v="28.96"/>
  </r>
  <r>
    <n v="5"/>
    <x v="4"/>
    <d v="2023-04-05T03:09:00"/>
    <d v="2023-04-05T06:10:00"/>
    <d v="1899-12-30T03:16:00"/>
    <d v="1899-12-30T00:54:00"/>
    <d v="1899-12-30T02:22:00"/>
    <x v="0"/>
    <x v="3"/>
    <x v="1"/>
    <x v="0"/>
    <n v="20.84"/>
    <n v="387"/>
    <x v="5"/>
    <n v="93"/>
    <n v="93"/>
    <n v="20.84"/>
  </r>
  <r>
    <n v="2"/>
    <x v="4"/>
    <d v="2023-04-05T00:33:00"/>
    <d v="2023-04-05T03:35:00"/>
    <d v="1899-12-30T03:02:00"/>
    <d v="1899-12-30T06:33:00"/>
    <d v="1899-12-30T00:00:00"/>
    <x v="1"/>
    <x v="2"/>
    <x v="2"/>
    <x v="0"/>
    <n v="27.03"/>
    <n v="388"/>
    <x v="0"/>
    <n v="291"/>
    <n v="0"/>
    <n v="0"/>
  </r>
  <r>
    <n v="5"/>
    <x v="4"/>
    <d v="2023-04-05T00:02:00"/>
    <d v="2023-04-05T02:15:00"/>
    <d v="1899-12-30T02:13:00"/>
    <d v="1899-12-30T00:24:00"/>
    <d v="1899-12-30T01:49:00"/>
    <x v="0"/>
    <x v="0"/>
    <x v="2"/>
    <x v="0"/>
    <n v="39.14"/>
    <n v="389"/>
    <x v="5"/>
    <n v="33"/>
    <n v="33"/>
    <n v="39.14"/>
  </r>
  <r>
    <n v="2"/>
    <x v="4"/>
    <d v="2023-04-05T02:59:00"/>
    <d v="2023-04-05T05:19:00"/>
    <d v="1899-12-30T02:20:00"/>
    <d v="1899-12-30T02:51:00"/>
    <d v="1899-12-30T00:00:00"/>
    <x v="1"/>
    <x v="0"/>
    <x v="2"/>
    <x v="0"/>
    <n v="42.68"/>
    <n v="390"/>
    <x v="9"/>
    <n v="143"/>
    <n v="0"/>
    <n v="0"/>
  </r>
  <r>
    <n v="1"/>
    <x v="4"/>
    <d v="2023-04-05T02:05:00"/>
    <d v="2023-04-05T04:09:00"/>
    <d v="1899-12-30T02:04:00"/>
    <d v="1899-12-30T00:35:00"/>
    <d v="1899-12-30T01:29:00"/>
    <x v="0"/>
    <x v="0"/>
    <x v="2"/>
    <x v="0"/>
    <n v="48.6"/>
    <n v="391"/>
    <x v="8"/>
    <n v="22"/>
    <n v="22"/>
    <n v="48.6"/>
  </r>
  <r>
    <n v="3"/>
    <x v="4"/>
    <d v="2023-04-05T00:33:00"/>
    <d v="2023-04-05T04:08:00"/>
    <d v="1899-12-30T03:50:00"/>
    <d v="1899-12-30T01:28:00"/>
    <d v="1899-12-30T02:22:00"/>
    <x v="0"/>
    <x v="2"/>
    <x v="2"/>
    <x v="0"/>
    <n v="32.729999999999997"/>
    <n v="392"/>
    <x v="6"/>
    <n v="120"/>
    <n v="120"/>
    <n v="32.729999999999997"/>
  </r>
  <r>
    <n v="3"/>
    <x v="4"/>
    <d v="2023-04-05T02:33:00"/>
    <d v="2023-04-05T05:17:00"/>
    <d v="1899-12-30T02:59:00"/>
    <d v="1899-12-30T03:41:00"/>
    <d v="1899-12-30T00:00:00"/>
    <x v="1"/>
    <x v="4"/>
    <x v="2"/>
    <x v="0"/>
    <n v="12.54"/>
    <n v="393"/>
    <x v="1"/>
    <n v="208"/>
    <n v="0"/>
    <n v="0"/>
  </r>
  <r>
    <n v="1"/>
    <x v="4"/>
    <d v="2023-04-05T03:26:00"/>
    <d v="2023-04-05T07:02:00"/>
    <d v="1899-12-30T03:51:00"/>
    <d v="1899-12-30T00:52:00"/>
    <d v="1899-12-30T02:59:00"/>
    <x v="0"/>
    <x v="0"/>
    <x v="2"/>
    <x v="0"/>
    <n v="18.05"/>
    <n v="394"/>
    <x v="2"/>
    <n v="77"/>
    <n v="77"/>
    <n v="18.05"/>
  </r>
  <r>
    <n v="1"/>
    <x v="4"/>
    <d v="2023-04-05T01:37:00"/>
    <d v="2023-04-05T05:34:00"/>
    <d v="1899-12-30T03:57:00"/>
    <d v="1899-12-30T00:16:00"/>
    <d v="1899-12-30T03:41:00"/>
    <x v="0"/>
    <x v="2"/>
    <x v="0"/>
    <x v="0"/>
    <n v="40.9"/>
    <n v="395"/>
    <x v="8"/>
    <n v="38"/>
    <n v="38"/>
    <n v="40.9"/>
  </r>
  <r>
    <n v="1"/>
    <x v="4"/>
    <d v="2023-04-05T00:32:00"/>
    <d v="2023-04-05T03:36:00"/>
    <d v="1899-12-30T03:04:00"/>
    <d v="1899-12-30T01:49:00"/>
    <d v="1899-12-30T01:15:00"/>
    <x v="0"/>
    <x v="2"/>
    <x v="1"/>
    <x v="2"/>
    <n v="34.5"/>
    <n v="396"/>
    <x v="4"/>
    <n v="83"/>
    <n v="83"/>
    <n v="34.5"/>
  </r>
  <r>
    <n v="2"/>
    <x v="4"/>
    <d v="2023-04-05T00:20:00"/>
    <d v="2023-04-05T01:34:00"/>
    <d v="1899-12-30T01:14:00"/>
    <d v="1899-12-30T03:17:00"/>
    <d v="1899-12-30T00:00:00"/>
    <x v="1"/>
    <x v="4"/>
    <x v="0"/>
    <x v="1"/>
    <n v="37.79"/>
    <n v="397"/>
    <x v="9"/>
    <n v="147"/>
    <n v="0"/>
    <n v="0"/>
  </r>
  <r>
    <n v="5"/>
    <x v="4"/>
    <d v="2023-04-05T03:10:00"/>
    <d v="2023-04-05T07:05:00"/>
    <d v="1899-12-30T03:55:00"/>
    <d v="1899-12-30T02:22:00"/>
    <d v="1899-12-30T01:33:00"/>
    <x v="0"/>
    <x v="1"/>
    <x v="2"/>
    <x v="1"/>
    <n v="48.96"/>
    <n v="398"/>
    <x v="4"/>
    <n v="122"/>
    <n v="122"/>
    <n v="48.96"/>
  </r>
  <r>
    <n v="6"/>
    <x v="4"/>
    <d v="2023-04-05T02:48:00"/>
    <d v="2023-04-05T05:40:00"/>
    <d v="1899-12-30T02:52:00"/>
    <d v="1899-12-30T04:33:00"/>
    <d v="1899-12-30T00:00:00"/>
    <x v="1"/>
    <x v="3"/>
    <x v="2"/>
    <x v="0"/>
    <n v="27.32"/>
    <n v="399"/>
    <x v="0"/>
    <n v="207"/>
    <n v="0"/>
    <n v="0"/>
  </r>
  <r>
    <n v="4"/>
    <x v="4"/>
    <d v="2023-04-05T02:11:00"/>
    <d v="2023-04-05T04:14:00"/>
    <d v="1899-12-30T02:03:00"/>
    <d v="1899-12-30T02:38:00"/>
    <d v="1899-12-30T00:00:00"/>
    <x v="1"/>
    <x v="4"/>
    <x v="2"/>
    <x v="0"/>
    <n v="42.96"/>
    <n v="400"/>
    <x v="2"/>
    <n v="198"/>
    <n v="0"/>
    <n v="0"/>
  </r>
  <r>
    <n v="2"/>
    <x v="4"/>
    <d v="2023-04-05T03:51:00"/>
    <d v="2023-04-05T06:57:00"/>
    <d v="1899-12-30T03:21:00"/>
    <d v="1899-12-30T00:40:00"/>
    <d v="1899-12-30T02:41:00"/>
    <x v="0"/>
    <x v="2"/>
    <x v="2"/>
    <x v="0"/>
    <n v="15.87"/>
    <n v="401"/>
    <x v="3"/>
    <n v="42"/>
    <n v="42"/>
    <n v="15.87"/>
  </r>
  <r>
    <n v="1"/>
    <x v="4"/>
    <d v="2023-04-05T02:41:00"/>
    <d v="2023-04-05T05:08:00"/>
    <d v="1899-12-30T02:27:00"/>
    <d v="1899-12-30T02:41:00"/>
    <d v="1899-12-30T00:00:00"/>
    <x v="1"/>
    <x v="0"/>
    <x v="2"/>
    <x v="0"/>
    <n v="31.02"/>
    <n v="402"/>
    <x v="1"/>
    <n v="151"/>
    <n v="0"/>
    <n v="0"/>
  </r>
  <r>
    <n v="5"/>
    <x v="4"/>
    <d v="2023-04-05T02:15:00"/>
    <d v="2023-04-05T05:15:00"/>
    <d v="1899-12-30T03:00:00"/>
    <d v="1899-12-30T02:12:00"/>
    <d v="1899-12-30T00:48:00"/>
    <x v="0"/>
    <x v="1"/>
    <x v="2"/>
    <x v="0"/>
    <n v="14.76"/>
    <n v="403"/>
    <x v="9"/>
    <n v="190"/>
    <n v="190"/>
    <n v="14.76"/>
  </r>
  <r>
    <n v="2"/>
    <x v="4"/>
    <d v="2023-04-05T00:38:00"/>
    <d v="2023-04-05T04:29:00"/>
    <d v="1899-12-30T03:51:00"/>
    <d v="1899-12-30T03:00:00"/>
    <d v="1899-12-30T00:51:00"/>
    <x v="0"/>
    <x v="3"/>
    <x v="2"/>
    <x v="0"/>
    <n v="32.56"/>
    <n v="404"/>
    <x v="0"/>
    <n v="182"/>
    <n v="182"/>
    <n v="32.56"/>
  </r>
  <r>
    <n v="6"/>
    <x v="4"/>
    <d v="2023-04-05T02:39:00"/>
    <d v="2023-04-05T04:59:00"/>
    <d v="1899-12-30T02:20:00"/>
    <d v="1899-12-30T01:51:00"/>
    <d v="1899-12-30T00:29:00"/>
    <x v="0"/>
    <x v="2"/>
    <x v="2"/>
    <x v="2"/>
    <n v="14.56"/>
    <n v="405"/>
    <x v="10"/>
    <n v="106"/>
    <n v="106"/>
    <n v="14.56"/>
  </r>
  <r>
    <n v="5"/>
    <x v="4"/>
    <d v="2023-04-05T00:29:00"/>
    <d v="2023-04-05T02:37:00"/>
    <d v="1899-12-30T02:23:00"/>
    <d v="1899-12-30T03:05:00"/>
    <d v="1899-12-30T00:00:00"/>
    <x v="1"/>
    <x v="2"/>
    <x v="1"/>
    <x v="2"/>
    <n v="34.03"/>
    <n v="406"/>
    <x v="0"/>
    <n v="155"/>
    <n v="0"/>
    <n v="0"/>
  </r>
  <r>
    <n v="1"/>
    <x v="4"/>
    <d v="2023-04-05T02:13:00"/>
    <d v="2023-04-05T04:51:00"/>
    <d v="1899-12-30T02:38:00"/>
    <d v="1899-12-30T01:54:00"/>
    <d v="1899-12-30T00:44:00"/>
    <x v="0"/>
    <x v="4"/>
    <x v="0"/>
    <x v="1"/>
    <n v="22.98"/>
    <n v="407"/>
    <x v="8"/>
    <n v="95"/>
    <n v="95"/>
    <n v="22.98"/>
  </r>
  <r>
    <n v="3"/>
    <x v="4"/>
    <d v="2023-04-05T00:56:00"/>
    <d v="2023-04-05T04:05:00"/>
    <d v="1899-12-30T03:24:00"/>
    <d v="1899-12-30T02:08:00"/>
    <d v="1899-12-30T01:16:00"/>
    <x v="0"/>
    <x v="2"/>
    <x v="2"/>
    <x v="0"/>
    <n v="10.14"/>
    <n v="408"/>
    <x v="9"/>
    <n v="131"/>
    <n v="131"/>
    <n v="10.14"/>
  </r>
  <r>
    <n v="5"/>
    <x v="4"/>
    <d v="2023-04-05T01:55:00"/>
    <d v="2023-04-05T03:01:00"/>
    <d v="1899-12-30T01:06:00"/>
    <d v="1899-12-30T05:09:00"/>
    <d v="1899-12-30T00:00:00"/>
    <x v="1"/>
    <x v="1"/>
    <x v="2"/>
    <x v="0"/>
    <n v="48.7"/>
    <n v="409"/>
    <x v="9"/>
    <n v="203"/>
    <n v="0"/>
    <n v="0"/>
  </r>
  <r>
    <n v="3"/>
    <x v="4"/>
    <d v="2023-04-05T02:47:00"/>
    <d v="2023-04-05T05:23:00"/>
    <d v="1899-12-30T02:36:00"/>
    <d v="1899-12-30T01:31:00"/>
    <d v="1899-12-30T01:05:00"/>
    <x v="0"/>
    <x v="4"/>
    <x v="2"/>
    <x v="2"/>
    <n v="43.65"/>
    <n v="410"/>
    <x v="4"/>
    <n v="56"/>
    <n v="56"/>
    <n v="43.65"/>
  </r>
  <r>
    <n v="3"/>
    <x v="4"/>
    <d v="2023-04-05T02:11:00"/>
    <d v="2023-04-05T05:04:00"/>
    <d v="1899-12-30T03:08:00"/>
    <d v="1899-12-30T02:48:00"/>
    <d v="1899-12-30T00:20:00"/>
    <x v="0"/>
    <x v="1"/>
    <x v="0"/>
    <x v="0"/>
    <n v="21.88"/>
    <n v="411"/>
    <x v="1"/>
    <n v="219"/>
    <n v="219"/>
    <n v="21.88"/>
  </r>
  <r>
    <n v="4"/>
    <x v="4"/>
    <d v="2023-04-05T00:22:00"/>
    <d v="2023-04-05T02:03:00"/>
    <d v="1899-12-30T01:56:00"/>
    <d v="1899-12-30T02:51:00"/>
    <d v="1899-12-30T00:00:00"/>
    <x v="1"/>
    <x v="3"/>
    <x v="2"/>
    <x v="2"/>
    <n v="12.94"/>
    <n v="412"/>
    <x v="4"/>
    <n v="93"/>
    <n v="0"/>
    <n v="0"/>
  </r>
  <r>
    <n v="3"/>
    <x v="4"/>
    <d v="2023-04-05T02:36:00"/>
    <d v="2023-04-05T04:58:00"/>
    <d v="1899-12-30T02:37:00"/>
    <d v="1899-12-30T00:12:00"/>
    <d v="1899-12-30T02:25:00"/>
    <x v="0"/>
    <x v="4"/>
    <x v="2"/>
    <x v="2"/>
    <n v="23.01"/>
    <n v="413"/>
    <x v="10"/>
    <n v="35"/>
    <n v="35"/>
    <n v="23.01"/>
  </r>
  <r>
    <n v="6"/>
    <x v="4"/>
    <d v="2023-04-05T03:43:00"/>
    <d v="2023-04-05T07:12:00"/>
    <d v="1899-12-30T03:29:00"/>
    <d v="1899-12-30T00:38:00"/>
    <d v="1899-12-30T02:51:00"/>
    <x v="0"/>
    <x v="3"/>
    <x v="2"/>
    <x v="1"/>
    <n v="13.17"/>
    <n v="414"/>
    <x v="0"/>
    <n v="33"/>
    <n v="33"/>
    <n v="13.17"/>
  </r>
  <r>
    <n v="4"/>
    <x v="4"/>
    <d v="2023-04-05T00:39:00"/>
    <d v="2023-04-05T04:35:00"/>
    <d v="1899-12-30T04:11:00"/>
    <d v="1899-12-30T02:15:00"/>
    <d v="1899-12-30T01:56:00"/>
    <x v="0"/>
    <x v="4"/>
    <x v="2"/>
    <x v="2"/>
    <n v="20.51"/>
    <n v="415"/>
    <x v="2"/>
    <n v="158"/>
    <n v="158"/>
    <n v="20.51"/>
  </r>
  <r>
    <n v="2"/>
    <x v="4"/>
    <d v="2023-04-05T03:03:00"/>
    <d v="2023-04-05T06:37:00"/>
    <d v="1899-12-30T03:34:00"/>
    <d v="1899-12-30T00:09:00"/>
    <d v="1899-12-30T03:25:00"/>
    <x v="0"/>
    <x v="1"/>
    <x v="2"/>
    <x v="2"/>
    <n v="12.9"/>
    <n v="416"/>
    <x v="7"/>
    <n v="25"/>
    <n v="25"/>
    <n v="12.9"/>
  </r>
  <r>
    <n v="2"/>
    <x v="4"/>
    <d v="2023-04-05T03:25:00"/>
    <d v="2023-04-05T04:33:00"/>
    <d v="1899-12-30T01:08:00"/>
    <d v="1899-12-30T02:04:00"/>
    <d v="1899-12-30T00:00:00"/>
    <x v="1"/>
    <x v="2"/>
    <x v="2"/>
    <x v="2"/>
    <n v="35.08"/>
    <n v="417"/>
    <x v="5"/>
    <n v="142"/>
    <n v="0"/>
    <n v="0"/>
  </r>
  <r>
    <n v="4"/>
    <x v="4"/>
    <d v="2023-04-05T00:52:00"/>
    <d v="2023-04-05T03:31:00"/>
    <d v="1899-12-30T02:39:00"/>
    <d v="1899-12-30T03:30:00"/>
    <d v="1899-12-30T00:00:00"/>
    <x v="1"/>
    <x v="0"/>
    <x v="2"/>
    <x v="2"/>
    <n v="35.51"/>
    <n v="418"/>
    <x v="0"/>
    <n v="118"/>
    <n v="0"/>
    <n v="0"/>
  </r>
  <r>
    <n v="4"/>
    <x v="4"/>
    <d v="2023-04-05T03:14:00"/>
    <d v="2023-04-05T05:43:00"/>
    <d v="1899-12-30T02:44:00"/>
    <d v="1899-12-30T01:04:00"/>
    <d v="1899-12-30T01:40:00"/>
    <x v="0"/>
    <x v="3"/>
    <x v="2"/>
    <x v="0"/>
    <n v="14.09"/>
    <n v="419"/>
    <x v="10"/>
    <n v="67"/>
    <n v="67"/>
    <n v="14.09"/>
  </r>
  <r>
    <n v="6"/>
    <x v="4"/>
    <d v="2023-04-05T02:18:00"/>
    <d v="2023-04-05T05:29:00"/>
    <d v="1899-12-30T03:26:00"/>
    <d v="1899-12-30T03:40:00"/>
    <d v="1899-12-30T00:00:00"/>
    <x v="1"/>
    <x v="2"/>
    <x v="2"/>
    <x v="0"/>
    <n v="31.49"/>
    <n v="420"/>
    <x v="6"/>
    <n v="242"/>
    <n v="0"/>
    <n v="0"/>
  </r>
  <r>
    <n v="1"/>
    <x v="4"/>
    <d v="2023-04-05T01:37:00"/>
    <d v="2023-04-05T04:07:00"/>
    <d v="1899-12-30T02:45:00"/>
    <d v="1899-12-30T02:57:00"/>
    <d v="1899-12-30T00:00:00"/>
    <x v="1"/>
    <x v="1"/>
    <x v="2"/>
    <x v="0"/>
    <n v="17.57"/>
    <n v="421"/>
    <x v="9"/>
    <n v="85"/>
    <n v="0"/>
    <n v="0"/>
  </r>
  <r>
    <n v="6"/>
    <x v="4"/>
    <d v="2023-04-05T00:36:00"/>
    <d v="2023-04-05T03:09:00"/>
    <d v="1899-12-30T02:33:00"/>
    <d v="1899-12-30T00:41:00"/>
    <d v="1899-12-30T01:52:00"/>
    <x v="0"/>
    <x v="2"/>
    <x v="2"/>
    <x v="0"/>
    <n v="39.72"/>
    <n v="422"/>
    <x v="0"/>
    <n v="88"/>
    <n v="88"/>
    <n v="39.72"/>
  </r>
  <r>
    <n v="2"/>
    <x v="4"/>
    <d v="2023-04-05T02:34:00"/>
    <d v="2023-04-05T04:57:00"/>
    <d v="1899-12-30T02:23:00"/>
    <d v="1899-12-30T01:09:00"/>
    <d v="1899-12-30T01:14:00"/>
    <x v="0"/>
    <x v="1"/>
    <x v="1"/>
    <x v="0"/>
    <n v="34.130000000000003"/>
    <n v="423"/>
    <x v="8"/>
    <n v="152"/>
    <n v="152"/>
    <n v="34.130000000000003"/>
  </r>
  <r>
    <n v="3"/>
    <x v="4"/>
    <d v="2023-04-05T01:08:00"/>
    <d v="2023-04-05T03:17:00"/>
    <d v="1899-12-30T02:09:00"/>
    <d v="1899-12-30T04:24:00"/>
    <d v="1899-12-30T00:00:00"/>
    <x v="1"/>
    <x v="2"/>
    <x v="1"/>
    <x v="2"/>
    <n v="11.02"/>
    <n v="424"/>
    <x v="1"/>
    <n v="147"/>
    <n v="0"/>
    <n v="0"/>
  </r>
  <r>
    <n v="3"/>
    <x v="4"/>
    <d v="2023-04-05T01:24:00"/>
    <d v="2023-04-05T03:45:00"/>
    <d v="1899-12-30T02:21:00"/>
    <d v="1899-12-30T00:28:00"/>
    <d v="1899-12-30T01:53:00"/>
    <x v="0"/>
    <x v="2"/>
    <x v="2"/>
    <x v="0"/>
    <n v="49.43"/>
    <n v="425"/>
    <x v="4"/>
    <n v="19"/>
    <n v="19"/>
    <n v="49.43"/>
  </r>
  <r>
    <n v="2"/>
    <x v="4"/>
    <d v="2023-04-05T03:11:00"/>
    <d v="2023-04-05T05:02:00"/>
    <d v="1899-12-30T01:51:00"/>
    <d v="1899-12-30T04:31:00"/>
    <d v="1899-12-30T00:00:00"/>
    <x v="1"/>
    <x v="4"/>
    <x v="2"/>
    <x v="0"/>
    <n v="47.8"/>
    <n v="426"/>
    <x v="2"/>
    <n v="247"/>
    <n v="0"/>
    <n v="0"/>
  </r>
  <r>
    <n v="4"/>
    <x v="4"/>
    <d v="2023-04-05T02:34:00"/>
    <d v="2023-04-05T03:43:00"/>
    <d v="1899-12-30T01:09:00"/>
    <d v="1899-12-30T05:42:00"/>
    <d v="1899-12-30T00:00:00"/>
    <x v="1"/>
    <x v="2"/>
    <x v="1"/>
    <x v="0"/>
    <n v="43.74"/>
    <n v="427"/>
    <x v="6"/>
    <n v="206"/>
    <n v="0"/>
    <n v="0"/>
  </r>
  <r>
    <n v="5"/>
    <x v="4"/>
    <d v="2023-04-05T03:18:00"/>
    <d v="2023-04-05T06:03:00"/>
    <d v="1899-12-30T02:45:00"/>
    <d v="1899-12-30T04:34:00"/>
    <d v="1899-12-30T00:00:00"/>
    <x v="1"/>
    <x v="4"/>
    <x v="2"/>
    <x v="1"/>
    <n v="15.6"/>
    <n v="428"/>
    <x v="8"/>
    <n v="175"/>
    <n v="0"/>
    <n v="0"/>
  </r>
  <r>
    <n v="1"/>
    <x v="4"/>
    <d v="2023-04-05T00:10:00"/>
    <d v="2023-04-05T03:46:00"/>
    <d v="1899-12-30T03:36:00"/>
    <d v="1899-12-30T01:21:00"/>
    <d v="1899-12-30T02:15:00"/>
    <x v="0"/>
    <x v="4"/>
    <x v="2"/>
    <x v="0"/>
    <n v="10.95"/>
    <n v="429"/>
    <x v="2"/>
    <n v="78"/>
    <n v="78"/>
    <n v="10.95"/>
  </r>
  <r>
    <n v="3"/>
    <x v="4"/>
    <d v="2023-04-05T02:21:00"/>
    <d v="2023-04-05T03:59:00"/>
    <d v="1899-12-30T01:38:00"/>
    <d v="1899-12-30T00:49:00"/>
    <d v="1899-12-30T00:49:00"/>
    <x v="0"/>
    <x v="4"/>
    <x v="0"/>
    <x v="0"/>
    <n v="42.09"/>
    <n v="430"/>
    <x v="5"/>
    <n v="25"/>
    <n v="25"/>
    <n v="42.09"/>
  </r>
  <r>
    <n v="5"/>
    <x v="4"/>
    <d v="2023-04-05T03:33:00"/>
    <d v="2023-04-05T07:25:00"/>
    <d v="1899-12-30T03:52:00"/>
    <d v="1899-12-30T00:40:00"/>
    <d v="1899-12-30T03:12:00"/>
    <x v="0"/>
    <x v="3"/>
    <x v="2"/>
    <x v="0"/>
    <n v="39.82"/>
    <n v="431"/>
    <x v="10"/>
    <n v="60"/>
    <n v="60"/>
    <n v="39.82"/>
  </r>
  <r>
    <n v="2"/>
    <x v="4"/>
    <d v="2023-04-05T03:31:00"/>
    <d v="2023-04-05T05:54:00"/>
    <d v="1899-12-30T02:23:00"/>
    <d v="1899-12-30T01:46:00"/>
    <d v="1899-12-30T00:37:00"/>
    <x v="0"/>
    <x v="4"/>
    <x v="2"/>
    <x v="2"/>
    <n v="18.71"/>
    <n v="432"/>
    <x v="1"/>
    <n v="109"/>
    <n v="109"/>
    <n v="18.71"/>
  </r>
  <r>
    <n v="4"/>
    <x v="4"/>
    <d v="2023-04-05T01:14:00"/>
    <d v="2023-04-05T03:09:00"/>
    <d v="1899-12-30T01:55:00"/>
    <d v="1899-12-30T01:50:00"/>
    <d v="1899-12-30T00:05:00"/>
    <x v="0"/>
    <x v="4"/>
    <x v="2"/>
    <x v="0"/>
    <n v="45.77"/>
    <n v="433"/>
    <x v="6"/>
    <n v="102"/>
    <n v="102"/>
    <n v="45.77"/>
  </r>
  <r>
    <n v="4"/>
    <x v="4"/>
    <d v="2023-04-05T00:15:00"/>
    <d v="2023-04-05T03:55:00"/>
    <d v="1899-12-30T03:40:00"/>
    <d v="1899-12-30T01:56:00"/>
    <d v="1899-12-30T01:44:00"/>
    <x v="0"/>
    <x v="4"/>
    <x v="2"/>
    <x v="0"/>
    <n v="37.15"/>
    <n v="434"/>
    <x v="6"/>
    <n v="96"/>
    <n v="96"/>
    <n v="37.15"/>
  </r>
  <r>
    <n v="6"/>
    <x v="4"/>
    <d v="2023-04-05T03:53:00"/>
    <d v="2023-04-05T06:01:00"/>
    <d v="1899-12-30T02:23:00"/>
    <d v="1899-12-30T03:42:00"/>
    <d v="1899-12-30T00:00:00"/>
    <x v="1"/>
    <x v="3"/>
    <x v="2"/>
    <x v="0"/>
    <n v="30.48"/>
    <n v="435"/>
    <x v="0"/>
    <n v="154"/>
    <n v="0"/>
    <n v="0"/>
  </r>
  <r>
    <n v="3"/>
    <x v="4"/>
    <d v="2023-04-05T00:12:00"/>
    <d v="2023-04-05T04:04:00"/>
    <d v="1899-12-30T04:07:00"/>
    <d v="1899-12-30T01:30:00"/>
    <d v="1899-12-30T02:37:00"/>
    <x v="0"/>
    <x v="3"/>
    <x v="2"/>
    <x v="0"/>
    <n v="10.14"/>
    <n v="436"/>
    <x v="2"/>
    <n v="56"/>
    <n v="56"/>
    <n v="10.14"/>
  </r>
  <r>
    <n v="6"/>
    <x v="4"/>
    <d v="2023-04-05T03:02:00"/>
    <d v="2023-04-05T05:25:00"/>
    <d v="1899-12-30T02:23:00"/>
    <d v="1899-12-30T01:42:00"/>
    <d v="1899-12-30T00:41:00"/>
    <x v="0"/>
    <x v="0"/>
    <x v="2"/>
    <x v="0"/>
    <n v="12.56"/>
    <n v="437"/>
    <x v="3"/>
    <n v="70"/>
    <n v="70"/>
    <n v="12.56"/>
  </r>
  <r>
    <n v="1"/>
    <x v="4"/>
    <d v="2023-04-05T03:58:00"/>
    <d v="2023-04-05T07:33:00"/>
    <d v="1899-12-30T03:35:00"/>
    <d v="1899-12-30T00:51:00"/>
    <d v="1899-12-30T02:44:00"/>
    <x v="0"/>
    <x v="1"/>
    <x v="2"/>
    <x v="0"/>
    <n v="19.3"/>
    <n v="438"/>
    <x v="10"/>
    <n v="33"/>
    <n v="33"/>
    <n v="19.3"/>
  </r>
  <r>
    <n v="1"/>
    <x v="4"/>
    <d v="2023-04-05T00:00:00"/>
    <d v="2023-04-05T01:23:00"/>
    <d v="1899-12-30T01:23:00"/>
    <d v="1899-12-30T03:12:00"/>
    <d v="1899-12-30T00:00:00"/>
    <x v="1"/>
    <x v="0"/>
    <x v="2"/>
    <x v="2"/>
    <n v="25.56"/>
    <n v="439"/>
    <x v="6"/>
    <n v="177"/>
    <n v="0"/>
    <n v="0"/>
  </r>
  <r>
    <n v="1"/>
    <x v="4"/>
    <d v="2023-04-05T01:59:00"/>
    <d v="2023-04-05T05:48:00"/>
    <d v="1899-12-30T04:04:00"/>
    <d v="1899-12-30T01:30:00"/>
    <d v="1899-12-30T02:34:00"/>
    <x v="0"/>
    <x v="2"/>
    <x v="2"/>
    <x v="0"/>
    <n v="38.85"/>
    <n v="440"/>
    <x v="10"/>
    <n v="84"/>
    <n v="84"/>
    <n v="38.85"/>
  </r>
  <r>
    <n v="6"/>
    <x v="4"/>
    <d v="2023-04-05T01:04:00"/>
    <d v="2023-04-05T03:23:00"/>
    <d v="1899-12-30T02:34:00"/>
    <d v="1899-12-30T04:30:00"/>
    <d v="1899-12-30T00:00:00"/>
    <x v="1"/>
    <x v="2"/>
    <x v="1"/>
    <x v="0"/>
    <n v="23.31"/>
    <n v="441"/>
    <x v="0"/>
    <n v="183"/>
    <n v="0"/>
    <n v="0"/>
  </r>
  <r>
    <n v="3"/>
    <x v="4"/>
    <d v="2023-04-05T02:04:00"/>
    <d v="2023-04-05T03:18:00"/>
    <d v="1899-12-30T01:29:00"/>
    <d v="1899-12-30T04:39:00"/>
    <d v="1899-12-30T00:00:00"/>
    <x v="1"/>
    <x v="4"/>
    <x v="2"/>
    <x v="2"/>
    <n v="21.07"/>
    <n v="442"/>
    <x v="7"/>
    <n v="235"/>
    <n v="0"/>
    <n v="0"/>
  </r>
  <r>
    <n v="2"/>
    <x v="4"/>
    <d v="2023-04-05T01:15:00"/>
    <d v="2023-04-05T03:14:00"/>
    <d v="1899-12-30T01:59:00"/>
    <d v="1899-12-30T05:01:00"/>
    <d v="1899-12-30T00:00:00"/>
    <x v="1"/>
    <x v="2"/>
    <x v="0"/>
    <x v="0"/>
    <n v="14.48"/>
    <n v="443"/>
    <x v="5"/>
    <n v="217"/>
    <n v="0"/>
    <n v="0"/>
  </r>
  <r>
    <n v="5"/>
    <x v="4"/>
    <d v="2023-04-05T03:23:00"/>
    <d v="2023-04-05T06:08:00"/>
    <d v="1899-12-30T02:45:00"/>
    <d v="1899-12-30T02:59:00"/>
    <d v="1899-12-30T00:00:00"/>
    <x v="1"/>
    <x v="1"/>
    <x v="2"/>
    <x v="0"/>
    <n v="25.26"/>
    <n v="444"/>
    <x v="10"/>
    <n v="95"/>
    <n v="0"/>
    <n v="0"/>
  </r>
  <r>
    <n v="5"/>
    <x v="4"/>
    <d v="2023-04-05T01:01:00"/>
    <d v="2023-04-05T03:09:00"/>
    <d v="1899-12-30T02:08:00"/>
    <d v="1899-12-30T01:18:00"/>
    <d v="1899-12-30T00:50:00"/>
    <x v="0"/>
    <x v="1"/>
    <x v="2"/>
    <x v="1"/>
    <n v="14.28"/>
    <n v="445"/>
    <x v="3"/>
    <n v="81"/>
    <n v="81"/>
    <n v="14.28"/>
  </r>
  <r>
    <n v="2"/>
    <x v="4"/>
    <d v="2023-04-05T02:48:00"/>
    <d v="2023-04-05T06:13:00"/>
    <d v="1899-12-30T03:25:00"/>
    <d v="1899-12-30T00:08:00"/>
    <d v="1899-12-30T03:17:00"/>
    <x v="0"/>
    <x v="1"/>
    <x v="2"/>
    <x v="0"/>
    <n v="35.24"/>
    <n v="446"/>
    <x v="8"/>
    <n v="21"/>
    <n v="21"/>
    <n v="35.24"/>
  </r>
  <r>
    <n v="2"/>
    <x v="4"/>
    <d v="2023-04-05T03:53:00"/>
    <d v="2023-04-05T07:24:00"/>
    <d v="1899-12-30T03:31:00"/>
    <d v="1899-12-30T03:49:00"/>
    <d v="1899-12-30T00:00:00"/>
    <x v="1"/>
    <x v="4"/>
    <x v="2"/>
    <x v="2"/>
    <n v="28.68"/>
    <n v="447"/>
    <x v="0"/>
    <n v="181"/>
    <n v="0"/>
    <n v="0"/>
  </r>
  <r>
    <n v="5"/>
    <x v="4"/>
    <d v="2023-04-05T00:07:00"/>
    <d v="2023-04-05T03:35:00"/>
    <d v="1899-12-30T03:43:00"/>
    <d v="1899-12-30T02:52:00"/>
    <d v="1899-12-30T00:51:00"/>
    <x v="0"/>
    <x v="4"/>
    <x v="2"/>
    <x v="2"/>
    <n v="35.68"/>
    <n v="448"/>
    <x v="5"/>
    <n v="137"/>
    <n v="137"/>
    <n v="35.68"/>
  </r>
  <r>
    <n v="3"/>
    <x v="4"/>
    <d v="2023-04-05T03:25:00"/>
    <d v="2023-04-05T05:02:00"/>
    <d v="1899-12-30T01:52:00"/>
    <d v="1899-12-30T01:06:00"/>
    <d v="1899-12-30T00:46:00"/>
    <x v="0"/>
    <x v="0"/>
    <x v="1"/>
    <x v="0"/>
    <n v="42.25"/>
    <n v="449"/>
    <x v="2"/>
    <n v="64"/>
    <n v="64"/>
    <n v="42.25"/>
  </r>
  <r>
    <n v="6"/>
    <x v="4"/>
    <d v="2023-04-05T03:51:00"/>
    <d v="2023-04-05T05:01:00"/>
    <d v="1899-12-30T01:25:00"/>
    <d v="1899-12-30T00:47:00"/>
    <d v="1899-12-30T00:38:00"/>
    <x v="0"/>
    <x v="0"/>
    <x v="2"/>
    <x v="0"/>
    <n v="48.9"/>
    <n v="450"/>
    <x v="6"/>
    <n v="72"/>
    <n v="72"/>
    <n v="48.9"/>
  </r>
  <r>
    <n v="1"/>
    <x v="4"/>
    <d v="2023-04-05T01:17:00"/>
    <d v="2023-04-05T02:26:00"/>
    <d v="1899-12-30T01:09:00"/>
    <d v="1899-12-30T01:43:00"/>
    <d v="1899-12-30T00:00:00"/>
    <x v="1"/>
    <x v="3"/>
    <x v="2"/>
    <x v="1"/>
    <n v="46.37"/>
    <n v="451"/>
    <x v="6"/>
    <n v="92"/>
    <n v="0"/>
    <n v="0"/>
  </r>
  <r>
    <n v="1"/>
    <x v="4"/>
    <d v="2023-04-05T02:53:00"/>
    <d v="2023-04-05T05:19:00"/>
    <d v="1899-12-30T02:26:00"/>
    <d v="1899-12-30T04:17:00"/>
    <d v="1899-12-30T00:00:00"/>
    <x v="1"/>
    <x v="4"/>
    <x v="2"/>
    <x v="0"/>
    <n v="43.48"/>
    <n v="452"/>
    <x v="7"/>
    <n v="158"/>
    <n v="0"/>
    <n v="0"/>
  </r>
  <r>
    <n v="1"/>
    <x v="4"/>
    <d v="2023-04-05T03:42:00"/>
    <d v="2023-04-05T05:07:00"/>
    <d v="1899-12-30T01:25:00"/>
    <d v="1899-12-30T03:36:00"/>
    <d v="1899-12-30T00:00:00"/>
    <x v="1"/>
    <x v="2"/>
    <x v="2"/>
    <x v="1"/>
    <n v="36.83"/>
    <n v="453"/>
    <x v="9"/>
    <n v="130"/>
    <n v="0"/>
    <n v="0"/>
  </r>
  <r>
    <n v="3"/>
    <x v="4"/>
    <d v="2023-04-05T03:26:00"/>
    <d v="2023-04-05T04:53:00"/>
    <d v="1899-12-30T01:27:00"/>
    <d v="1899-12-30T05:24:00"/>
    <d v="1899-12-30T00:00:00"/>
    <x v="1"/>
    <x v="1"/>
    <x v="2"/>
    <x v="0"/>
    <n v="39.619999999999997"/>
    <n v="454"/>
    <x v="1"/>
    <n v="233"/>
    <n v="0"/>
    <n v="0"/>
  </r>
  <r>
    <n v="6"/>
    <x v="4"/>
    <d v="2023-04-05T03:58:00"/>
    <d v="2023-04-05T05:54:00"/>
    <d v="1899-12-30T01:56:00"/>
    <d v="1899-12-30T00:22:00"/>
    <d v="1899-12-30T01:34:00"/>
    <x v="0"/>
    <x v="3"/>
    <x v="0"/>
    <x v="1"/>
    <n v="19.7"/>
    <n v="455"/>
    <x v="1"/>
    <n v="48"/>
    <n v="48"/>
    <n v="19.7"/>
  </r>
  <r>
    <n v="6"/>
    <x v="4"/>
    <d v="2023-04-05T02:12:00"/>
    <d v="2023-04-05T05:15:00"/>
    <d v="1899-12-30T03:03:00"/>
    <d v="1899-12-30T02:22:00"/>
    <d v="1899-12-30T00:41:00"/>
    <x v="0"/>
    <x v="4"/>
    <x v="2"/>
    <x v="0"/>
    <n v="21.94"/>
    <n v="456"/>
    <x v="10"/>
    <n v="148"/>
    <n v="148"/>
    <n v="21.94"/>
  </r>
  <r>
    <n v="6"/>
    <x v="4"/>
    <d v="2023-04-05T03:48:00"/>
    <d v="2023-04-05T07:32:00"/>
    <d v="1899-12-30T03:44:00"/>
    <d v="1899-12-30T02:39:00"/>
    <d v="1899-12-30T01:05:00"/>
    <x v="0"/>
    <x v="2"/>
    <x v="1"/>
    <x v="0"/>
    <n v="17.260000000000002"/>
    <n v="457"/>
    <x v="6"/>
    <n v="137"/>
    <n v="137"/>
    <n v="17.260000000000002"/>
  </r>
  <r>
    <n v="3"/>
    <x v="4"/>
    <d v="2023-04-05T02:41:00"/>
    <d v="2023-04-05T04:21:00"/>
    <d v="1899-12-30T01:55:00"/>
    <d v="1899-12-30T03:26:00"/>
    <d v="1899-12-30T00:00:00"/>
    <x v="1"/>
    <x v="4"/>
    <x v="2"/>
    <x v="0"/>
    <n v="15.21"/>
    <n v="458"/>
    <x v="6"/>
    <n v="268"/>
    <n v="0"/>
    <n v="0"/>
  </r>
  <r>
    <n v="1"/>
    <x v="4"/>
    <d v="2023-04-05T00:24:00"/>
    <d v="2023-04-05T02:12:00"/>
    <d v="1899-12-30T02:03:00"/>
    <d v="1899-12-30T01:30:00"/>
    <d v="1899-12-30T00:33:00"/>
    <x v="0"/>
    <x v="1"/>
    <x v="2"/>
    <x v="0"/>
    <n v="32.770000000000003"/>
    <n v="459"/>
    <x v="10"/>
    <n v="84"/>
    <n v="84"/>
    <n v="32.770000000000003"/>
  </r>
  <r>
    <n v="6"/>
    <x v="4"/>
    <d v="2023-04-05T03:27:00"/>
    <d v="2023-04-05T06:56:00"/>
    <d v="1899-12-30T03:29:00"/>
    <d v="1899-12-30T03:53:00"/>
    <d v="1899-12-30T00:00:00"/>
    <x v="1"/>
    <x v="4"/>
    <x v="2"/>
    <x v="2"/>
    <n v="49.6"/>
    <n v="460"/>
    <x v="8"/>
    <n v="176"/>
    <n v="0"/>
    <n v="0"/>
  </r>
  <r>
    <n v="3"/>
    <x v="4"/>
    <d v="2023-04-05T02:43:00"/>
    <d v="2023-04-05T05:55:00"/>
    <d v="1899-12-30T03:12:00"/>
    <d v="1899-12-30T01:44:00"/>
    <d v="1899-12-30T01:28:00"/>
    <x v="0"/>
    <x v="3"/>
    <x v="1"/>
    <x v="2"/>
    <n v="21.51"/>
    <n v="461"/>
    <x v="4"/>
    <n v="99"/>
    <n v="99"/>
    <n v="21.51"/>
  </r>
  <r>
    <n v="2"/>
    <x v="4"/>
    <d v="2023-04-05T02:12:00"/>
    <d v="2023-04-05T04:27:00"/>
    <d v="1899-12-30T02:15:00"/>
    <d v="1899-12-30T00:33:00"/>
    <d v="1899-12-30T01:42:00"/>
    <x v="0"/>
    <x v="2"/>
    <x v="2"/>
    <x v="0"/>
    <n v="21.17"/>
    <n v="462"/>
    <x v="0"/>
    <n v="99"/>
    <n v="99"/>
    <n v="21.17"/>
  </r>
  <r>
    <n v="2"/>
    <x v="4"/>
    <d v="2023-04-05T00:53:00"/>
    <d v="2023-04-05T03:13:00"/>
    <d v="1899-12-30T02:35:00"/>
    <d v="1899-12-30T00:42:00"/>
    <d v="1899-12-30T01:53:00"/>
    <x v="0"/>
    <x v="2"/>
    <x v="0"/>
    <x v="0"/>
    <n v="17.07"/>
    <n v="463"/>
    <x v="3"/>
    <n v="93"/>
    <n v="93"/>
    <n v="17.07"/>
  </r>
  <r>
    <n v="1"/>
    <x v="4"/>
    <d v="2023-04-05T01:21:00"/>
    <d v="2023-04-05T04:39:00"/>
    <d v="1899-12-30T03:18:00"/>
    <d v="1899-12-30T03:28:00"/>
    <d v="1899-12-30T00:00:00"/>
    <x v="1"/>
    <x v="4"/>
    <x v="2"/>
    <x v="0"/>
    <n v="48.5"/>
    <n v="464"/>
    <x v="9"/>
    <n v="154"/>
    <n v="0"/>
    <n v="0"/>
  </r>
  <r>
    <n v="2"/>
    <x v="4"/>
    <d v="2023-04-05T01:11:00"/>
    <d v="2023-04-05T03:38:00"/>
    <d v="1899-12-30T02:42:00"/>
    <d v="1899-12-30T02:37:00"/>
    <d v="1899-12-30T00:05:00"/>
    <x v="0"/>
    <x v="1"/>
    <x v="2"/>
    <x v="0"/>
    <n v="44.9"/>
    <n v="465"/>
    <x v="7"/>
    <n v="121"/>
    <n v="121"/>
    <n v="44.9"/>
  </r>
  <r>
    <n v="1"/>
    <x v="4"/>
    <d v="2023-04-05T01:54:00"/>
    <d v="2023-04-05T04:20:00"/>
    <d v="1899-12-30T02:26:00"/>
    <d v="1899-12-30T04:09:00"/>
    <d v="1899-12-30T00:00:00"/>
    <x v="1"/>
    <x v="1"/>
    <x v="2"/>
    <x v="0"/>
    <n v="26.63"/>
    <n v="466"/>
    <x v="6"/>
    <n v="140"/>
    <n v="0"/>
    <n v="0"/>
  </r>
  <r>
    <n v="3"/>
    <x v="4"/>
    <d v="2023-04-05T02:42:00"/>
    <d v="2023-04-05T04:14:00"/>
    <d v="1899-12-30T01:32:00"/>
    <d v="1899-12-30T02:37:00"/>
    <d v="1899-12-30T00:00:00"/>
    <x v="1"/>
    <x v="1"/>
    <x v="0"/>
    <x v="0"/>
    <n v="42.31"/>
    <n v="467"/>
    <x v="4"/>
    <n v="143"/>
    <n v="0"/>
    <n v="0"/>
  </r>
  <r>
    <n v="6"/>
    <x v="4"/>
    <d v="2023-04-05T02:59:00"/>
    <d v="2023-04-05T05:45:00"/>
    <d v="1899-12-30T02:46:00"/>
    <d v="1899-12-30T01:57:00"/>
    <d v="1899-12-30T00:49:00"/>
    <x v="0"/>
    <x v="2"/>
    <x v="2"/>
    <x v="1"/>
    <n v="14.28"/>
    <n v="468"/>
    <x v="10"/>
    <n v="106"/>
    <n v="106"/>
    <n v="14.28"/>
  </r>
  <r>
    <n v="2"/>
    <x v="4"/>
    <d v="2023-04-05T02:57:00"/>
    <d v="2023-04-05T05:22:00"/>
    <d v="1899-12-30T02:25:00"/>
    <d v="1899-12-30T01:50:00"/>
    <d v="1899-12-30T00:35:00"/>
    <x v="0"/>
    <x v="1"/>
    <x v="2"/>
    <x v="2"/>
    <n v="25.26"/>
    <n v="469"/>
    <x v="1"/>
    <n v="137"/>
    <n v="137"/>
    <n v="25.26"/>
  </r>
  <r>
    <n v="3"/>
    <x v="4"/>
    <d v="2023-04-05T01:41:00"/>
    <d v="2023-04-05T04:17:00"/>
    <d v="1899-12-30T02:51:00"/>
    <d v="1899-12-30T02:08:00"/>
    <d v="1899-12-30T00:43:00"/>
    <x v="0"/>
    <x v="4"/>
    <x v="2"/>
    <x v="0"/>
    <n v="47.46"/>
    <n v="470"/>
    <x v="7"/>
    <n v="78"/>
    <n v="78"/>
    <n v="47.46"/>
  </r>
  <r>
    <n v="6"/>
    <x v="4"/>
    <d v="2023-04-05T03:36:00"/>
    <d v="2023-04-05T05:38:00"/>
    <d v="1899-12-30T02:02:00"/>
    <d v="1899-12-30T02:51:00"/>
    <d v="1899-12-30T00:00:00"/>
    <x v="1"/>
    <x v="4"/>
    <x v="0"/>
    <x v="1"/>
    <n v="28.49"/>
    <n v="471"/>
    <x v="4"/>
    <n v="105"/>
    <n v="0"/>
    <n v="0"/>
  </r>
  <r>
    <n v="2"/>
    <x v="4"/>
    <d v="2023-04-05T03:57:00"/>
    <d v="2023-04-05T06:52:00"/>
    <d v="1899-12-30T03:10:00"/>
    <d v="1899-12-30T02:26:00"/>
    <d v="1899-12-30T00:44:00"/>
    <x v="0"/>
    <x v="2"/>
    <x v="1"/>
    <x v="0"/>
    <n v="36.79"/>
    <n v="472"/>
    <x v="7"/>
    <n v="114"/>
    <n v="114"/>
    <n v="36.79"/>
  </r>
  <r>
    <n v="4"/>
    <x v="5"/>
    <d v="2023-04-06T03:36:00"/>
    <d v="2023-04-06T07:04:00"/>
    <d v="1899-12-30T03:43:00"/>
    <d v="1899-12-30T01:52:00"/>
    <d v="1899-12-30T01:51:00"/>
    <x v="0"/>
    <x v="2"/>
    <x v="0"/>
    <x v="0"/>
    <n v="15.63"/>
    <n v="473"/>
    <x v="3"/>
    <n v="79"/>
    <n v="79"/>
    <n v="15.63"/>
  </r>
  <r>
    <n v="6"/>
    <x v="5"/>
    <d v="2023-04-06T01:52:00"/>
    <d v="2023-04-06T03:32:00"/>
    <d v="1899-12-30T01:40:00"/>
    <d v="1899-12-30T03:51:00"/>
    <d v="1899-12-30T00:00:00"/>
    <x v="1"/>
    <x v="4"/>
    <x v="2"/>
    <x v="0"/>
    <n v="21.66"/>
    <n v="474"/>
    <x v="4"/>
    <n v="178"/>
    <n v="0"/>
    <n v="0"/>
  </r>
  <r>
    <n v="4"/>
    <x v="5"/>
    <d v="2023-04-06T03:17:00"/>
    <d v="2023-04-06T05:50:00"/>
    <d v="1899-12-30T02:48:00"/>
    <d v="1899-12-30T01:45:00"/>
    <d v="1899-12-30T01:03:00"/>
    <x v="0"/>
    <x v="3"/>
    <x v="0"/>
    <x v="2"/>
    <n v="19.55"/>
    <n v="475"/>
    <x v="3"/>
    <n v="174"/>
    <n v="174"/>
    <n v="19.55"/>
  </r>
  <r>
    <n v="2"/>
    <x v="5"/>
    <d v="2023-04-06T00:03:00"/>
    <d v="2023-04-06T01:47:00"/>
    <d v="1899-12-30T01:59:00"/>
    <d v="1899-12-30T03:00:00"/>
    <d v="1899-12-30T00:00:00"/>
    <x v="1"/>
    <x v="0"/>
    <x v="0"/>
    <x v="1"/>
    <n v="43.53"/>
    <n v="476"/>
    <x v="3"/>
    <n v="218"/>
    <n v="0"/>
    <n v="0"/>
  </r>
  <r>
    <n v="6"/>
    <x v="5"/>
    <d v="2023-04-06T01:39:00"/>
    <d v="2023-04-06T02:58:00"/>
    <d v="1899-12-30T01:19:00"/>
    <d v="1899-12-30T03:50:00"/>
    <d v="1899-12-30T00:00:00"/>
    <x v="1"/>
    <x v="4"/>
    <x v="2"/>
    <x v="1"/>
    <n v="33.85"/>
    <n v="477"/>
    <x v="1"/>
    <n v="204"/>
    <n v="0"/>
    <n v="0"/>
  </r>
  <r>
    <n v="5"/>
    <x v="5"/>
    <d v="2023-04-06T00:01:00"/>
    <d v="2023-04-06T03:28:00"/>
    <d v="1899-12-30T03:42:00"/>
    <d v="1899-12-30T03:00:00"/>
    <d v="1899-12-30T00:42:00"/>
    <x v="0"/>
    <x v="1"/>
    <x v="1"/>
    <x v="0"/>
    <n v="32.78"/>
    <n v="478"/>
    <x v="6"/>
    <n v="118"/>
    <n v="118"/>
    <n v="32.78"/>
  </r>
  <r>
    <n v="3"/>
    <x v="5"/>
    <d v="2023-04-06T00:42:00"/>
    <d v="2023-04-06T04:30:00"/>
    <d v="1899-12-30T03:48:00"/>
    <d v="1899-12-30T01:23:00"/>
    <d v="1899-12-30T02:25:00"/>
    <x v="0"/>
    <x v="0"/>
    <x v="0"/>
    <x v="0"/>
    <n v="39.58"/>
    <n v="479"/>
    <x v="10"/>
    <n v="52"/>
    <n v="52"/>
    <n v="39.58"/>
  </r>
  <r>
    <n v="5"/>
    <x v="5"/>
    <d v="2023-04-06T03:26:00"/>
    <d v="2023-04-06T07:19:00"/>
    <d v="1899-12-30T03:53:00"/>
    <d v="1899-12-30T03:07:00"/>
    <d v="1899-12-30T00:46:00"/>
    <x v="0"/>
    <x v="3"/>
    <x v="1"/>
    <x v="1"/>
    <n v="18.63"/>
    <n v="480"/>
    <x v="7"/>
    <n v="159"/>
    <n v="159"/>
    <n v="18.63"/>
  </r>
  <r>
    <n v="4"/>
    <x v="5"/>
    <d v="2023-04-06T01:57:00"/>
    <d v="2023-04-06T04:43:00"/>
    <d v="1899-12-30T02:46:00"/>
    <d v="1899-12-30T01:56:00"/>
    <d v="1899-12-30T00:50:00"/>
    <x v="0"/>
    <x v="1"/>
    <x v="2"/>
    <x v="0"/>
    <n v="42.02"/>
    <n v="481"/>
    <x v="4"/>
    <n v="52"/>
    <n v="52"/>
    <n v="42.02"/>
  </r>
  <r>
    <n v="4"/>
    <x v="5"/>
    <d v="2023-04-06T00:41:00"/>
    <d v="2023-04-06T02:59:00"/>
    <d v="1899-12-30T02:18:00"/>
    <d v="1899-12-30T01:03:00"/>
    <d v="1899-12-30T01:15:00"/>
    <x v="0"/>
    <x v="0"/>
    <x v="2"/>
    <x v="1"/>
    <n v="18.84"/>
    <n v="482"/>
    <x v="1"/>
    <n v="63"/>
    <n v="63"/>
    <n v="18.84"/>
  </r>
  <r>
    <n v="4"/>
    <x v="5"/>
    <d v="2023-04-06T03:50:00"/>
    <d v="2023-04-06T07:01:00"/>
    <d v="1899-12-30T03:11:00"/>
    <d v="1899-12-30T02:39:00"/>
    <d v="1899-12-30T00:32:00"/>
    <x v="0"/>
    <x v="1"/>
    <x v="2"/>
    <x v="0"/>
    <n v="12.74"/>
    <n v="483"/>
    <x v="8"/>
    <n v="81"/>
    <n v="81"/>
    <n v="12.74"/>
  </r>
  <r>
    <n v="2"/>
    <x v="5"/>
    <d v="2023-04-06T01:33:00"/>
    <d v="2023-04-06T04:31:00"/>
    <d v="1899-12-30T02:58:00"/>
    <d v="1899-12-30T01:42:00"/>
    <d v="1899-12-30T01:16:00"/>
    <x v="0"/>
    <x v="4"/>
    <x v="2"/>
    <x v="0"/>
    <n v="22.76"/>
    <n v="484"/>
    <x v="9"/>
    <n v="75"/>
    <n v="75"/>
    <n v="22.76"/>
  </r>
  <r>
    <n v="5"/>
    <x v="5"/>
    <d v="2023-04-06T01:00:00"/>
    <d v="2023-04-06T02:52:00"/>
    <d v="1899-12-30T01:52:00"/>
    <d v="1899-12-30T03:01:00"/>
    <d v="1899-12-30T00:00:00"/>
    <x v="1"/>
    <x v="3"/>
    <x v="2"/>
    <x v="2"/>
    <n v="39.07"/>
    <n v="485"/>
    <x v="6"/>
    <n v="144"/>
    <n v="0"/>
    <n v="0"/>
  </r>
  <r>
    <n v="3"/>
    <x v="5"/>
    <d v="2023-04-06T02:47:00"/>
    <d v="2023-04-06T06:12:00"/>
    <d v="1899-12-30T03:40:00"/>
    <d v="1899-12-30T01:06:00"/>
    <d v="1899-12-30T02:34:00"/>
    <x v="0"/>
    <x v="1"/>
    <x v="0"/>
    <x v="1"/>
    <n v="12.66"/>
    <n v="486"/>
    <x v="1"/>
    <n v="150"/>
    <n v="150"/>
    <n v="12.66"/>
  </r>
  <r>
    <n v="1"/>
    <x v="5"/>
    <d v="2023-04-06T01:34:00"/>
    <d v="2023-04-06T03:50:00"/>
    <d v="1899-12-30T02:31:00"/>
    <d v="1899-12-30T02:59:00"/>
    <d v="1899-12-30T00:00:00"/>
    <x v="1"/>
    <x v="1"/>
    <x v="2"/>
    <x v="0"/>
    <n v="45.76"/>
    <n v="487"/>
    <x v="3"/>
    <n v="152"/>
    <n v="0"/>
    <n v="0"/>
  </r>
  <r>
    <n v="4"/>
    <x v="5"/>
    <d v="2023-04-06T00:00:00"/>
    <d v="2023-04-06T01:58:00"/>
    <d v="1899-12-30T01:58:00"/>
    <d v="1899-12-30T05:54:00"/>
    <d v="1899-12-30T00:00:00"/>
    <x v="1"/>
    <x v="0"/>
    <x v="0"/>
    <x v="0"/>
    <n v="37.380000000000003"/>
    <n v="488"/>
    <x v="10"/>
    <n v="185"/>
    <n v="0"/>
    <n v="0"/>
  </r>
  <r>
    <n v="1"/>
    <x v="5"/>
    <d v="2023-04-06T02:57:00"/>
    <d v="2023-04-06T05:27:00"/>
    <d v="1899-12-30T02:45:00"/>
    <d v="1899-12-30T01:14:00"/>
    <d v="1899-12-30T01:31:00"/>
    <x v="0"/>
    <x v="0"/>
    <x v="2"/>
    <x v="1"/>
    <n v="22.27"/>
    <n v="489"/>
    <x v="10"/>
    <n v="149"/>
    <n v="149"/>
    <n v="22.27"/>
  </r>
  <r>
    <n v="2"/>
    <x v="5"/>
    <d v="2023-04-06T03:20:00"/>
    <d v="2023-04-06T04:57:00"/>
    <d v="1899-12-30T01:37:00"/>
    <d v="1899-12-30T04:43:00"/>
    <d v="1899-12-30T00:00:00"/>
    <x v="1"/>
    <x v="3"/>
    <x v="2"/>
    <x v="0"/>
    <n v="26.79"/>
    <n v="490"/>
    <x v="1"/>
    <n v="212"/>
    <n v="0"/>
    <n v="0"/>
  </r>
  <r>
    <n v="4"/>
    <x v="5"/>
    <d v="2023-04-06T00:07:00"/>
    <d v="2023-04-06T02:37:00"/>
    <d v="1899-12-30T02:45:00"/>
    <d v="1899-12-30T01:22:00"/>
    <d v="1899-12-30T01:23:00"/>
    <x v="0"/>
    <x v="4"/>
    <x v="2"/>
    <x v="1"/>
    <n v="34.68"/>
    <n v="491"/>
    <x v="0"/>
    <n v="118"/>
    <n v="118"/>
    <n v="34.68"/>
  </r>
  <r>
    <n v="4"/>
    <x v="5"/>
    <d v="2023-04-06T01:03:00"/>
    <d v="2023-04-06T04:36:00"/>
    <d v="1899-12-30T03:33:00"/>
    <d v="1899-12-30T02:01:00"/>
    <d v="1899-12-30T01:32:00"/>
    <x v="0"/>
    <x v="1"/>
    <x v="2"/>
    <x v="0"/>
    <n v="16.62"/>
    <n v="492"/>
    <x v="1"/>
    <n v="210"/>
    <n v="210"/>
    <n v="16.62"/>
  </r>
  <r>
    <n v="2"/>
    <x v="5"/>
    <d v="2023-04-06T00:31:00"/>
    <d v="2023-04-06T01:46:00"/>
    <d v="1899-12-30T01:30:00"/>
    <d v="1899-12-30T00:24:00"/>
    <d v="1899-12-30T01:06:00"/>
    <x v="0"/>
    <x v="3"/>
    <x v="2"/>
    <x v="0"/>
    <n v="32.67"/>
    <n v="493"/>
    <x v="4"/>
    <n v="54"/>
    <n v="54"/>
    <n v="32.67"/>
  </r>
  <r>
    <n v="5"/>
    <x v="5"/>
    <d v="2023-04-06T01:28:00"/>
    <d v="2023-04-06T04:49:00"/>
    <d v="1899-12-30T03:21:00"/>
    <d v="1899-12-30T01:24:00"/>
    <d v="1899-12-30T01:57:00"/>
    <x v="0"/>
    <x v="1"/>
    <x v="2"/>
    <x v="1"/>
    <n v="11.85"/>
    <n v="494"/>
    <x v="3"/>
    <n v="172"/>
    <n v="172"/>
    <n v="11.85"/>
  </r>
  <r>
    <n v="6"/>
    <x v="5"/>
    <d v="2023-04-06T03:01:00"/>
    <d v="2023-04-06T06:50:00"/>
    <d v="1899-12-30T03:49:00"/>
    <d v="1899-12-30T03:01:00"/>
    <d v="1899-12-30T00:48:00"/>
    <x v="0"/>
    <x v="2"/>
    <x v="2"/>
    <x v="1"/>
    <n v="33.96"/>
    <n v="495"/>
    <x v="5"/>
    <n v="263"/>
    <n v="263"/>
    <n v="33.96"/>
  </r>
  <r>
    <n v="3"/>
    <x v="5"/>
    <d v="2023-04-06T02:34:00"/>
    <d v="2023-04-06T06:22:00"/>
    <d v="1899-12-30T03:48:00"/>
    <d v="1899-12-30T04:21:00"/>
    <d v="1899-12-30T00:00:00"/>
    <x v="1"/>
    <x v="1"/>
    <x v="2"/>
    <x v="0"/>
    <n v="39.42"/>
    <n v="496"/>
    <x v="10"/>
    <n v="223"/>
    <n v="0"/>
    <n v="0"/>
  </r>
  <r>
    <n v="6"/>
    <x v="5"/>
    <d v="2023-04-06T03:30:00"/>
    <d v="2023-04-06T06:58:00"/>
    <d v="1899-12-30T03:28:00"/>
    <d v="1899-12-30T01:42:00"/>
    <d v="1899-12-30T01:46:00"/>
    <x v="0"/>
    <x v="0"/>
    <x v="0"/>
    <x v="0"/>
    <n v="29.93"/>
    <n v="497"/>
    <x v="10"/>
    <n v="150"/>
    <n v="150"/>
    <n v="29.93"/>
  </r>
  <r>
    <n v="3"/>
    <x v="5"/>
    <d v="2023-04-06T00:17:00"/>
    <d v="2023-04-06T03:46:00"/>
    <d v="1899-12-30T03:29:00"/>
    <d v="1899-12-30T00:32:00"/>
    <d v="1899-12-30T02:57:00"/>
    <x v="0"/>
    <x v="0"/>
    <x v="2"/>
    <x v="0"/>
    <n v="21.99"/>
    <n v="498"/>
    <x v="0"/>
    <n v="19"/>
    <n v="19"/>
    <n v="21.99"/>
  </r>
  <r>
    <n v="5"/>
    <x v="5"/>
    <d v="2023-04-06T01:21:00"/>
    <d v="2023-04-06T04:28:00"/>
    <d v="1899-12-30T03:07:00"/>
    <d v="1899-12-30T04:36:00"/>
    <d v="1899-12-30T00:00:00"/>
    <x v="1"/>
    <x v="2"/>
    <x v="0"/>
    <x v="2"/>
    <n v="22.69"/>
    <n v="499"/>
    <x v="2"/>
    <n v="158"/>
    <n v="0"/>
    <n v="0"/>
  </r>
  <r>
    <n v="5"/>
    <x v="5"/>
    <d v="2023-04-06T01:17:00"/>
    <d v="2023-04-06T05:15:00"/>
    <d v="1899-12-30T04:13:00"/>
    <d v="1899-12-30T01:22:00"/>
    <d v="1899-12-30T02:51:00"/>
    <x v="0"/>
    <x v="4"/>
    <x v="0"/>
    <x v="1"/>
    <n v="37.619999999999997"/>
    <n v="500"/>
    <x v="10"/>
    <n v="93"/>
    <n v="93"/>
    <n v="37.619999999999997"/>
  </r>
  <r>
    <n v="1"/>
    <x v="5"/>
    <d v="2023-04-06T03:44:00"/>
    <d v="2023-04-06T06:31:00"/>
    <d v="1899-12-30T03:02:00"/>
    <d v="1899-12-30T01:00:00"/>
    <d v="1899-12-30T02:02:00"/>
    <x v="0"/>
    <x v="1"/>
    <x v="2"/>
    <x v="2"/>
    <n v="28.38"/>
    <n v="501"/>
    <x v="5"/>
    <n v="138"/>
    <n v="138"/>
    <n v="28.38"/>
  </r>
  <r>
    <n v="2"/>
    <x v="5"/>
    <d v="2023-04-06T00:45:00"/>
    <d v="2023-04-06T01:57:00"/>
    <d v="1899-12-30T01:12:00"/>
    <d v="1899-12-30T02:23:00"/>
    <d v="1899-12-30T00:00:00"/>
    <x v="1"/>
    <x v="3"/>
    <x v="2"/>
    <x v="0"/>
    <n v="32.9"/>
    <n v="502"/>
    <x v="6"/>
    <n v="139"/>
    <n v="0"/>
    <n v="0"/>
  </r>
  <r>
    <n v="1"/>
    <x v="5"/>
    <d v="2023-04-06T02:20:00"/>
    <d v="2023-04-06T04:02:00"/>
    <d v="1899-12-30T01:42:00"/>
    <d v="1899-12-30T03:23:00"/>
    <d v="1899-12-30T00:00:00"/>
    <x v="1"/>
    <x v="0"/>
    <x v="2"/>
    <x v="0"/>
    <n v="35.840000000000003"/>
    <n v="503"/>
    <x v="0"/>
    <n v="137"/>
    <n v="0"/>
    <n v="0"/>
  </r>
  <r>
    <n v="5"/>
    <x v="5"/>
    <d v="2023-04-06T02:10:00"/>
    <d v="2023-04-06T04:48:00"/>
    <d v="1899-12-30T02:38:00"/>
    <d v="1899-12-30T00:38:00"/>
    <d v="1899-12-30T02:00:00"/>
    <x v="0"/>
    <x v="3"/>
    <x v="1"/>
    <x v="2"/>
    <n v="31.31"/>
    <n v="504"/>
    <x v="2"/>
    <n v="54"/>
    <n v="54"/>
    <n v="31.31"/>
  </r>
  <r>
    <n v="1"/>
    <x v="5"/>
    <d v="2023-04-06T02:38:00"/>
    <d v="2023-04-06T06:07:00"/>
    <d v="1899-12-30T03:29:00"/>
    <d v="1899-12-30T04:49:00"/>
    <d v="1899-12-30T00:00:00"/>
    <x v="1"/>
    <x v="2"/>
    <x v="2"/>
    <x v="2"/>
    <n v="25.76"/>
    <n v="505"/>
    <x v="1"/>
    <n v="155"/>
    <n v="0"/>
    <n v="0"/>
  </r>
  <r>
    <n v="2"/>
    <x v="5"/>
    <d v="2023-04-06T02:01:00"/>
    <d v="2023-04-06T04:02:00"/>
    <d v="1899-12-30T02:16:00"/>
    <d v="1899-12-30T00:10:00"/>
    <d v="1899-12-30T02:06:00"/>
    <x v="0"/>
    <x v="0"/>
    <x v="2"/>
    <x v="2"/>
    <n v="11.65"/>
    <n v="506"/>
    <x v="3"/>
    <n v="70"/>
    <n v="70"/>
    <n v="11.65"/>
  </r>
  <r>
    <n v="4"/>
    <x v="5"/>
    <d v="2023-04-06T03:26:00"/>
    <d v="2023-04-06T04:30:00"/>
    <d v="1899-12-30T01:04:00"/>
    <d v="1899-12-30T03:27:00"/>
    <d v="1899-12-30T00:00:00"/>
    <x v="1"/>
    <x v="2"/>
    <x v="2"/>
    <x v="1"/>
    <n v="43.42"/>
    <n v="507"/>
    <x v="6"/>
    <n v="210"/>
    <n v="0"/>
    <n v="0"/>
  </r>
  <r>
    <n v="1"/>
    <x v="5"/>
    <d v="2023-04-06T02:50:00"/>
    <d v="2023-04-06T06:35:00"/>
    <d v="1899-12-30T03:45:00"/>
    <d v="1899-12-30T00:34:00"/>
    <d v="1899-12-30T03:11:00"/>
    <x v="0"/>
    <x v="3"/>
    <x v="2"/>
    <x v="0"/>
    <n v="42.8"/>
    <n v="508"/>
    <x v="2"/>
    <n v="32"/>
    <n v="32"/>
    <n v="42.8"/>
  </r>
  <r>
    <n v="3"/>
    <x v="5"/>
    <d v="2023-04-06T03:12:00"/>
    <d v="2023-04-06T06:02:00"/>
    <d v="1899-12-30T03:05:00"/>
    <d v="1899-12-30T01:34:00"/>
    <d v="1899-12-30T01:31:00"/>
    <x v="0"/>
    <x v="1"/>
    <x v="2"/>
    <x v="1"/>
    <n v="16.260000000000002"/>
    <n v="509"/>
    <x v="2"/>
    <n v="80"/>
    <n v="80"/>
    <n v="16.260000000000002"/>
  </r>
  <r>
    <n v="4"/>
    <x v="5"/>
    <d v="2023-04-06T03:32:00"/>
    <d v="2023-04-06T04:33:00"/>
    <d v="1899-12-30T01:01:00"/>
    <d v="1899-12-30T00:48:00"/>
    <d v="1899-12-30T00:13:00"/>
    <x v="0"/>
    <x v="4"/>
    <x v="2"/>
    <x v="0"/>
    <n v="14.97"/>
    <n v="510"/>
    <x v="3"/>
    <n v="36"/>
    <n v="36"/>
    <n v="14.97"/>
  </r>
  <r>
    <n v="1"/>
    <x v="5"/>
    <d v="2023-04-06T01:38:00"/>
    <d v="2023-04-06T03:23:00"/>
    <d v="1899-12-30T01:45:00"/>
    <d v="1899-12-30T01:30:00"/>
    <d v="1899-12-30T00:15:00"/>
    <x v="0"/>
    <x v="1"/>
    <x v="2"/>
    <x v="0"/>
    <n v="35.950000000000003"/>
    <n v="511"/>
    <x v="10"/>
    <n v="137"/>
    <n v="137"/>
    <n v="35.950000000000003"/>
  </r>
  <r>
    <n v="1"/>
    <x v="5"/>
    <d v="2023-04-06T01:19:00"/>
    <d v="2023-04-06T02:26:00"/>
    <d v="1899-12-30T01:22:00"/>
    <d v="1899-12-30T02:45:00"/>
    <d v="1899-12-30T00:00:00"/>
    <x v="1"/>
    <x v="3"/>
    <x v="2"/>
    <x v="0"/>
    <n v="37.369999999999997"/>
    <n v="512"/>
    <x v="0"/>
    <n v="128"/>
    <n v="0"/>
    <n v="0"/>
  </r>
  <r>
    <n v="6"/>
    <x v="5"/>
    <d v="2023-04-06T01:28:00"/>
    <d v="2023-04-06T04:51:00"/>
    <d v="1899-12-30T03:38:00"/>
    <d v="1899-12-30T02:48:00"/>
    <d v="1899-12-30T00:50:00"/>
    <x v="0"/>
    <x v="0"/>
    <x v="2"/>
    <x v="1"/>
    <n v="22.74"/>
    <n v="513"/>
    <x v="6"/>
    <n v="54"/>
    <n v="54"/>
    <n v="22.74"/>
  </r>
  <r>
    <n v="5"/>
    <x v="5"/>
    <d v="2023-04-06T01:19:00"/>
    <d v="2023-04-06T04:36:00"/>
    <d v="1899-12-30T03:17:00"/>
    <d v="1899-12-30T03:19:00"/>
    <d v="1899-12-30T00:00:00"/>
    <x v="1"/>
    <x v="4"/>
    <x v="2"/>
    <x v="0"/>
    <n v="38.840000000000003"/>
    <n v="514"/>
    <x v="9"/>
    <n v="174"/>
    <n v="0"/>
    <n v="0"/>
  </r>
  <r>
    <n v="2"/>
    <x v="5"/>
    <d v="2023-04-06T00:58:00"/>
    <d v="2023-04-06T02:03:00"/>
    <d v="1899-12-30T01:20:00"/>
    <d v="1899-12-30T00:13:00"/>
    <d v="1899-12-30T01:07:00"/>
    <x v="0"/>
    <x v="2"/>
    <x v="2"/>
    <x v="0"/>
    <n v="43.79"/>
    <n v="515"/>
    <x v="9"/>
    <n v="18"/>
    <n v="18"/>
    <n v="43.79"/>
  </r>
  <r>
    <n v="2"/>
    <x v="5"/>
    <d v="2023-04-06T03:55:00"/>
    <d v="2023-04-06T04:59:00"/>
    <d v="1899-12-30T01:04:00"/>
    <d v="1899-12-30T04:23:00"/>
    <d v="1899-12-30T00:00:00"/>
    <x v="1"/>
    <x v="4"/>
    <x v="2"/>
    <x v="0"/>
    <n v="20.85"/>
    <n v="516"/>
    <x v="3"/>
    <n v="146"/>
    <n v="0"/>
    <n v="0"/>
  </r>
  <r>
    <n v="5"/>
    <x v="5"/>
    <d v="2023-04-06T01:35:00"/>
    <d v="2023-04-06T05:30:00"/>
    <d v="1899-12-30T03:55:00"/>
    <d v="1899-12-30T02:33:00"/>
    <d v="1899-12-30T01:22:00"/>
    <x v="0"/>
    <x v="4"/>
    <x v="1"/>
    <x v="0"/>
    <n v="23.92"/>
    <n v="517"/>
    <x v="8"/>
    <n v="103"/>
    <n v="103"/>
    <n v="23.92"/>
  </r>
  <r>
    <n v="6"/>
    <x v="5"/>
    <d v="2023-04-06T02:08:00"/>
    <d v="2023-04-06T06:02:00"/>
    <d v="1899-12-30T04:09:00"/>
    <d v="1899-12-30T00:58:00"/>
    <d v="1899-12-30T03:11:00"/>
    <x v="0"/>
    <x v="4"/>
    <x v="2"/>
    <x v="1"/>
    <n v="18.48"/>
    <n v="518"/>
    <x v="1"/>
    <n v="77"/>
    <n v="77"/>
    <n v="18.48"/>
  </r>
  <r>
    <n v="2"/>
    <x v="5"/>
    <d v="2023-04-06T00:48:00"/>
    <d v="2023-04-06T03:49:00"/>
    <d v="1899-12-30T03:01:00"/>
    <d v="1899-12-30T06:52:00"/>
    <d v="1899-12-30T00:00:00"/>
    <x v="1"/>
    <x v="3"/>
    <x v="2"/>
    <x v="0"/>
    <n v="34.590000000000003"/>
    <n v="519"/>
    <x v="3"/>
    <n v="245"/>
    <n v="0"/>
    <n v="0"/>
  </r>
  <r>
    <n v="4"/>
    <x v="5"/>
    <d v="2023-04-06T03:35:00"/>
    <d v="2023-04-06T06:23:00"/>
    <d v="1899-12-30T02:48:00"/>
    <d v="1899-12-30T04:10:00"/>
    <d v="1899-12-30T00:00:00"/>
    <x v="1"/>
    <x v="4"/>
    <x v="2"/>
    <x v="2"/>
    <n v="43.99"/>
    <n v="520"/>
    <x v="1"/>
    <n v="280"/>
    <n v="0"/>
    <n v="0"/>
  </r>
  <r>
    <n v="2"/>
    <x v="5"/>
    <d v="2023-04-06T00:43:00"/>
    <d v="2023-04-06T02:54:00"/>
    <d v="1899-12-30T02:11:00"/>
    <d v="1899-12-30T03:23:00"/>
    <d v="1899-12-30T00:00:00"/>
    <x v="1"/>
    <x v="4"/>
    <x v="2"/>
    <x v="0"/>
    <n v="15.18"/>
    <n v="521"/>
    <x v="6"/>
    <n v="210"/>
    <n v="0"/>
    <n v="0"/>
  </r>
  <r>
    <n v="5"/>
    <x v="5"/>
    <d v="2023-04-06T01:38:00"/>
    <d v="2023-04-06T04:26:00"/>
    <d v="1899-12-30T02:48:00"/>
    <d v="1899-12-30T02:21:00"/>
    <d v="1899-12-30T00:27:00"/>
    <x v="0"/>
    <x v="4"/>
    <x v="1"/>
    <x v="0"/>
    <n v="35.35"/>
    <n v="522"/>
    <x v="7"/>
    <n v="84"/>
    <n v="84"/>
    <n v="35.35"/>
  </r>
  <r>
    <n v="3"/>
    <x v="5"/>
    <d v="2023-04-06T01:39:00"/>
    <d v="2023-04-06T04:42:00"/>
    <d v="1899-12-30T03:18:00"/>
    <d v="1899-12-30T02:33:00"/>
    <d v="1899-12-30T00:45:00"/>
    <x v="0"/>
    <x v="3"/>
    <x v="2"/>
    <x v="0"/>
    <n v="45.41"/>
    <n v="523"/>
    <x v="10"/>
    <n v="81"/>
    <n v="81"/>
    <n v="45.41"/>
  </r>
  <r>
    <n v="4"/>
    <x v="5"/>
    <d v="2023-04-06T00:03:00"/>
    <d v="2023-04-06T02:32:00"/>
    <d v="1899-12-30T02:44:00"/>
    <d v="1899-12-30T01:16:00"/>
    <d v="1899-12-30T01:28:00"/>
    <x v="0"/>
    <x v="0"/>
    <x v="2"/>
    <x v="0"/>
    <n v="26.91"/>
    <n v="524"/>
    <x v="4"/>
    <n v="76"/>
    <n v="76"/>
    <n v="26.91"/>
  </r>
  <r>
    <n v="3"/>
    <x v="5"/>
    <d v="2023-04-06T03:27:00"/>
    <d v="2023-04-06T07:14:00"/>
    <d v="1899-12-30T04:02:00"/>
    <d v="1899-12-30T03:23:00"/>
    <d v="1899-12-30T00:39:00"/>
    <x v="0"/>
    <x v="0"/>
    <x v="2"/>
    <x v="0"/>
    <n v="32.869999999999997"/>
    <n v="525"/>
    <x v="5"/>
    <n v="197"/>
    <n v="197"/>
    <n v="32.869999999999997"/>
  </r>
  <r>
    <n v="6"/>
    <x v="5"/>
    <d v="2023-04-06T03:44:00"/>
    <d v="2023-04-06T05:41:00"/>
    <d v="1899-12-30T01:57:00"/>
    <d v="1899-12-30T00:22:00"/>
    <d v="1899-12-30T01:35:00"/>
    <x v="0"/>
    <x v="4"/>
    <x v="0"/>
    <x v="2"/>
    <n v="43.02"/>
    <n v="526"/>
    <x v="6"/>
    <n v="33"/>
    <n v="33"/>
    <n v="43.02"/>
  </r>
  <r>
    <n v="4"/>
    <x v="5"/>
    <d v="2023-04-06T03:41:00"/>
    <d v="2023-04-06T05:55:00"/>
    <d v="1899-12-30T02:29:00"/>
    <d v="1899-12-30T01:02:00"/>
    <d v="1899-12-30T01:27:00"/>
    <x v="0"/>
    <x v="1"/>
    <x v="1"/>
    <x v="1"/>
    <n v="22.95"/>
    <n v="527"/>
    <x v="0"/>
    <n v="54"/>
    <n v="54"/>
    <n v="22.95"/>
  </r>
  <r>
    <n v="2"/>
    <x v="5"/>
    <d v="2023-04-06T01:47:00"/>
    <d v="2023-04-06T03:48:00"/>
    <d v="1899-12-30T02:01:00"/>
    <d v="1899-12-30T02:01:00"/>
    <d v="1899-12-30T00:00:00"/>
    <x v="1"/>
    <x v="2"/>
    <x v="0"/>
    <x v="0"/>
    <n v="15.62"/>
    <n v="528"/>
    <x v="6"/>
    <n v="78"/>
    <n v="0"/>
    <n v="0"/>
  </r>
  <r>
    <n v="2"/>
    <x v="5"/>
    <d v="2023-04-06T01:58:00"/>
    <d v="2023-04-06T04:42:00"/>
    <d v="1899-12-30T02:59:00"/>
    <d v="1899-12-30T04:50:00"/>
    <d v="1899-12-30T00:00:00"/>
    <x v="1"/>
    <x v="0"/>
    <x v="2"/>
    <x v="0"/>
    <n v="25.91"/>
    <n v="529"/>
    <x v="0"/>
    <n v="208"/>
    <n v="0"/>
    <n v="0"/>
  </r>
  <r>
    <n v="5"/>
    <x v="5"/>
    <d v="2023-04-06T02:13:00"/>
    <d v="2023-04-06T06:07:00"/>
    <d v="1899-12-30T04:09:00"/>
    <d v="1899-12-30T04:09:00"/>
    <d v="1899-12-30T00:00:00"/>
    <x v="1"/>
    <x v="3"/>
    <x v="2"/>
    <x v="0"/>
    <n v="30.19"/>
    <n v="530"/>
    <x v="3"/>
    <n v="160"/>
    <n v="0"/>
    <n v="0"/>
  </r>
  <r>
    <n v="6"/>
    <x v="5"/>
    <d v="2023-04-06T03:03:00"/>
    <d v="2023-04-06T05:04:00"/>
    <d v="1899-12-30T02:01:00"/>
    <d v="1899-12-30T08:31:00"/>
    <d v="1899-12-30T00:00:00"/>
    <x v="1"/>
    <x v="2"/>
    <x v="1"/>
    <x v="2"/>
    <n v="34.39"/>
    <n v="531"/>
    <x v="3"/>
    <n v="244"/>
    <n v="0"/>
    <n v="0"/>
  </r>
  <r>
    <n v="3"/>
    <x v="5"/>
    <d v="2023-04-06T01:48:00"/>
    <d v="2023-04-06T05:26:00"/>
    <d v="1899-12-30T03:38:00"/>
    <d v="1899-12-30T01:34:00"/>
    <d v="1899-12-30T02:04:00"/>
    <x v="0"/>
    <x v="0"/>
    <x v="0"/>
    <x v="1"/>
    <n v="17.95"/>
    <n v="532"/>
    <x v="10"/>
    <n v="137"/>
    <n v="137"/>
    <n v="17.95"/>
  </r>
  <r>
    <n v="3"/>
    <x v="5"/>
    <d v="2023-04-06T03:14:00"/>
    <d v="2023-04-06T05:20:00"/>
    <d v="1899-12-30T02:06:00"/>
    <d v="1899-12-30T00:48:00"/>
    <d v="1899-12-30T01:18:00"/>
    <x v="0"/>
    <x v="3"/>
    <x v="0"/>
    <x v="2"/>
    <n v="20.09"/>
    <n v="533"/>
    <x v="8"/>
    <n v="41"/>
    <n v="41"/>
    <n v="20.09"/>
  </r>
  <r>
    <n v="6"/>
    <x v="5"/>
    <d v="2023-04-06T01:02:00"/>
    <d v="2023-04-06T04:29:00"/>
    <d v="1899-12-30T03:27:00"/>
    <d v="1899-12-30T02:22:00"/>
    <d v="1899-12-30T01:05:00"/>
    <x v="0"/>
    <x v="4"/>
    <x v="2"/>
    <x v="2"/>
    <n v="23.59"/>
    <n v="534"/>
    <x v="2"/>
    <n v="147"/>
    <n v="147"/>
    <n v="23.59"/>
  </r>
  <r>
    <n v="3"/>
    <x v="5"/>
    <d v="2023-04-06T00:57:00"/>
    <d v="2023-04-06T03:32:00"/>
    <d v="1899-12-30T02:35:00"/>
    <d v="1899-12-30T04:29:00"/>
    <d v="1899-12-30T00:00:00"/>
    <x v="1"/>
    <x v="1"/>
    <x v="2"/>
    <x v="1"/>
    <n v="39.450000000000003"/>
    <n v="535"/>
    <x v="9"/>
    <n v="276"/>
    <n v="0"/>
    <n v="0"/>
  </r>
  <r>
    <n v="2"/>
    <x v="5"/>
    <d v="2023-04-06T02:31:00"/>
    <d v="2023-04-06T04:39:00"/>
    <d v="1899-12-30T02:08:00"/>
    <d v="1899-12-30T05:08:00"/>
    <d v="1899-12-30T00:00:00"/>
    <x v="1"/>
    <x v="4"/>
    <x v="2"/>
    <x v="0"/>
    <n v="46"/>
    <n v="536"/>
    <x v="9"/>
    <n v="212"/>
    <n v="0"/>
    <n v="0"/>
  </r>
  <r>
    <n v="6"/>
    <x v="5"/>
    <d v="2023-04-06T00:24:00"/>
    <d v="2023-04-06T02:09:00"/>
    <d v="1899-12-30T02:00:00"/>
    <d v="1899-12-30T01:03:00"/>
    <d v="1899-12-30T00:57:00"/>
    <x v="0"/>
    <x v="0"/>
    <x v="0"/>
    <x v="1"/>
    <n v="28.68"/>
    <n v="537"/>
    <x v="4"/>
    <n v="63"/>
    <n v="63"/>
    <n v="28.68"/>
  </r>
  <r>
    <n v="4"/>
    <x v="5"/>
    <d v="2023-04-06T03:19:00"/>
    <d v="2023-04-06T05:33:00"/>
    <d v="1899-12-30T02:14:00"/>
    <d v="1899-12-30T04:04:00"/>
    <d v="1899-12-30T00:00:00"/>
    <x v="1"/>
    <x v="4"/>
    <x v="0"/>
    <x v="2"/>
    <n v="41.35"/>
    <n v="538"/>
    <x v="1"/>
    <n v="142"/>
    <n v="0"/>
    <n v="0"/>
  </r>
  <r>
    <n v="3"/>
    <x v="5"/>
    <d v="2023-04-06T03:51:00"/>
    <d v="2023-04-06T07:00:00"/>
    <d v="1899-12-30T03:09:00"/>
    <d v="1899-12-30T04:39:00"/>
    <d v="1899-12-30T00:00:00"/>
    <x v="1"/>
    <x v="2"/>
    <x v="1"/>
    <x v="1"/>
    <n v="20.9"/>
    <n v="539"/>
    <x v="1"/>
    <n v="240"/>
    <n v="0"/>
    <n v="0"/>
  </r>
  <r>
    <n v="4"/>
    <x v="5"/>
    <d v="2023-04-06T03:46:00"/>
    <d v="2023-04-06T06:56:00"/>
    <d v="1899-12-30T03:10:00"/>
    <d v="1899-12-30T03:31:00"/>
    <d v="1899-12-30T00:00:00"/>
    <x v="1"/>
    <x v="1"/>
    <x v="2"/>
    <x v="0"/>
    <n v="47.85"/>
    <n v="540"/>
    <x v="7"/>
    <n v="124"/>
    <n v="0"/>
    <n v="0"/>
  </r>
  <r>
    <n v="2"/>
    <x v="5"/>
    <d v="2023-04-06T00:33:00"/>
    <d v="2023-04-06T04:32:00"/>
    <d v="1899-12-30T03:59:00"/>
    <d v="1899-12-30T04:10:00"/>
    <d v="1899-12-30T00:00:00"/>
    <x v="1"/>
    <x v="1"/>
    <x v="0"/>
    <x v="1"/>
    <n v="33.700000000000003"/>
    <n v="541"/>
    <x v="1"/>
    <n v="202"/>
    <n v="0"/>
    <n v="0"/>
  </r>
  <r>
    <n v="5"/>
    <x v="5"/>
    <d v="2023-04-06T02:47:00"/>
    <d v="2023-04-06T04:43:00"/>
    <d v="1899-12-30T01:56:00"/>
    <d v="1899-12-30T03:04:00"/>
    <d v="1899-12-30T00:00:00"/>
    <x v="1"/>
    <x v="0"/>
    <x v="2"/>
    <x v="1"/>
    <n v="49.05"/>
    <n v="542"/>
    <x v="9"/>
    <n v="148"/>
    <n v="0"/>
    <n v="0"/>
  </r>
  <r>
    <n v="5"/>
    <x v="5"/>
    <d v="2023-04-06T00:47:00"/>
    <d v="2023-04-06T03:37:00"/>
    <d v="1899-12-30T02:50:00"/>
    <d v="1899-12-30T03:10:00"/>
    <d v="1899-12-30T00:00:00"/>
    <x v="1"/>
    <x v="4"/>
    <x v="2"/>
    <x v="2"/>
    <n v="49.37"/>
    <n v="543"/>
    <x v="3"/>
    <n v="206"/>
    <n v="0"/>
    <n v="0"/>
  </r>
  <r>
    <n v="4"/>
    <x v="5"/>
    <d v="2023-04-06T03:17:00"/>
    <d v="2023-04-06T04:45:00"/>
    <d v="1899-12-30T01:43:00"/>
    <d v="1899-12-30T01:36:00"/>
    <d v="1899-12-30T00:07:00"/>
    <x v="0"/>
    <x v="3"/>
    <x v="2"/>
    <x v="0"/>
    <n v="44.91"/>
    <n v="544"/>
    <x v="8"/>
    <n v="70"/>
    <n v="70"/>
    <n v="44.91"/>
  </r>
  <r>
    <n v="5"/>
    <x v="5"/>
    <d v="2023-04-06T02:39:00"/>
    <d v="2023-04-06T04:26:00"/>
    <d v="1899-12-30T02:02:00"/>
    <d v="1899-12-30T03:33:00"/>
    <d v="1899-12-30T00:00:00"/>
    <x v="1"/>
    <x v="2"/>
    <x v="1"/>
    <x v="0"/>
    <n v="12.18"/>
    <n v="545"/>
    <x v="9"/>
    <n v="130"/>
    <n v="0"/>
    <n v="0"/>
  </r>
  <r>
    <n v="2"/>
    <x v="5"/>
    <d v="2023-04-06T03:14:00"/>
    <d v="2023-04-06T05:29:00"/>
    <d v="1899-12-30T02:15:00"/>
    <d v="1899-12-30T02:04:00"/>
    <d v="1899-12-30T00:11:00"/>
    <x v="0"/>
    <x v="4"/>
    <x v="0"/>
    <x v="0"/>
    <n v="47.81"/>
    <n v="546"/>
    <x v="6"/>
    <n v="92"/>
    <n v="92"/>
    <n v="47.81"/>
  </r>
  <r>
    <n v="3"/>
    <x v="5"/>
    <d v="2023-04-06T02:43:00"/>
    <d v="2023-04-06T04:36:00"/>
    <d v="1899-12-30T02:08:00"/>
    <d v="1899-12-30T03:51:00"/>
    <d v="1899-12-30T00:00:00"/>
    <x v="1"/>
    <x v="3"/>
    <x v="2"/>
    <x v="2"/>
    <n v="20.04"/>
    <n v="547"/>
    <x v="1"/>
    <n v="227"/>
    <n v="0"/>
    <n v="0"/>
  </r>
  <r>
    <n v="2"/>
    <x v="5"/>
    <d v="2023-04-06T00:55:00"/>
    <d v="2023-04-06T04:03:00"/>
    <d v="1899-12-30T03:08:00"/>
    <d v="1899-12-30T02:34:00"/>
    <d v="1899-12-30T00:34:00"/>
    <x v="0"/>
    <x v="2"/>
    <x v="2"/>
    <x v="0"/>
    <n v="28.88"/>
    <n v="548"/>
    <x v="9"/>
    <n v="96"/>
    <n v="96"/>
    <n v="28.88"/>
  </r>
  <r>
    <n v="2"/>
    <x v="5"/>
    <d v="2023-04-06T01:33:00"/>
    <d v="2023-04-06T05:26:00"/>
    <d v="1899-12-30T03:53:00"/>
    <d v="1899-12-30T03:36:00"/>
    <d v="1899-12-30T00:17:00"/>
    <x v="0"/>
    <x v="1"/>
    <x v="2"/>
    <x v="0"/>
    <n v="35.340000000000003"/>
    <n v="549"/>
    <x v="1"/>
    <n v="162"/>
    <n v="162"/>
    <n v="35.340000000000003"/>
  </r>
  <r>
    <n v="6"/>
    <x v="5"/>
    <d v="2023-04-06T01:08:00"/>
    <d v="2023-04-06T02:39:00"/>
    <d v="1899-12-30T01:46:00"/>
    <d v="1899-12-30T01:49:00"/>
    <d v="1899-12-30T00:00:00"/>
    <x v="1"/>
    <x v="0"/>
    <x v="2"/>
    <x v="0"/>
    <n v="28.33"/>
    <n v="550"/>
    <x v="2"/>
    <n v="124"/>
    <n v="0"/>
    <n v="0"/>
  </r>
  <r>
    <n v="2"/>
    <x v="5"/>
    <d v="2023-04-06T02:58:00"/>
    <d v="2023-04-06T04:10:00"/>
    <d v="1899-12-30T01:12:00"/>
    <d v="1899-12-30T04:07:00"/>
    <d v="1899-12-30T00:00:00"/>
    <x v="1"/>
    <x v="0"/>
    <x v="2"/>
    <x v="1"/>
    <n v="17.54"/>
    <n v="551"/>
    <x v="3"/>
    <n v="171"/>
    <n v="0"/>
    <n v="0"/>
  </r>
  <r>
    <n v="6"/>
    <x v="5"/>
    <d v="2023-04-06T00:26:00"/>
    <d v="2023-04-06T03:54:00"/>
    <d v="1899-12-30T03:28:00"/>
    <d v="1899-12-30T05:45:00"/>
    <d v="1899-12-30T00:00:00"/>
    <x v="1"/>
    <x v="0"/>
    <x v="0"/>
    <x v="2"/>
    <n v="10.28"/>
    <n v="552"/>
    <x v="0"/>
    <n v="243"/>
    <n v="0"/>
    <n v="0"/>
  </r>
  <r>
    <n v="2"/>
    <x v="5"/>
    <d v="2023-04-06T02:45:00"/>
    <d v="2023-04-06T05:24:00"/>
    <d v="1899-12-30T02:39:00"/>
    <d v="1899-12-30T05:40:00"/>
    <d v="1899-12-30T00:00:00"/>
    <x v="1"/>
    <x v="0"/>
    <x v="2"/>
    <x v="0"/>
    <n v="44.38"/>
    <n v="553"/>
    <x v="2"/>
    <n v="203"/>
    <n v="0"/>
    <n v="0"/>
  </r>
  <r>
    <n v="6"/>
    <x v="5"/>
    <d v="2023-04-06T01:30:00"/>
    <d v="2023-04-06T02:55:00"/>
    <d v="1899-12-30T01:40:00"/>
    <d v="1899-12-30T02:38:00"/>
    <d v="1899-12-30T00:00:00"/>
    <x v="1"/>
    <x v="0"/>
    <x v="0"/>
    <x v="0"/>
    <n v="19.600000000000001"/>
    <n v="554"/>
    <x v="0"/>
    <n v="166"/>
    <n v="0"/>
    <n v="0"/>
  </r>
  <r>
    <n v="1"/>
    <x v="5"/>
    <d v="2023-04-06T01:59:00"/>
    <d v="2023-04-06T05:02:00"/>
    <d v="1899-12-30T03:03:00"/>
    <d v="1899-12-30T00:46:00"/>
    <d v="1899-12-30T02:17:00"/>
    <x v="0"/>
    <x v="2"/>
    <x v="1"/>
    <x v="1"/>
    <n v="41.08"/>
    <n v="555"/>
    <x v="2"/>
    <n v="30"/>
    <n v="30"/>
    <n v="41.08"/>
  </r>
  <r>
    <n v="6"/>
    <x v="5"/>
    <d v="2023-04-06T03:57:00"/>
    <d v="2023-04-06T07:41:00"/>
    <d v="1899-12-30T03:44:00"/>
    <d v="1899-12-30T02:06:00"/>
    <d v="1899-12-30T01:38:00"/>
    <x v="0"/>
    <x v="2"/>
    <x v="0"/>
    <x v="0"/>
    <n v="14.09"/>
    <n v="556"/>
    <x v="3"/>
    <n v="76"/>
    <n v="76"/>
    <n v="14.09"/>
  </r>
  <r>
    <n v="5"/>
    <x v="5"/>
    <d v="2023-04-06T03:52:00"/>
    <d v="2023-04-06T07:39:00"/>
    <d v="1899-12-30T04:02:00"/>
    <d v="1899-12-30T03:56:00"/>
    <d v="1899-12-30T00:06:00"/>
    <x v="0"/>
    <x v="2"/>
    <x v="1"/>
    <x v="0"/>
    <n v="35.880000000000003"/>
    <n v="557"/>
    <x v="8"/>
    <n v="177"/>
    <n v="177"/>
    <n v="35.880000000000003"/>
  </r>
  <r>
    <n v="4"/>
    <x v="5"/>
    <d v="2023-04-06T00:18:00"/>
    <d v="2023-04-06T03:06:00"/>
    <d v="1899-12-30T02:48:00"/>
    <d v="1899-12-30T05:33:00"/>
    <d v="1899-12-30T00:00:00"/>
    <x v="1"/>
    <x v="1"/>
    <x v="2"/>
    <x v="0"/>
    <n v="45.26"/>
    <n v="558"/>
    <x v="3"/>
    <n v="179"/>
    <n v="0"/>
    <n v="0"/>
  </r>
  <r>
    <n v="1"/>
    <x v="5"/>
    <d v="2023-04-06T00:14:00"/>
    <d v="2023-04-06T03:59:00"/>
    <d v="1899-12-30T03:45:00"/>
    <d v="1899-12-30T02:03:00"/>
    <d v="1899-12-30T01:42:00"/>
    <x v="0"/>
    <x v="2"/>
    <x v="2"/>
    <x v="0"/>
    <n v="24.36"/>
    <n v="559"/>
    <x v="7"/>
    <n v="99"/>
    <n v="99"/>
    <n v="24.36"/>
  </r>
  <r>
    <n v="6"/>
    <x v="5"/>
    <d v="2023-04-06T00:15:00"/>
    <d v="2023-04-06T03:17:00"/>
    <d v="1899-12-30T03:02:00"/>
    <d v="1899-12-30T01:48:00"/>
    <d v="1899-12-30T01:14:00"/>
    <x v="0"/>
    <x v="3"/>
    <x v="0"/>
    <x v="2"/>
    <n v="31.53"/>
    <n v="560"/>
    <x v="10"/>
    <n v="111"/>
    <n v="111"/>
    <n v="31.53"/>
  </r>
  <r>
    <n v="2"/>
    <x v="5"/>
    <d v="2023-04-06T01:13:00"/>
    <d v="2023-04-06T03:39:00"/>
    <d v="1899-12-30T02:26:00"/>
    <d v="1899-12-30T01:12:00"/>
    <d v="1899-12-30T01:14:00"/>
    <x v="0"/>
    <x v="1"/>
    <x v="2"/>
    <x v="0"/>
    <n v="44.24"/>
    <n v="561"/>
    <x v="9"/>
    <n v="64"/>
    <n v="64"/>
    <n v="44.24"/>
  </r>
  <r>
    <n v="3"/>
    <x v="5"/>
    <d v="2023-04-06T02:36:00"/>
    <d v="2023-04-06T06:20:00"/>
    <d v="1899-12-30T03:44:00"/>
    <d v="1899-12-30T04:25:00"/>
    <d v="1899-12-30T00:00:00"/>
    <x v="1"/>
    <x v="1"/>
    <x v="2"/>
    <x v="2"/>
    <n v="21.49"/>
    <n v="562"/>
    <x v="5"/>
    <n v="288"/>
    <n v="0"/>
    <n v="0"/>
  </r>
  <r>
    <n v="3"/>
    <x v="5"/>
    <d v="2023-04-06T03:04:00"/>
    <d v="2023-04-06T04:43:00"/>
    <d v="1899-12-30T01:54:00"/>
    <d v="1899-12-30T01:14:00"/>
    <d v="1899-12-30T00:40:00"/>
    <x v="0"/>
    <x v="3"/>
    <x v="1"/>
    <x v="1"/>
    <n v="20.07"/>
    <n v="563"/>
    <x v="10"/>
    <n v="54"/>
    <n v="54"/>
    <n v="20.07"/>
  </r>
  <r>
    <n v="3"/>
    <x v="5"/>
    <d v="2023-04-06T00:31:00"/>
    <d v="2023-04-06T02:23:00"/>
    <d v="1899-12-30T01:52:00"/>
    <d v="1899-12-30T01:41:00"/>
    <d v="1899-12-30T00:11:00"/>
    <x v="0"/>
    <x v="3"/>
    <x v="1"/>
    <x v="2"/>
    <n v="33.08"/>
    <n v="564"/>
    <x v="5"/>
    <n v="156"/>
    <n v="156"/>
    <n v="33.08"/>
  </r>
  <r>
    <n v="6"/>
    <x v="5"/>
    <d v="2023-04-06T02:39:00"/>
    <d v="2023-04-06T05:29:00"/>
    <d v="1899-12-30T02:50:00"/>
    <d v="1899-12-30T04:23:00"/>
    <d v="1899-12-30T00:00:00"/>
    <x v="1"/>
    <x v="1"/>
    <x v="2"/>
    <x v="0"/>
    <n v="15.11"/>
    <n v="565"/>
    <x v="5"/>
    <n v="251"/>
    <n v="0"/>
    <n v="0"/>
  </r>
  <r>
    <n v="3"/>
    <x v="5"/>
    <d v="2023-04-06T01:45:00"/>
    <d v="2023-04-06T04:57:00"/>
    <d v="1899-12-30T03:12:00"/>
    <d v="1899-12-30T02:48:00"/>
    <d v="1899-12-30T00:24:00"/>
    <x v="0"/>
    <x v="0"/>
    <x v="2"/>
    <x v="0"/>
    <n v="42.62"/>
    <n v="566"/>
    <x v="7"/>
    <n v="78"/>
    <n v="78"/>
    <n v="42.62"/>
  </r>
  <r>
    <n v="4"/>
    <x v="5"/>
    <d v="2023-04-06T01:59:00"/>
    <d v="2023-04-06T05:16:00"/>
    <d v="1899-12-30T03:32:00"/>
    <d v="1899-12-30T04:05:00"/>
    <d v="1899-12-30T00:00:00"/>
    <x v="1"/>
    <x v="4"/>
    <x v="0"/>
    <x v="0"/>
    <n v="42.83"/>
    <n v="567"/>
    <x v="9"/>
    <n v="253"/>
    <n v="0"/>
    <n v="0"/>
  </r>
  <r>
    <n v="1"/>
    <x v="5"/>
    <d v="2023-04-06T01:39:00"/>
    <d v="2023-04-06T03:28:00"/>
    <d v="1899-12-30T02:04:00"/>
    <d v="1899-12-30T03:28:00"/>
    <d v="1899-12-30T00:00:00"/>
    <x v="1"/>
    <x v="4"/>
    <x v="0"/>
    <x v="0"/>
    <n v="21.13"/>
    <n v="568"/>
    <x v="1"/>
    <n v="182"/>
    <n v="0"/>
    <n v="0"/>
  </r>
  <r>
    <n v="5"/>
    <x v="5"/>
    <d v="2023-04-06T01:28:00"/>
    <d v="2023-04-06T03:05:00"/>
    <d v="1899-12-30T01:37:00"/>
    <d v="1899-12-30T02:28:00"/>
    <d v="1899-12-30T00:00:00"/>
    <x v="1"/>
    <x v="1"/>
    <x v="2"/>
    <x v="0"/>
    <n v="28.52"/>
    <n v="569"/>
    <x v="6"/>
    <n v="131"/>
    <n v="0"/>
    <n v="0"/>
  </r>
  <r>
    <n v="6"/>
    <x v="5"/>
    <d v="2023-04-06T02:40:00"/>
    <d v="2023-04-06T04:27:00"/>
    <d v="1899-12-30T01:47:00"/>
    <d v="1899-12-30T00:54:00"/>
    <d v="1899-12-30T00:53:00"/>
    <x v="0"/>
    <x v="3"/>
    <x v="2"/>
    <x v="0"/>
    <n v="38.4"/>
    <n v="570"/>
    <x v="1"/>
    <n v="85"/>
    <n v="85"/>
    <n v="38.4"/>
  </r>
  <r>
    <n v="2"/>
    <x v="5"/>
    <d v="2023-04-06T01:21:00"/>
    <d v="2023-04-06T02:54:00"/>
    <d v="1899-12-30T01:33:00"/>
    <d v="1899-12-30T00:52:00"/>
    <d v="1899-12-30T00:41:00"/>
    <x v="0"/>
    <x v="3"/>
    <x v="2"/>
    <x v="0"/>
    <n v="49.54"/>
    <n v="571"/>
    <x v="4"/>
    <n v="54"/>
    <n v="54"/>
    <n v="49.54"/>
  </r>
  <r>
    <n v="3"/>
    <x v="5"/>
    <d v="2023-04-06T02:53:00"/>
    <d v="2023-04-06T06:27:00"/>
    <d v="1899-12-30T03:49:00"/>
    <d v="1899-12-30T00:54:00"/>
    <d v="1899-12-30T02:55:00"/>
    <x v="0"/>
    <x v="4"/>
    <x v="1"/>
    <x v="0"/>
    <n v="46.21"/>
    <n v="572"/>
    <x v="2"/>
    <n v="74"/>
    <n v="74"/>
    <n v="46.21"/>
  </r>
  <r>
    <n v="3"/>
    <x v="5"/>
    <d v="2023-04-06T03:12:00"/>
    <d v="2023-04-06T07:09:00"/>
    <d v="1899-12-30T04:12:00"/>
    <d v="1899-12-30T03:27:00"/>
    <d v="1899-12-30T00:45:00"/>
    <x v="0"/>
    <x v="0"/>
    <x v="2"/>
    <x v="0"/>
    <n v="47.08"/>
    <n v="573"/>
    <x v="9"/>
    <n v="165"/>
    <n v="165"/>
    <n v="47.08"/>
  </r>
  <r>
    <n v="3"/>
    <x v="5"/>
    <d v="2023-04-06T00:31:00"/>
    <d v="2023-04-06T03:08:00"/>
    <d v="1899-12-30T02:37:00"/>
    <d v="1899-12-30T05:45:00"/>
    <d v="1899-12-30T00:00:00"/>
    <x v="1"/>
    <x v="3"/>
    <x v="2"/>
    <x v="0"/>
    <n v="42.57"/>
    <n v="574"/>
    <x v="2"/>
    <n v="207"/>
    <n v="0"/>
    <n v="0"/>
  </r>
  <r>
    <n v="4"/>
    <x v="5"/>
    <d v="2023-04-06T01:36:00"/>
    <d v="2023-04-06T04:44:00"/>
    <d v="1899-12-30T03:08:00"/>
    <d v="1899-12-30T00:44:00"/>
    <d v="1899-12-30T02:24:00"/>
    <x v="0"/>
    <x v="4"/>
    <x v="2"/>
    <x v="0"/>
    <n v="33.520000000000003"/>
    <n v="575"/>
    <x v="3"/>
    <n v="18"/>
    <n v="18"/>
    <n v="33.520000000000003"/>
  </r>
  <r>
    <n v="1"/>
    <x v="5"/>
    <d v="2023-04-06T03:57:00"/>
    <d v="2023-04-06T07:06:00"/>
    <d v="1899-12-30T03:09:00"/>
    <d v="1899-12-30T04:13:00"/>
    <d v="1899-12-30T00:00:00"/>
    <x v="1"/>
    <x v="4"/>
    <x v="1"/>
    <x v="2"/>
    <n v="21.71"/>
    <n v="576"/>
    <x v="7"/>
    <n v="234"/>
    <n v="0"/>
    <n v="0"/>
  </r>
  <r>
    <n v="4"/>
    <x v="5"/>
    <d v="2023-04-06T03:13:00"/>
    <d v="2023-04-06T06:40:00"/>
    <d v="1899-12-30T03:27:00"/>
    <d v="1899-12-30T00:25:00"/>
    <d v="1899-12-30T03:02:00"/>
    <x v="0"/>
    <x v="4"/>
    <x v="2"/>
    <x v="0"/>
    <n v="34.119999999999997"/>
    <n v="577"/>
    <x v="4"/>
    <n v="40"/>
    <n v="40"/>
    <n v="34.119999999999997"/>
  </r>
  <r>
    <n v="6"/>
    <x v="5"/>
    <d v="2023-04-06T02:11:00"/>
    <d v="2023-04-06T04:24:00"/>
    <d v="1899-12-30T02:28:00"/>
    <d v="1899-12-30T02:12:00"/>
    <d v="1899-12-30T00:16:00"/>
    <x v="0"/>
    <x v="0"/>
    <x v="2"/>
    <x v="0"/>
    <n v="32.799999999999997"/>
    <n v="578"/>
    <x v="0"/>
    <n v="90"/>
    <n v="90"/>
    <n v="32.799999999999997"/>
  </r>
  <r>
    <n v="2"/>
    <x v="5"/>
    <d v="2023-04-06T00:10:00"/>
    <d v="2023-04-06T02:17:00"/>
    <d v="1899-12-30T02:07:00"/>
    <d v="1899-12-30T01:36:00"/>
    <d v="1899-12-30T00:31:00"/>
    <x v="0"/>
    <x v="0"/>
    <x v="2"/>
    <x v="0"/>
    <n v="35.96"/>
    <n v="579"/>
    <x v="3"/>
    <n v="50"/>
    <n v="50"/>
    <n v="35.96"/>
  </r>
  <r>
    <n v="5"/>
    <x v="5"/>
    <d v="2023-04-06T00:06:00"/>
    <d v="2023-04-06T01:18:00"/>
    <d v="1899-12-30T01:12:00"/>
    <d v="1899-12-30T00:30:00"/>
    <d v="1899-12-30T00:42:00"/>
    <x v="0"/>
    <x v="4"/>
    <x v="0"/>
    <x v="0"/>
    <n v="44.54"/>
    <n v="580"/>
    <x v="7"/>
    <n v="33"/>
    <n v="33"/>
    <n v="44.54"/>
  </r>
  <r>
    <n v="5"/>
    <x v="5"/>
    <d v="2023-04-06T03:33:00"/>
    <d v="2023-04-06T05:08:00"/>
    <d v="1899-12-30T01:50:00"/>
    <d v="1899-12-30T02:15:00"/>
    <d v="1899-12-30T00:00:00"/>
    <x v="1"/>
    <x v="4"/>
    <x v="2"/>
    <x v="0"/>
    <n v="13.27"/>
    <n v="581"/>
    <x v="4"/>
    <n v="123"/>
    <n v="0"/>
    <n v="0"/>
  </r>
  <r>
    <n v="1"/>
    <x v="5"/>
    <d v="2023-04-06T03:48:00"/>
    <d v="2023-04-06T05:09:00"/>
    <d v="1899-12-30T01:21:00"/>
    <d v="1899-12-30T01:24:00"/>
    <d v="1899-12-30T00:00:00"/>
    <x v="1"/>
    <x v="2"/>
    <x v="2"/>
    <x v="0"/>
    <n v="20.23"/>
    <n v="582"/>
    <x v="7"/>
    <n v="54"/>
    <n v="0"/>
    <n v="0"/>
  </r>
  <r>
    <n v="2"/>
    <x v="5"/>
    <d v="2023-04-06T01:41:00"/>
    <d v="2023-04-06T03:34:00"/>
    <d v="1899-12-30T01:53:00"/>
    <d v="1899-12-30T04:24:00"/>
    <d v="1899-12-30T00:00:00"/>
    <x v="1"/>
    <x v="2"/>
    <x v="0"/>
    <x v="2"/>
    <n v="35.99"/>
    <n v="583"/>
    <x v="2"/>
    <n v="243"/>
    <n v="0"/>
    <n v="0"/>
  </r>
  <r>
    <n v="4"/>
    <x v="5"/>
    <d v="2023-04-06T03:35:00"/>
    <d v="2023-04-06T06:59:00"/>
    <d v="1899-12-30T03:24:00"/>
    <d v="1899-12-30T02:51:00"/>
    <d v="1899-12-30T00:33:00"/>
    <x v="0"/>
    <x v="0"/>
    <x v="0"/>
    <x v="0"/>
    <n v="36.979999999999997"/>
    <n v="584"/>
    <x v="9"/>
    <n v="139"/>
    <n v="139"/>
    <n v="36.979999999999997"/>
  </r>
  <r>
    <n v="5"/>
    <x v="5"/>
    <d v="2023-04-06T01:23:00"/>
    <d v="2023-04-06T02:37:00"/>
    <d v="1899-12-30T01:14:00"/>
    <d v="1899-12-30T01:57:00"/>
    <d v="1899-12-30T00:00:00"/>
    <x v="1"/>
    <x v="0"/>
    <x v="2"/>
    <x v="1"/>
    <n v="10.07"/>
    <n v="585"/>
    <x v="8"/>
    <n v="128"/>
    <n v="0"/>
    <n v="0"/>
  </r>
  <r>
    <n v="5"/>
    <x v="5"/>
    <d v="2023-04-06T00:44:00"/>
    <d v="2023-04-06T03:55:00"/>
    <d v="1899-12-30T03:26:00"/>
    <d v="1899-12-30T04:36:00"/>
    <d v="1899-12-30T00:00:00"/>
    <x v="1"/>
    <x v="0"/>
    <x v="1"/>
    <x v="2"/>
    <n v="32.79"/>
    <n v="586"/>
    <x v="5"/>
    <n v="171"/>
    <n v="0"/>
    <n v="0"/>
  </r>
  <r>
    <n v="4"/>
    <x v="5"/>
    <d v="2023-04-06T03:38:00"/>
    <d v="2023-04-06T04:42:00"/>
    <d v="1899-12-30T01:19:00"/>
    <d v="1899-12-30T01:26:00"/>
    <d v="1899-12-30T00:00:00"/>
    <x v="1"/>
    <x v="0"/>
    <x v="2"/>
    <x v="1"/>
    <n v="35.03"/>
    <n v="587"/>
    <x v="7"/>
    <n v="48"/>
    <n v="0"/>
    <n v="0"/>
  </r>
  <r>
    <n v="2"/>
    <x v="5"/>
    <d v="2023-04-06T02:20:00"/>
    <d v="2023-04-06T05:58:00"/>
    <d v="1899-12-30T03:38:00"/>
    <d v="1899-12-30T01:01:00"/>
    <d v="1899-12-30T02:37:00"/>
    <x v="0"/>
    <x v="0"/>
    <x v="1"/>
    <x v="2"/>
    <n v="33.93"/>
    <n v="588"/>
    <x v="3"/>
    <n v="101"/>
    <n v="101"/>
    <n v="33.93"/>
  </r>
  <r>
    <n v="4"/>
    <x v="5"/>
    <d v="2023-04-06T03:14:00"/>
    <d v="2023-04-06T05:57:00"/>
    <d v="1899-12-30T02:43:00"/>
    <d v="1899-12-30T04:30:00"/>
    <d v="1899-12-30T00:00:00"/>
    <x v="1"/>
    <x v="4"/>
    <x v="0"/>
    <x v="0"/>
    <n v="28.96"/>
    <n v="589"/>
    <x v="7"/>
    <n v="284"/>
    <n v="0"/>
    <n v="0"/>
  </r>
  <r>
    <n v="6"/>
    <x v="5"/>
    <d v="2023-04-06T02:45:00"/>
    <d v="2023-04-06T04:27:00"/>
    <d v="1899-12-30T01:57:00"/>
    <d v="1899-12-30T02:30:00"/>
    <d v="1899-12-30T00:00:00"/>
    <x v="1"/>
    <x v="2"/>
    <x v="2"/>
    <x v="1"/>
    <n v="40.94"/>
    <n v="590"/>
    <x v="5"/>
    <n v="122"/>
    <n v="0"/>
    <n v="0"/>
  </r>
  <r>
    <n v="6"/>
    <x v="5"/>
    <d v="2023-04-06T03:44:00"/>
    <d v="2023-04-06T06:19:00"/>
    <d v="1899-12-30T02:35:00"/>
    <d v="1899-12-30T02:33:00"/>
    <d v="1899-12-30T00:02:00"/>
    <x v="0"/>
    <x v="0"/>
    <x v="2"/>
    <x v="1"/>
    <n v="44.33"/>
    <n v="591"/>
    <x v="6"/>
    <n v="120"/>
    <n v="120"/>
    <n v="44.33"/>
  </r>
  <r>
    <n v="1"/>
    <x v="5"/>
    <d v="2023-04-06T00:48:00"/>
    <d v="2023-04-06T02:40:00"/>
    <d v="1899-12-30T01:52:00"/>
    <d v="1899-12-30T03:22:00"/>
    <d v="1899-12-30T00:00:00"/>
    <x v="1"/>
    <x v="2"/>
    <x v="2"/>
    <x v="0"/>
    <n v="35.67"/>
    <n v="592"/>
    <x v="8"/>
    <n v="94"/>
    <n v="0"/>
    <n v="0"/>
  </r>
  <r>
    <n v="5"/>
    <x v="5"/>
    <d v="2023-04-06T00:25:00"/>
    <d v="2023-04-06T02:17:00"/>
    <d v="1899-12-30T01:52:00"/>
    <d v="1899-12-30T00:58:00"/>
    <d v="1899-12-30T00:54:00"/>
    <x v="0"/>
    <x v="4"/>
    <x v="0"/>
    <x v="0"/>
    <n v="48.8"/>
    <n v="593"/>
    <x v="0"/>
    <n v="209"/>
    <n v="209"/>
    <n v="48.8"/>
  </r>
  <r>
    <n v="1"/>
    <x v="5"/>
    <d v="2023-04-06T03:20:00"/>
    <d v="2023-04-06T04:49:00"/>
    <d v="1899-12-30T01:29:00"/>
    <d v="1899-12-30T03:55:00"/>
    <d v="1899-12-30T00:00:00"/>
    <x v="1"/>
    <x v="0"/>
    <x v="0"/>
    <x v="0"/>
    <n v="46.01"/>
    <n v="594"/>
    <x v="6"/>
    <n v="139"/>
    <n v="0"/>
    <n v="0"/>
  </r>
  <r>
    <n v="5"/>
    <x v="5"/>
    <d v="2023-04-06T03:03:00"/>
    <d v="2023-04-06T05:27:00"/>
    <d v="1899-12-30T02:39:00"/>
    <d v="1899-12-30T00:54:00"/>
    <d v="1899-12-30T01:45:00"/>
    <x v="0"/>
    <x v="2"/>
    <x v="2"/>
    <x v="0"/>
    <n v="40.33"/>
    <n v="595"/>
    <x v="3"/>
    <n v="72"/>
    <n v="72"/>
    <n v="40.33"/>
  </r>
  <r>
    <n v="2"/>
    <x v="5"/>
    <d v="2023-04-06T01:21:00"/>
    <d v="2023-04-06T03:39:00"/>
    <d v="1899-12-30T02:33:00"/>
    <d v="1899-12-30T05:58:00"/>
    <d v="1899-12-30T00:00:00"/>
    <x v="1"/>
    <x v="2"/>
    <x v="0"/>
    <x v="0"/>
    <n v="23.7"/>
    <n v="596"/>
    <x v="8"/>
    <n v="240"/>
    <n v="0"/>
    <n v="0"/>
  </r>
  <r>
    <n v="1"/>
    <x v="5"/>
    <d v="2023-04-06T00:51:00"/>
    <d v="2023-04-06T03:51:00"/>
    <d v="1899-12-30T03:15:00"/>
    <d v="1899-12-30T03:00:00"/>
    <d v="1899-12-30T00:15:00"/>
    <x v="0"/>
    <x v="1"/>
    <x v="2"/>
    <x v="0"/>
    <n v="45.46"/>
    <n v="597"/>
    <x v="6"/>
    <n v="150"/>
    <n v="150"/>
    <n v="45.46"/>
  </r>
  <r>
    <n v="6"/>
    <x v="5"/>
    <d v="2023-04-06T03:16:00"/>
    <d v="2023-04-06T06:59:00"/>
    <d v="1899-12-30T03:43:00"/>
    <d v="1899-12-30T02:57:00"/>
    <d v="1899-12-30T00:46:00"/>
    <x v="0"/>
    <x v="3"/>
    <x v="2"/>
    <x v="0"/>
    <n v="11.31"/>
    <n v="598"/>
    <x v="0"/>
    <n v="209"/>
    <n v="209"/>
    <n v="11.31"/>
  </r>
  <r>
    <n v="3"/>
    <x v="5"/>
    <d v="2023-04-06T00:34:00"/>
    <d v="2023-04-06T04:21:00"/>
    <d v="1899-12-30T03:47:00"/>
    <d v="1899-12-30T02:47:00"/>
    <d v="1899-12-30T01:00:00"/>
    <x v="0"/>
    <x v="2"/>
    <x v="2"/>
    <x v="0"/>
    <n v="30.97"/>
    <n v="599"/>
    <x v="3"/>
    <n v="169"/>
    <n v="169"/>
    <n v="30.97"/>
  </r>
  <r>
    <n v="4"/>
    <x v="5"/>
    <d v="2023-04-06T03:58:00"/>
    <d v="2023-04-06T05:01:00"/>
    <d v="1899-12-30T01:18:00"/>
    <d v="1899-12-30T02:32:00"/>
    <d v="1899-12-30T00:00:00"/>
    <x v="1"/>
    <x v="0"/>
    <x v="0"/>
    <x v="0"/>
    <n v="41.35"/>
    <n v="600"/>
    <x v="9"/>
    <n v="144"/>
    <n v="0"/>
    <n v="0"/>
  </r>
  <r>
    <n v="1"/>
    <x v="5"/>
    <d v="2023-04-06T02:43:00"/>
    <d v="2023-04-06T06:15:00"/>
    <d v="1899-12-30T03:32:00"/>
    <d v="1899-12-30T04:06:00"/>
    <d v="1899-12-30T00:00:00"/>
    <x v="1"/>
    <x v="4"/>
    <x v="2"/>
    <x v="2"/>
    <n v="16.809999999999999"/>
    <n v="601"/>
    <x v="4"/>
    <n v="292"/>
    <n v="0"/>
    <n v="0"/>
  </r>
  <r>
    <n v="3"/>
    <x v="5"/>
    <d v="2023-04-06T03:52:00"/>
    <d v="2023-04-06T07:00:00"/>
    <d v="1899-12-30T03:08:00"/>
    <d v="1899-12-30T05:58:00"/>
    <d v="1899-12-30T00:00:00"/>
    <x v="1"/>
    <x v="2"/>
    <x v="1"/>
    <x v="0"/>
    <n v="16.5"/>
    <n v="602"/>
    <x v="0"/>
    <n v="266"/>
    <n v="0"/>
    <n v="0"/>
  </r>
  <r>
    <n v="6"/>
    <x v="5"/>
    <d v="2023-04-06T00:51:00"/>
    <d v="2023-04-06T04:21:00"/>
    <d v="1899-12-30T03:30:00"/>
    <d v="1899-12-30T00:34:00"/>
    <d v="1899-12-30T02:56:00"/>
    <x v="0"/>
    <x v="1"/>
    <x v="2"/>
    <x v="0"/>
    <n v="24.2"/>
    <n v="603"/>
    <x v="7"/>
    <n v="62"/>
    <n v="62"/>
    <n v="24.2"/>
  </r>
  <r>
    <n v="5"/>
    <x v="5"/>
    <d v="2023-04-06T01:18:00"/>
    <d v="2023-04-06T05:16:00"/>
    <d v="1899-12-30T04:13:00"/>
    <d v="1899-12-30T02:06:00"/>
    <d v="1899-12-30T02:07:00"/>
    <x v="0"/>
    <x v="2"/>
    <x v="2"/>
    <x v="0"/>
    <n v="42.6"/>
    <n v="604"/>
    <x v="8"/>
    <n v="105"/>
    <n v="105"/>
    <n v="42.6"/>
  </r>
  <r>
    <n v="2"/>
    <x v="5"/>
    <d v="2023-04-06T02:49:00"/>
    <d v="2023-04-06T06:24:00"/>
    <d v="1899-12-30T03:50:00"/>
    <d v="1899-12-30T05:31:00"/>
    <d v="1899-12-30T00:00:00"/>
    <x v="1"/>
    <x v="0"/>
    <x v="1"/>
    <x v="0"/>
    <n v="24.38"/>
    <n v="605"/>
    <x v="7"/>
    <n v="220"/>
    <n v="0"/>
    <n v="0"/>
  </r>
  <r>
    <n v="2"/>
    <x v="5"/>
    <d v="2023-04-06T03:14:00"/>
    <d v="2023-04-06T06:06:00"/>
    <d v="1899-12-30T03:07:00"/>
    <d v="1899-12-30T05:38:00"/>
    <d v="1899-12-30T00:00:00"/>
    <x v="1"/>
    <x v="3"/>
    <x v="2"/>
    <x v="0"/>
    <n v="31.58"/>
    <n v="606"/>
    <x v="5"/>
    <n v="183"/>
    <n v="0"/>
    <n v="0"/>
  </r>
  <r>
    <n v="1"/>
    <x v="5"/>
    <d v="2023-04-06T01:24:00"/>
    <d v="2023-04-06T03:29:00"/>
    <d v="1899-12-30T02:20:00"/>
    <d v="1899-12-30T01:09:00"/>
    <d v="1899-12-30T01:11:00"/>
    <x v="0"/>
    <x v="3"/>
    <x v="2"/>
    <x v="0"/>
    <n v="28.9"/>
    <n v="607"/>
    <x v="3"/>
    <n v="68"/>
    <n v="68"/>
    <n v="28.9"/>
  </r>
  <r>
    <n v="6"/>
    <x v="5"/>
    <d v="2023-04-06T03:58:00"/>
    <d v="2023-04-06T07:20:00"/>
    <d v="1899-12-30T03:22:00"/>
    <d v="1899-12-30T00:45:00"/>
    <d v="1899-12-30T02:37:00"/>
    <x v="0"/>
    <x v="0"/>
    <x v="2"/>
    <x v="0"/>
    <n v="36.549999999999997"/>
    <n v="608"/>
    <x v="0"/>
    <n v="29"/>
    <n v="29"/>
    <n v="36.549999999999997"/>
  </r>
  <r>
    <n v="4"/>
    <x v="5"/>
    <d v="2023-04-06T03:23:00"/>
    <d v="2023-04-06T07:02:00"/>
    <d v="1899-12-30T03:39:00"/>
    <d v="1899-12-30T00:27:00"/>
    <d v="1899-12-30T03:12:00"/>
    <x v="0"/>
    <x v="1"/>
    <x v="2"/>
    <x v="0"/>
    <n v="23.29"/>
    <n v="609"/>
    <x v="8"/>
    <n v="32"/>
    <n v="32"/>
    <n v="23.29"/>
  </r>
  <r>
    <n v="4"/>
    <x v="5"/>
    <d v="2023-04-06T02:12:00"/>
    <d v="2023-04-06T04:11:00"/>
    <d v="1899-12-30T02:14:00"/>
    <d v="1899-12-30T00:47:00"/>
    <d v="1899-12-30T01:27:00"/>
    <x v="0"/>
    <x v="3"/>
    <x v="2"/>
    <x v="2"/>
    <n v="37.9"/>
    <n v="610"/>
    <x v="3"/>
    <n v="44"/>
    <n v="44"/>
    <n v="37.9"/>
  </r>
  <r>
    <n v="1"/>
    <x v="5"/>
    <d v="2023-04-06T03:55:00"/>
    <d v="2023-04-06T07:43:00"/>
    <d v="1899-12-30T04:03:00"/>
    <d v="1899-12-30T02:16:00"/>
    <d v="1899-12-30T01:47:00"/>
    <x v="0"/>
    <x v="1"/>
    <x v="2"/>
    <x v="0"/>
    <n v="44.28"/>
    <n v="611"/>
    <x v="2"/>
    <n v="78"/>
    <n v="78"/>
    <n v="44.28"/>
  </r>
  <r>
    <n v="4"/>
    <x v="5"/>
    <d v="2023-04-06T01:12:00"/>
    <d v="2023-04-06T05:00:00"/>
    <d v="1899-12-30T03:48:00"/>
    <d v="1899-12-30T04:29:00"/>
    <d v="1899-12-30T00:00:00"/>
    <x v="1"/>
    <x v="3"/>
    <x v="2"/>
    <x v="0"/>
    <n v="23.54"/>
    <n v="612"/>
    <x v="3"/>
    <n v="231"/>
    <n v="0"/>
    <n v="0"/>
  </r>
  <r>
    <n v="5"/>
    <x v="5"/>
    <d v="2023-04-06T01:57:00"/>
    <d v="2023-04-06T03:35:00"/>
    <d v="1899-12-30T01:38:00"/>
    <d v="1899-12-30T07:36:00"/>
    <d v="1899-12-30T00:00:00"/>
    <x v="1"/>
    <x v="2"/>
    <x v="1"/>
    <x v="1"/>
    <n v="23.56"/>
    <n v="613"/>
    <x v="0"/>
    <n v="285"/>
    <n v="0"/>
    <n v="0"/>
  </r>
  <r>
    <n v="6"/>
    <x v="5"/>
    <d v="2023-04-06T02:32:00"/>
    <d v="2023-04-06T04:37:00"/>
    <d v="1899-12-30T02:05:00"/>
    <d v="1899-12-30T02:30:00"/>
    <d v="1899-12-30T00:00:00"/>
    <x v="1"/>
    <x v="1"/>
    <x v="0"/>
    <x v="1"/>
    <n v="26.48"/>
    <n v="614"/>
    <x v="5"/>
    <n v="72"/>
    <n v="0"/>
    <n v="0"/>
  </r>
  <r>
    <n v="1"/>
    <x v="5"/>
    <d v="2023-04-06T00:46:00"/>
    <d v="2023-04-06T01:53:00"/>
    <d v="1899-12-30T01:22:00"/>
    <d v="1899-12-30T07:48:00"/>
    <d v="1899-12-30T00:00:00"/>
    <x v="1"/>
    <x v="3"/>
    <x v="2"/>
    <x v="2"/>
    <n v="18.420000000000002"/>
    <n v="615"/>
    <x v="8"/>
    <n v="333"/>
    <n v="0"/>
    <n v="0"/>
  </r>
  <r>
    <n v="4"/>
    <x v="5"/>
    <d v="2023-04-06T00:14:00"/>
    <d v="2023-04-06T03:36:00"/>
    <d v="1899-12-30T03:37:00"/>
    <d v="1899-12-30T02:07:00"/>
    <d v="1899-12-30T01:30:00"/>
    <x v="0"/>
    <x v="3"/>
    <x v="2"/>
    <x v="2"/>
    <n v="23.89"/>
    <n v="616"/>
    <x v="5"/>
    <n v="132"/>
    <n v="132"/>
    <n v="23.89"/>
  </r>
  <r>
    <n v="5"/>
    <x v="5"/>
    <d v="2023-04-06T01:20:00"/>
    <d v="2023-04-06T05:17:00"/>
    <d v="1899-12-30T03:57:00"/>
    <d v="1899-12-30T02:15:00"/>
    <d v="1899-12-30T01:42:00"/>
    <x v="0"/>
    <x v="2"/>
    <x v="2"/>
    <x v="0"/>
    <n v="38.18"/>
    <n v="617"/>
    <x v="7"/>
    <n v="142"/>
    <n v="142"/>
    <n v="38.18"/>
  </r>
  <r>
    <n v="5"/>
    <x v="5"/>
    <d v="2023-04-06T00:56:00"/>
    <d v="2023-04-06T03:12:00"/>
    <d v="1899-12-30T02:16:00"/>
    <d v="1899-12-30T05:48:00"/>
    <d v="1899-12-30T00:00:00"/>
    <x v="1"/>
    <x v="4"/>
    <x v="2"/>
    <x v="1"/>
    <n v="25.93"/>
    <n v="618"/>
    <x v="9"/>
    <n v="319"/>
    <n v="0"/>
    <n v="0"/>
  </r>
  <r>
    <n v="4"/>
    <x v="5"/>
    <d v="2023-04-06T00:16:00"/>
    <d v="2023-04-06T02:41:00"/>
    <d v="1899-12-30T02:25:00"/>
    <d v="1899-12-30T04:08:00"/>
    <d v="1899-12-30T00:00:00"/>
    <x v="1"/>
    <x v="3"/>
    <x v="2"/>
    <x v="2"/>
    <n v="16.440000000000001"/>
    <n v="619"/>
    <x v="8"/>
    <n v="132"/>
    <n v="0"/>
    <n v="0"/>
  </r>
  <r>
    <n v="3"/>
    <x v="5"/>
    <d v="2023-04-06T02:49:00"/>
    <d v="2023-04-06T06:07:00"/>
    <d v="1899-12-30T03:18:00"/>
    <d v="1899-12-30T02:00:00"/>
    <d v="1899-12-30T01:18:00"/>
    <x v="0"/>
    <x v="4"/>
    <x v="2"/>
    <x v="0"/>
    <n v="26.64"/>
    <n v="620"/>
    <x v="3"/>
    <n v="57"/>
    <n v="57"/>
    <n v="26.64"/>
  </r>
  <r>
    <n v="2"/>
    <x v="5"/>
    <d v="2023-04-06T01:08:00"/>
    <d v="2023-04-06T02:27:00"/>
    <d v="1899-12-30T01:34:00"/>
    <d v="1899-12-30T00:24:00"/>
    <d v="1899-12-30T01:10:00"/>
    <x v="0"/>
    <x v="2"/>
    <x v="2"/>
    <x v="0"/>
    <n v="42.27"/>
    <n v="621"/>
    <x v="8"/>
    <n v="105"/>
    <n v="105"/>
    <n v="42.27"/>
  </r>
  <r>
    <n v="5"/>
    <x v="5"/>
    <d v="2023-04-06T02:07:00"/>
    <d v="2023-04-06T05:31:00"/>
    <d v="1899-12-30T03:24:00"/>
    <d v="1899-12-30T03:04:00"/>
    <d v="1899-12-30T00:20:00"/>
    <x v="0"/>
    <x v="0"/>
    <x v="2"/>
    <x v="2"/>
    <n v="11.47"/>
    <n v="622"/>
    <x v="10"/>
    <n v="121"/>
    <n v="121"/>
    <n v="11.47"/>
  </r>
  <r>
    <n v="1"/>
    <x v="5"/>
    <d v="2023-04-06T00:45:00"/>
    <d v="2023-04-06T03:10:00"/>
    <d v="1899-12-30T02:25:00"/>
    <d v="1899-12-30T05:13:00"/>
    <d v="1899-12-30T00:00:00"/>
    <x v="1"/>
    <x v="0"/>
    <x v="1"/>
    <x v="0"/>
    <n v="22.05"/>
    <n v="623"/>
    <x v="7"/>
    <n v="235"/>
    <n v="0"/>
    <n v="0"/>
  </r>
  <r>
    <n v="4"/>
    <x v="5"/>
    <d v="2023-04-06T01:56:00"/>
    <d v="2023-04-06T03:26:00"/>
    <d v="1899-12-30T01:30:00"/>
    <d v="1899-12-30T01:34:00"/>
    <d v="1899-12-30T00:00:00"/>
    <x v="1"/>
    <x v="1"/>
    <x v="2"/>
    <x v="2"/>
    <n v="38"/>
    <n v="624"/>
    <x v="10"/>
    <n v="102"/>
    <n v="0"/>
    <n v="0"/>
  </r>
  <r>
    <n v="4"/>
    <x v="5"/>
    <d v="2023-04-06T00:09:00"/>
    <d v="2023-04-06T03:22:00"/>
    <d v="1899-12-30T03:28:00"/>
    <d v="1899-12-30T03:07:00"/>
    <d v="1899-12-30T00:21:00"/>
    <x v="0"/>
    <x v="4"/>
    <x v="2"/>
    <x v="2"/>
    <n v="41.73"/>
    <n v="625"/>
    <x v="9"/>
    <n v="139"/>
    <n v="139"/>
    <n v="41.73"/>
  </r>
  <r>
    <n v="4"/>
    <x v="5"/>
    <d v="2023-04-06T02:45:00"/>
    <d v="2023-04-06T04:10:00"/>
    <d v="1899-12-30T01:25:00"/>
    <d v="1899-12-30T01:45:00"/>
    <d v="1899-12-30T00:00:00"/>
    <x v="1"/>
    <x v="4"/>
    <x v="2"/>
    <x v="1"/>
    <n v="19.239999999999998"/>
    <n v="626"/>
    <x v="10"/>
    <n v="137"/>
    <n v="0"/>
    <n v="0"/>
  </r>
  <r>
    <n v="3"/>
    <x v="5"/>
    <d v="2023-04-06T02:23:00"/>
    <d v="2023-04-06T04:13:00"/>
    <d v="1899-12-30T02:05:00"/>
    <d v="1899-12-30T00:37:00"/>
    <d v="1899-12-30T01:28:00"/>
    <x v="0"/>
    <x v="0"/>
    <x v="2"/>
    <x v="0"/>
    <n v="44.24"/>
    <n v="627"/>
    <x v="8"/>
    <n v="21"/>
    <n v="21"/>
    <n v="44.24"/>
  </r>
  <r>
    <n v="1"/>
    <x v="5"/>
    <d v="2023-04-06T00:09:00"/>
    <d v="2023-04-06T01:37:00"/>
    <d v="1899-12-30T01:28:00"/>
    <d v="1899-12-30T01:59:00"/>
    <d v="1899-12-30T00:00:00"/>
    <x v="1"/>
    <x v="0"/>
    <x v="2"/>
    <x v="1"/>
    <n v="15.03"/>
    <n v="628"/>
    <x v="9"/>
    <n v="168"/>
    <n v="0"/>
    <n v="0"/>
  </r>
  <r>
    <n v="2"/>
    <x v="5"/>
    <d v="2023-04-06T02:07:00"/>
    <d v="2023-04-06T05:55:00"/>
    <d v="1899-12-30T04:03:00"/>
    <d v="1899-12-30T02:45:00"/>
    <d v="1899-12-30T01:18:00"/>
    <x v="0"/>
    <x v="4"/>
    <x v="0"/>
    <x v="2"/>
    <n v="26.07"/>
    <n v="629"/>
    <x v="10"/>
    <n v="130"/>
    <n v="130"/>
    <n v="26.07"/>
  </r>
  <r>
    <n v="2"/>
    <x v="5"/>
    <d v="2023-04-06T00:02:00"/>
    <d v="2023-04-06T02:49:00"/>
    <d v="1899-12-30T02:47:00"/>
    <d v="1899-12-30T03:26:00"/>
    <d v="1899-12-30T00:00:00"/>
    <x v="1"/>
    <x v="3"/>
    <x v="0"/>
    <x v="0"/>
    <n v="36.619999999999997"/>
    <n v="630"/>
    <x v="6"/>
    <n v="182"/>
    <n v="0"/>
    <n v="0"/>
  </r>
  <r>
    <n v="1"/>
    <x v="5"/>
    <d v="2023-04-06T00:21:00"/>
    <d v="2023-04-06T02:51:00"/>
    <d v="1899-12-30T02:30:00"/>
    <d v="1899-12-30T02:18:00"/>
    <d v="1899-12-30T00:12:00"/>
    <x v="0"/>
    <x v="3"/>
    <x v="2"/>
    <x v="2"/>
    <n v="39.71"/>
    <n v="631"/>
    <x v="1"/>
    <n v="66"/>
    <n v="66"/>
    <n v="39.71"/>
  </r>
  <r>
    <n v="2"/>
    <x v="5"/>
    <d v="2023-04-06T00:15:00"/>
    <d v="2023-04-06T02:55:00"/>
    <d v="1899-12-30T02:40:00"/>
    <d v="1899-12-30T02:50:00"/>
    <d v="1899-12-30T00:00:00"/>
    <x v="1"/>
    <x v="0"/>
    <x v="2"/>
    <x v="1"/>
    <n v="22.41"/>
    <n v="632"/>
    <x v="8"/>
    <n v="129"/>
    <n v="0"/>
    <n v="0"/>
  </r>
  <r>
    <n v="5"/>
    <x v="5"/>
    <d v="2023-04-06T03:43:00"/>
    <d v="2023-04-06T05:28:00"/>
    <d v="1899-12-30T01:45:00"/>
    <d v="1899-12-30T06:02:00"/>
    <d v="1899-12-30T00:00:00"/>
    <x v="1"/>
    <x v="0"/>
    <x v="2"/>
    <x v="0"/>
    <n v="11.19"/>
    <n v="633"/>
    <x v="6"/>
    <n v="236"/>
    <n v="0"/>
    <n v="0"/>
  </r>
  <r>
    <n v="1"/>
    <x v="5"/>
    <d v="2023-04-06T00:03:00"/>
    <d v="2023-04-06T03:36:00"/>
    <d v="1899-12-30T03:33:00"/>
    <d v="1899-12-30T07:26:00"/>
    <d v="1899-12-30T00:00:00"/>
    <x v="1"/>
    <x v="1"/>
    <x v="2"/>
    <x v="1"/>
    <n v="29.25"/>
    <n v="634"/>
    <x v="5"/>
    <n v="344"/>
    <n v="0"/>
    <n v="0"/>
  </r>
  <r>
    <n v="2"/>
    <x v="5"/>
    <d v="2023-04-06T00:17:00"/>
    <d v="2023-04-06T03:04:00"/>
    <d v="1899-12-30T02:47:00"/>
    <d v="1899-12-30T00:50:00"/>
    <d v="1899-12-30T01:57:00"/>
    <x v="0"/>
    <x v="2"/>
    <x v="2"/>
    <x v="0"/>
    <n v="22.15"/>
    <n v="635"/>
    <x v="4"/>
    <n v="58"/>
    <n v="58"/>
    <n v="22.15"/>
  </r>
  <r>
    <n v="3"/>
    <x v="5"/>
    <d v="2023-04-06T03:35:00"/>
    <d v="2023-04-06T05:48:00"/>
    <d v="1899-12-30T02:13:00"/>
    <d v="1899-12-30T05:04:00"/>
    <d v="1899-12-30T00:00:00"/>
    <x v="1"/>
    <x v="3"/>
    <x v="0"/>
    <x v="2"/>
    <n v="32.86"/>
    <n v="636"/>
    <x v="8"/>
    <n v="126"/>
    <n v="0"/>
    <n v="0"/>
  </r>
  <r>
    <n v="3"/>
    <x v="5"/>
    <d v="2023-04-06T01:55:00"/>
    <d v="2023-04-06T04:32:00"/>
    <d v="1899-12-30T02:37:00"/>
    <d v="1899-12-30T01:33:00"/>
    <d v="1899-12-30T01:04:00"/>
    <x v="0"/>
    <x v="4"/>
    <x v="2"/>
    <x v="0"/>
    <n v="36.58"/>
    <n v="637"/>
    <x v="8"/>
    <n v="117"/>
    <n v="117"/>
    <n v="36.58"/>
  </r>
  <r>
    <n v="6"/>
    <x v="5"/>
    <d v="2023-04-06T00:54:00"/>
    <d v="2023-04-06T02:16:00"/>
    <d v="1899-12-30T01:37:00"/>
    <d v="1899-12-30T02:12:00"/>
    <d v="1899-12-30T00:00:00"/>
    <x v="1"/>
    <x v="0"/>
    <x v="2"/>
    <x v="2"/>
    <n v="30.71"/>
    <n v="638"/>
    <x v="10"/>
    <n v="90"/>
    <n v="0"/>
    <n v="0"/>
  </r>
  <r>
    <n v="4"/>
    <x v="5"/>
    <d v="2023-04-06T02:17:00"/>
    <d v="2023-04-06T05:19:00"/>
    <d v="1899-12-30T03:02:00"/>
    <d v="1899-12-30T04:32:00"/>
    <d v="1899-12-30T00:00:00"/>
    <x v="1"/>
    <x v="2"/>
    <x v="2"/>
    <x v="2"/>
    <n v="18.97"/>
    <n v="639"/>
    <x v="0"/>
    <n v="152"/>
    <n v="0"/>
    <n v="0"/>
  </r>
  <r>
    <n v="3"/>
    <x v="5"/>
    <d v="2023-04-06T00:41:00"/>
    <d v="2023-04-06T01:50:00"/>
    <d v="1899-12-30T01:09:00"/>
    <d v="1899-12-30T03:33:00"/>
    <d v="1899-12-30T00:00:00"/>
    <x v="1"/>
    <x v="0"/>
    <x v="0"/>
    <x v="0"/>
    <n v="49.29"/>
    <n v="640"/>
    <x v="5"/>
    <n v="219"/>
    <n v="0"/>
    <n v="0"/>
  </r>
  <r>
    <n v="4"/>
    <x v="5"/>
    <d v="2023-04-06T01:08:00"/>
    <d v="2023-04-06T03:52:00"/>
    <d v="1899-12-30T02:44:00"/>
    <d v="1899-12-30T03:13:00"/>
    <d v="1899-12-30T00:00:00"/>
    <x v="1"/>
    <x v="1"/>
    <x v="0"/>
    <x v="0"/>
    <n v="39.68"/>
    <n v="641"/>
    <x v="8"/>
    <n v="208"/>
    <n v="0"/>
    <n v="0"/>
  </r>
  <r>
    <n v="1"/>
    <x v="5"/>
    <d v="2023-04-06T02:36:00"/>
    <d v="2023-04-06T05:24:00"/>
    <d v="1899-12-30T03:03:00"/>
    <d v="1899-12-30T02:09:00"/>
    <d v="1899-12-30T00:54:00"/>
    <x v="0"/>
    <x v="2"/>
    <x v="2"/>
    <x v="0"/>
    <n v="11.11"/>
    <n v="642"/>
    <x v="10"/>
    <n v="176"/>
    <n v="176"/>
    <n v="11.11"/>
  </r>
  <r>
    <n v="2"/>
    <x v="5"/>
    <d v="2023-04-06T00:17:00"/>
    <d v="2023-04-06T01:56:00"/>
    <d v="1899-12-30T01:54:00"/>
    <d v="1899-12-30T00:18:00"/>
    <d v="1899-12-30T01:36:00"/>
    <x v="0"/>
    <x v="2"/>
    <x v="0"/>
    <x v="1"/>
    <n v="28.81"/>
    <n v="643"/>
    <x v="7"/>
    <n v="33"/>
    <n v="33"/>
    <n v="28.81"/>
  </r>
  <r>
    <n v="6"/>
    <x v="5"/>
    <d v="2023-04-06T03:44:00"/>
    <d v="2023-04-06T07:10:00"/>
    <d v="1899-12-30T03:26:00"/>
    <d v="1899-12-30T02:33:00"/>
    <d v="1899-12-30T00:53:00"/>
    <x v="0"/>
    <x v="1"/>
    <x v="0"/>
    <x v="0"/>
    <n v="13.86"/>
    <n v="644"/>
    <x v="8"/>
    <n v="93"/>
    <n v="93"/>
    <n v="13.86"/>
  </r>
  <r>
    <n v="6"/>
    <x v="5"/>
    <d v="2023-04-06T02:50:00"/>
    <d v="2023-04-06T06:25:00"/>
    <d v="1899-12-30T03:35:00"/>
    <d v="1899-12-30T04:51:00"/>
    <d v="1899-12-30T00:00:00"/>
    <x v="1"/>
    <x v="0"/>
    <x v="1"/>
    <x v="2"/>
    <n v="40.03"/>
    <n v="645"/>
    <x v="6"/>
    <n v="180"/>
    <n v="0"/>
    <n v="0"/>
  </r>
  <r>
    <n v="2"/>
    <x v="5"/>
    <d v="2023-04-06T03:59:00"/>
    <d v="2023-04-06T06:38:00"/>
    <d v="1899-12-30T02:39:00"/>
    <d v="1899-12-30T01:12:00"/>
    <d v="1899-12-30T01:27:00"/>
    <x v="0"/>
    <x v="2"/>
    <x v="0"/>
    <x v="0"/>
    <n v="12.59"/>
    <n v="646"/>
    <x v="6"/>
    <n v="70"/>
    <n v="70"/>
    <n v="12.59"/>
  </r>
  <r>
    <n v="2"/>
    <x v="5"/>
    <d v="2023-04-06T02:55:00"/>
    <d v="2023-04-06T06:25:00"/>
    <d v="1899-12-30T03:30:00"/>
    <d v="1899-12-30T01:18:00"/>
    <d v="1899-12-30T02:12:00"/>
    <x v="0"/>
    <x v="2"/>
    <x v="2"/>
    <x v="0"/>
    <n v="42.79"/>
    <n v="647"/>
    <x v="6"/>
    <n v="98"/>
    <n v="98"/>
    <n v="42.79"/>
  </r>
  <r>
    <n v="1"/>
    <x v="5"/>
    <d v="2023-04-06T02:59:00"/>
    <d v="2023-04-06T04:55:00"/>
    <d v="1899-12-30T01:56:00"/>
    <d v="1899-12-30T01:34:00"/>
    <d v="1899-12-30T00:22:00"/>
    <x v="0"/>
    <x v="2"/>
    <x v="2"/>
    <x v="2"/>
    <n v="17.43"/>
    <n v="648"/>
    <x v="2"/>
    <n v="56"/>
    <n v="56"/>
    <n v="17.43"/>
  </r>
  <r>
    <n v="1"/>
    <x v="5"/>
    <d v="2023-04-06T00:55:00"/>
    <d v="2023-04-06T03:45:00"/>
    <d v="1899-12-30T03:05:00"/>
    <d v="1899-12-30T04:23:00"/>
    <d v="1899-12-30T00:00:00"/>
    <x v="1"/>
    <x v="3"/>
    <x v="1"/>
    <x v="0"/>
    <n v="15.98"/>
    <n v="649"/>
    <x v="3"/>
    <n v="256"/>
    <n v="0"/>
    <n v="0"/>
  </r>
  <r>
    <n v="3"/>
    <x v="6"/>
    <d v="2023-04-07T03:33:00"/>
    <d v="2023-04-07T05:02:00"/>
    <d v="1899-12-30T01:29:00"/>
    <d v="1899-12-30T02:31:00"/>
    <d v="1899-12-30T00:00:00"/>
    <x v="1"/>
    <x v="0"/>
    <x v="0"/>
    <x v="0"/>
    <n v="38.21"/>
    <n v="650"/>
    <x v="10"/>
    <n v="237"/>
    <n v="0"/>
    <n v="0"/>
  </r>
  <r>
    <n v="4"/>
    <x v="6"/>
    <d v="2023-04-07T02:04:00"/>
    <d v="2023-04-07T05:44:00"/>
    <d v="1899-12-30T03:40:00"/>
    <d v="1899-12-30T03:05:00"/>
    <d v="1899-12-30T00:35:00"/>
    <x v="0"/>
    <x v="4"/>
    <x v="2"/>
    <x v="2"/>
    <n v="20.27"/>
    <n v="651"/>
    <x v="10"/>
    <n v="209"/>
    <n v="209"/>
    <n v="20.27"/>
  </r>
  <r>
    <n v="5"/>
    <x v="6"/>
    <d v="2023-04-07T00:06:00"/>
    <d v="2023-04-07T02:26:00"/>
    <d v="1899-12-30T02:35:00"/>
    <d v="1899-12-30T02:18:00"/>
    <d v="1899-12-30T00:17:00"/>
    <x v="0"/>
    <x v="2"/>
    <x v="0"/>
    <x v="0"/>
    <n v="23.26"/>
    <n v="652"/>
    <x v="7"/>
    <n v="170"/>
    <n v="170"/>
    <n v="23.26"/>
  </r>
  <r>
    <n v="5"/>
    <x v="6"/>
    <d v="2023-04-07T02:31:00"/>
    <d v="2023-04-07T04:20:00"/>
    <d v="1899-12-30T01:49:00"/>
    <d v="1899-12-30T06:37:00"/>
    <d v="1899-12-30T00:00:00"/>
    <x v="1"/>
    <x v="1"/>
    <x v="2"/>
    <x v="0"/>
    <n v="34.33"/>
    <n v="653"/>
    <x v="5"/>
    <n v="244"/>
    <n v="0"/>
    <n v="0"/>
  </r>
  <r>
    <n v="5"/>
    <x v="6"/>
    <d v="2023-04-07T00:02:00"/>
    <d v="2023-04-07T01:44:00"/>
    <d v="1899-12-30T01:57:00"/>
    <d v="1899-12-30T00:44:00"/>
    <d v="1899-12-30T01:13:00"/>
    <x v="0"/>
    <x v="3"/>
    <x v="2"/>
    <x v="2"/>
    <n v="23.98"/>
    <n v="654"/>
    <x v="7"/>
    <n v="42"/>
    <n v="42"/>
    <n v="23.98"/>
  </r>
  <r>
    <n v="4"/>
    <x v="6"/>
    <d v="2023-04-07T01:15:00"/>
    <d v="2023-04-07T04:49:00"/>
    <d v="1899-12-30T03:34:00"/>
    <d v="1899-12-30T01:48:00"/>
    <d v="1899-12-30T01:46:00"/>
    <x v="0"/>
    <x v="3"/>
    <x v="1"/>
    <x v="0"/>
    <n v="21.7"/>
    <n v="655"/>
    <x v="2"/>
    <n v="93"/>
    <n v="93"/>
    <n v="21.7"/>
  </r>
  <r>
    <n v="6"/>
    <x v="6"/>
    <d v="2023-04-07T03:36:00"/>
    <d v="2023-04-07T06:40:00"/>
    <d v="1899-12-30T03:04:00"/>
    <d v="1899-12-30T03:57:00"/>
    <d v="1899-12-30T00:00:00"/>
    <x v="1"/>
    <x v="1"/>
    <x v="2"/>
    <x v="2"/>
    <n v="31.23"/>
    <n v="656"/>
    <x v="10"/>
    <n v="157"/>
    <n v="0"/>
    <n v="0"/>
  </r>
  <r>
    <n v="2"/>
    <x v="6"/>
    <d v="2023-04-07T00:51:00"/>
    <d v="2023-04-07T04:07:00"/>
    <d v="1899-12-30T03:16:00"/>
    <d v="1899-12-30T04:28:00"/>
    <d v="1899-12-30T00:00:00"/>
    <x v="1"/>
    <x v="1"/>
    <x v="1"/>
    <x v="0"/>
    <n v="44.2"/>
    <n v="657"/>
    <x v="9"/>
    <n v="196"/>
    <n v="0"/>
    <n v="0"/>
  </r>
  <r>
    <n v="5"/>
    <x v="6"/>
    <d v="2023-04-07T01:43:00"/>
    <d v="2023-04-07T05:02:00"/>
    <d v="1899-12-30T03:19:00"/>
    <d v="1899-12-30T01:15:00"/>
    <d v="1899-12-30T02:04:00"/>
    <x v="0"/>
    <x v="3"/>
    <x v="1"/>
    <x v="1"/>
    <n v="31.27"/>
    <n v="658"/>
    <x v="2"/>
    <n v="86"/>
    <n v="86"/>
    <n v="31.27"/>
  </r>
  <r>
    <n v="4"/>
    <x v="6"/>
    <d v="2023-04-07T02:50:00"/>
    <d v="2023-04-07T04:03:00"/>
    <d v="1899-12-30T01:28:00"/>
    <d v="1899-12-30T01:33:00"/>
    <d v="1899-12-30T00:00:00"/>
    <x v="1"/>
    <x v="4"/>
    <x v="2"/>
    <x v="0"/>
    <n v="35.24"/>
    <n v="659"/>
    <x v="4"/>
    <n v="87"/>
    <n v="0"/>
    <n v="0"/>
  </r>
  <r>
    <n v="4"/>
    <x v="6"/>
    <d v="2023-04-07T01:56:00"/>
    <d v="2023-04-07T05:51:00"/>
    <d v="1899-12-30T03:55:00"/>
    <d v="1899-12-30T01:46:00"/>
    <d v="1899-12-30T02:09:00"/>
    <x v="0"/>
    <x v="2"/>
    <x v="2"/>
    <x v="1"/>
    <n v="15.91"/>
    <n v="660"/>
    <x v="2"/>
    <n v="208"/>
    <n v="208"/>
    <n v="15.91"/>
  </r>
  <r>
    <n v="4"/>
    <x v="6"/>
    <d v="2023-04-07T03:22:00"/>
    <d v="2023-04-07T06:52:00"/>
    <d v="1899-12-30T03:45:00"/>
    <d v="1899-12-30T05:04:00"/>
    <d v="1899-12-30T00:00:00"/>
    <x v="1"/>
    <x v="4"/>
    <x v="2"/>
    <x v="2"/>
    <n v="32.54"/>
    <n v="661"/>
    <x v="10"/>
    <n v="206"/>
    <n v="0"/>
    <n v="0"/>
  </r>
  <r>
    <n v="4"/>
    <x v="6"/>
    <d v="2023-04-07T02:01:00"/>
    <d v="2023-04-07T05:02:00"/>
    <d v="1899-12-30T03:01:00"/>
    <d v="1899-12-30T02:33:00"/>
    <d v="1899-12-30T00:28:00"/>
    <x v="0"/>
    <x v="1"/>
    <x v="2"/>
    <x v="0"/>
    <n v="11.64"/>
    <n v="662"/>
    <x v="6"/>
    <n v="133"/>
    <n v="133"/>
    <n v="11.64"/>
  </r>
  <r>
    <n v="1"/>
    <x v="6"/>
    <d v="2023-04-07T01:09:00"/>
    <d v="2023-04-07T03:47:00"/>
    <d v="1899-12-30T02:53:00"/>
    <d v="1899-12-30T02:12:00"/>
    <d v="1899-12-30T00:41:00"/>
    <x v="0"/>
    <x v="1"/>
    <x v="1"/>
    <x v="0"/>
    <n v="41.8"/>
    <n v="663"/>
    <x v="0"/>
    <n v="114"/>
    <n v="114"/>
    <n v="41.8"/>
  </r>
  <r>
    <n v="6"/>
    <x v="6"/>
    <d v="2023-04-07T01:35:00"/>
    <d v="2023-04-07T03:53:00"/>
    <d v="1899-12-30T02:18:00"/>
    <d v="1899-12-30T03:57:00"/>
    <d v="1899-12-30T00:00:00"/>
    <x v="1"/>
    <x v="4"/>
    <x v="0"/>
    <x v="1"/>
    <n v="31.27"/>
    <n v="664"/>
    <x v="1"/>
    <n v="122"/>
    <n v="0"/>
    <n v="0"/>
  </r>
  <r>
    <n v="1"/>
    <x v="6"/>
    <d v="2023-04-07T02:05:00"/>
    <d v="2023-04-07T05:56:00"/>
    <d v="1899-12-30T04:06:00"/>
    <d v="1899-12-30T01:45:00"/>
    <d v="1899-12-30T02:21:00"/>
    <x v="0"/>
    <x v="3"/>
    <x v="2"/>
    <x v="0"/>
    <n v="25.32"/>
    <n v="665"/>
    <x v="6"/>
    <n v="129"/>
    <n v="129"/>
    <n v="25.32"/>
  </r>
  <r>
    <n v="4"/>
    <x v="6"/>
    <d v="2023-04-07T01:04:00"/>
    <d v="2023-04-07T04:57:00"/>
    <d v="1899-12-30T03:53:00"/>
    <d v="1899-12-30T00:54:00"/>
    <d v="1899-12-30T02:59:00"/>
    <x v="0"/>
    <x v="2"/>
    <x v="2"/>
    <x v="0"/>
    <n v="11.86"/>
    <n v="666"/>
    <x v="3"/>
    <n v="40"/>
    <n v="40"/>
    <n v="11.86"/>
  </r>
  <r>
    <n v="5"/>
    <x v="6"/>
    <d v="2023-04-07T03:39:00"/>
    <d v="2023-04-07T07:07:00"/>
    <d v="1899-12-30T03:28:00"/>
    <d v="1899-12-30T00:12:00"/>
    <d v="1899-12-30T03:16:00"/>
    <x v="0"/>
    <x v="0"/>
    <x v="2"/>
    <x v="0"/>
    <n v="20.49"/>
    <n v="667"/>
    <x v="4"/>
    <n v="36"/>
    <n v="36"/>
    <n v="20.49"/>
  </r>
  <r>
    <n v="4"/>
    <x v="6"/>
    <d v="2023-04-07T01:43:00"/>
    <d v="2023-04-07T04:41:00"/>
    <d v="1899-12-30T02:58:00"/>
    <d v="1899-12-30T05:36:00"/>
    <d v="1899-12-30T00:00:00"/>
    <x v="1"/>
    <x v="1"/>
    <x v="2"/>
    <x v="1"/>
    <n v="18.61"/>
    <n v="668"/>
    <x v="6"/>
    <n v="201"/>
    <n v="0"/>
    <n v="0"/>
  </r>
  <r>
    <n v="4"/>
    <x v="6"/>
    <d v="2023-04-07T01:01:00"/>
    <d v="2023-04-07T04:34:00"/>
    <d v="1899-12-30T03:33:00"/>
    <d v="1899-12-30T02:47:00"/>
    <d v="1899-12-30T00:46:00"/>
    <x v="0"/>
    <x v="0"/>
    <x v="2"/>
    <x v="0"/>
    <n v="10.68"/>
    <n v="669"/>
    <x v="5"/>
    <n v="181"/>
    <n v="181"/>
    <n v="10.68"/>
  </r>
  <r>
    <n v="6"/>
    <x v="6"/>
    <d v="2023-04-07T01:52:00"/>
    <d v="2023-04-07T03:12:00"/>
    <d v="1899-12-30T01:35:00"/>
    <d v="1899-12-30T01:15:00"/>
    <d v="1899-12-30T00:20:00"/>
    <x v="0"/>
    <x v="2"/>
    <x v="1"/>
    <x v="0"/>
    <n v="37.93"/>
    <n v="670"/>
    <x v="6"/>
    <n v="94"/>
    <n v="94"/>
    <n v="37.93"/>
  </r>
  <r>
    <n v="3"/>
    <x v="6"/>
    <d v="2023-04-07T02:18:00"/>
    <d v="2023-04-07T03:30:00"/>
    <d v="1899-12-30T01:12:00"/>
    <d v="1899-12-30T03:10:00"/>
    <d v="1899-12-30T00:00:00"/>
    <x v="1"/>
    <x v="0"/>
    <x v="1"/>
    <x v="0"/>
    <n v="32.200000000000003"/>
    <n v="671"/>
    <x v="6"/>
    <n v="184"/>
    <n v="0"/>
    <n v="0"/>
  </r>
  <r>
    <n v="6"/>
    <x v="6"/>
    <d v="2023-04-07T01:24:00"/>
    <d v="2023-04-07T03:51:00"/>
    <d v="1899-12-30T02:27:00"/>
    <d v="1899-12-30T02:15:00"/>
    <d v="1899-12-30T00:12:00"/>
    <x v="0"/>
    <x v="4"/>
    <x v="2"/>
    <x v="2"/>
    <n v="29.19"/>
    <n v="672"/>
    <x v="9"/>
    <n v="157"/>
    <n v="157"/>
    <n v="29.19"/>
  </r>
  <r>
    <n v="6"/>
    <x v="6"/>
    <d v="2023-04-07T00:37:00"/>
    <d v="2023-04-07T02:52:00"/>
    <d v="1899-12-30T02:15:00"/>
    <d v="1899-12-30T02:51:00"/>
    <d v="1899-12-30T00:00:00"/>
    <x v="1"/>
    <x v="3"/>
    <x v="2"/>
    <x v="0"/>
    <n v="36.5"/>
    <n v="673"/>
    <x v="5"/>
    <n v="265"/>
    <n v="0"/>
    <n v="0"/>
  </r>
  <r>
    <n v="3"/>
    <x v="6"/>
    <d v="2023-04-07T00:03:00"/>
    <d v="2023-04-07T01:30:00"/>
    <d v="1899-12-30T01:27:00"/>
    <d v="1899-12-30T01:53:00"/>
    <d v="1899-12-30T00:00:00"/>
    <x v="1"/>
    <x v="3"/>
    <x v="2"/>
    <x v="2"/>
    <n v="41.29"/>
    <n v="674"/>
    <x v="3"/>
    <n v="207"/>
    <n v="0"/>
    <n v="0"/>
  </r>
  <r>
    <n v="2"/>
    <x v="6"/>
    <d v="2023-04-07T00:54:00"/>
    <d v="2023-04-07T04:33:00"/>
    <d v="1899-12-30T03:39:00"/>
    <d v="1899-12-30T05:47:00"/>
    <d v="1899-12-30T00:00:00"/>
    <x v="1"/>
    <x v="2"/>
    <x v="1"/>
    <x v="2"/>
    <n v="30.74"/>
    <n v="675"/>
    <x v="8"/>
    <n v="193"/>
    <n v="0"/>
    <n v="0"/>
  </r>
  <r>
    <n v="6"/>
    <x v="6"/>
    <d v="2023-04-07T00:28:00"/>
    <d v="2023-04-07T03:45:00"/>
    <d v="1899-12-30T03:32:00"/>
    <d v="1899-12-30T02:25:00"/>
    <d v="1899-12-30T01:07:00"/>
    <x v="0"/>
    <x v="0"/>
    <x v="2"/>
    <x v="0"/>
    <n v="41.6"/>
    <n v="676"/>
    <x v="8"/>
    <n v="124"/>
    <n v="124"/>
    <n v="41.6"/>
  </r>
  <r>
    <n v="6"/>
    <x v="6"/>
    <d v="2023-04-07T00:34:00"/>
    <d v="2023-04-07T02:37:00"/>
    <d v="1899-12-30T02:18:00"/>
    <d v="1899-12-30T04:22:00"/>
    <d v="1899-12-30T00:00:00"/>
    <x v="1"/>
    <x v="2"/>
    <x v="2"/>
    <x v="0"/>
    <n v="12.57"/>
    <n v="677"/>
    <x v="6"/>
    <n v="144"/>
    <n v="0"/>
    <n v="0"/>
  </r>
  <r>
    <n v="1"/>
    <x v="6"/>
    <d v="2023-04-07T03:01:00"/>
    <d v="2023-04-07T05:22:00"/>
    <d v="1899-12-30T02:36:00"/>
    <d v="1899-12-30T04:12:00"/>
    <d v="1899-12-30T00:00:00"/>
    <x v="1"/>
    <x v="0"/>
    <x v="2"/>
    <x v="0"/>
    <n v="26.76"/>
    <n v="678"/>
    <x v="9"/>
    <n v="204"/>
    <n v="0"/>
    <n v="0"/>
  </r>
  <r>
    <n v="4"/>
    <x v="6"/>
    <d v="2023-04-07T00:02:00"/>
    <d v="2023-04-07T03:03:00"/>
    <d v="1899-12-30T03:16:00"/>
    <d v="1899-12-30T04:13:00"/>
    <d v="1899-12-30T00:00:00"/>
    <x v="1"/>
    <x v="2"/>
    <x v="2"/>
    <x v="0"/>
    <n v="36.43"/>
    <n v="679"/>
    <x v="9"/>
    <n v="199"/>
    <n v="0"/>
    <n v="0"/>
  </r>
  <r>
    <n v="4"/>
    <x v="6"/>
    <d v="2023-04-07T01:23:00"/>
    <d v="2023-04-07T05:20:00"/>
    <d v="1899-12-30T03:57:00"/>
    <d v="1899-12-30T04:31:00"/>
    <d v="1899-12-30T00:00:00"/>
    <x v="1"/>
    <x v="0"/>
    <x v="1"/>
    <x v="0"/>
    <n v="12.06"/>
    <n v="680"/>
    <x v="3"/>
    <n v="162"/>
    <n v="0"/>
    <n v="0"/>
  </r>
  <r>
    <n v="4"/>
    <x v="6"/>
    <d v="2023-04-07T02:56:00"/>
    <d v="2023-04-07T06:50:00"/>
    <d v="1899-12-30T03:54:00"/>
    <d v="1899-12-30T01:26:00"/>
    <d v="1899-12-30T02:28:00"/>
    <x v="0"/>
    <x v="4"/>
    <x v="0"/>
    <x v="0"/>
    <n v="37.07"/>
    <n v="681"/>
    <x v="3"/>
    <n v="75"/>
    <n v="75"/>
    <n v="37.07"/>
  </r>
  <r>
    <n v="5"/>
    <x v="6"/>
    <d v="2023-04-07T01:26:00"/>
    <d v="2023-04-07T04:05:00"/>
    <d v="1899-12-30T02:54:00"/>
    <d v="1899-12-30T00:43:00"/>
    <d v="1899-12-30T02:11:00"/>
    <x v="0"/>
    <x v="3"/>
    <x v="2"/>
    <x v="1"/>
    <n v="21.04"/>
    <n v="682"/>
    <x v="5"/>
    <n v="23"/>
    <n v="23"/>
    <n v="21.04"/>
  </r>
  <r>
    <n v="6"/>
    <x v="6"/>
    <d v="2023-04-07T03:56:00"/>
    <d v="2023-04-07T06:22:00"/>
    <d v="1899-12-30T02:41:00"/>
    <d v="1899-12-30T02:13:00"/>
    <d v="1899-12-30T00:28:00"/>
    <x v="0"/>
    <x v="3"/>
    <x v="2"/>
    <x v="0"/>
    <n v="40.42"/>
    <n v="683"/>
    <x v="1"/>
    <n v="164"/>
    <n v="164"/>
    <n v="40.42"/>
  </r>
  <r>
    <n v="6"/>
    <x v="6"/>
    <d v="2023-04-07T03:29:00"/>
    <d v="2023-04-07T04:40:00"/>
    <d v="1899-12-30T01:26:00"/>
    <d v="1899-12-30T03:04:00"/>
    <d v="1899-12-30T00:00:00"/>
    <x v="1"/>
    <x v="4"/>
    <x v="2"/>
    <x v="2"/>
    <n v="48.15"/>
    <n v="684"/>
    <x v="9"/>
    <n v="180"/>
    <n v="0"/>
    <n v="0"/>
  </r>
  <r>
    <n v="5"/>
    <x v="6"/>
    <d v="2023-04-07T00:28:00"/>
    <d v="2023-04-07T01:43:00"/>
    <d v="1899-12-30T01:15:00"/>
    <d v="1899-12-30T00:34:00"/>
    <d v="1899-12-30T00:41:00"/>
    <x v="0"/>
    <x v="2"/>
    <x v="0"/>
    <x v="0"/>
    <n v="19.89"/>
    <n v="685"/>
    <x v="0"/>
    <n v="54"/>
    <n v="54"/>
    <n v="19.89"/>
  </r>
  <r>
    <n v="6"/>
    <x v="6"/>
    <d v="2023-04-07T01:12:00"/>
    <d v="2023-04-07T03:39:00"/>
    <d v="1899-12-30T02:27:00"/>
    <d v="1899-12-30T01:56:00"/>
    <d v="1899-12-30T00:31:00"/>
    <x v="0"/>
    <x v="1"/>
    <x v="1"/>
    <x v="0"/>
    <n v="15.83"/>
    <n v="686"/>
    <x v="3"/>
    <n v="102"/>
    <n v="102"/>
    <n v="15.83"/>
  </r>
  <r>
    <n v="6"/>
    <x v="6"/>
    <d v="2023-04-07T01:54:00"/>
    <d v="2023-04-07T05:39:00"/>
    <d v="1899-12-30T03:45:00"/>
    <d v="1899-12-30T00:58:00"/>
    <d v="1899-12-30T02:47:00"/>
    <x v="0"/>
    <x v="4"/>
    <x v="1"/>
    <x v="0"/>
    <n v="10.53"/>
    <n v="687"/>
    <x v="0"/>
    <n v="72"/>
    <n v="72"/>
    <n v="10.53"/>
  </r>
  <r>
    <n v="1"/>
    <x v="6"/>
    <d v="2023-04-07T03:26:00"/>
    <d v="2023-04-07T05:03:00"/>
    <d v="1899-12-30T01:52:00"/>
    <d v="1899-12-30T00:14:00"/>
    <d v="1899-12-30T01:38:00"/>
    <x v="0"/>
    <x v="1"/>
    <x v="2"/>
    <x v="0"/>
    <n v="48.7"/>
    <n v="688"/>
    <x v="10"/>
    <n v="29"/>
    <n v="29"/>
    <n v="48.7"/>
  </r>
  <r>
    <n v="1"/>
    <x v="6"/>
    <d v="2023-04-07T00:36:00"/>
    <d v="2023-04-07T02:22:00"/>
    <d v="1899-12-30T02:01:00"/>
    <d v="1899-12-30T01:15:00"/>
    <d v="1899-12-30T00:46:00"/>
    <x v="0"/>
    <x v="1"/>
    <x v="2"/>
    <x v="0"/>
    <n v="10.25"/>
    <n v="689"/>
    <x v="3"/>
    <n v="165"/>
    <n v="165"/>
    <n v="10.25"/>
  </r>
  <r>
    <n v="4"/>
    <x v="6"/>
    <d v="2023-04-07T02:43:00"/>
    <d v="2023-04-07T05:43:00"/>
    <d v="1899-12-30T03:00:00"/>
    <d v="1899-12-30T03:33:00"/>
    <d v="1899-12-30T00:00:00"/>
    <x v="1"/>
    <x v="3"/>
    <x v="0"/>
    <x v="2"/>
    <n v="37.22"/>
    <n v="690"/>
    <x v="0"/>
    <n v="191"/>
    <n v="0"/>
    <n v="0"/>
  </r>
  <r>
    <n v="4"/>
    <x v="6"/>
    <d v="2023-04-07T01:43:00"/>
    <d v="2023-04-07T05:17:00"/>
    <d v="1899-12-30T03:49:00"/>
    <d v="1899-12-30T01:42:00"/>
    <d v="1899-12-30T02:07:00"/>
    <x v="0"/>
    <x v="0"/>
    <x v="0"/>
    <x v="2"/>
    <n v="13.9"/>
    <n v="691"/>
    <x v="1"/>
    <n v="66"/>
    <n v="66"/>
    <n v="13.9"/>
  </r>
  <r>
    <n v="2"/>
    <x v="6"/>
    <d v="2023-04-07T00:53:00"/>
    <d v="2023-04-07T04:26:00"/>
    <d v="1899-12-30T03:33:00"/>
    <d v="1899-12-30T02:46:00"/>
    <d v="1899-12-30T00:47:00"/>
    <x v="0"/>
    <x v="1"/>
    <x v="2"/>
    <x v="2"/>
    <n v="25.92"/>
    <n v="692"/>
    <x v="10"/>
    <n v="173"/>
    <n v="173"/>
    <n v="25.92"/>
  </r>
  <r>
    <n v="4"/>
    <x v="6"/>
    <d v="2023-04-07T03:44:00"/>
    <d v="2023-04-07T07:31:00"/>
    <d v="1899-12-30T03:47:00"/>
    <d v="1899-12-30T01:08:00"/>
    <d v="1899-12-30T02:39:00"/>
    <x v="0"/>
    <x v="0"/>
    <x v="2"/>
    <x v="0"/>
    <n v="28.31"/>
    <n v="693"/>
    <x v="8"/>
    <n v="78"/>
    <n v="78"/>
    <n v="28.31"/>
  </r>
  <r>
    <n v="4"/>
    <x v="6"/>
    <d v="2023-04-07T01:51:00"/>
    <d v="2023-04-07T05:13:00"/>
    <d v="1899-12-30T03:22:00"/>
    <d v="1899-12-30T03:14:00"/>
    <d v="1899-12-30T00:08:00"/>
    <x v="0"/>
    <x v="2"/>
    <x v="2"/>
    <x v="0"/>
    <n v="23.66"/>
    <n v="694"/>
    <x v="5"/>
    <n v="157"/>
    <n v="157"/>
    <n v="23.66"/>
  </r>
  <r>
    <n v="1"/>
    <x v="6"/>
    <d v="2023-04-07T02:02:00"/>
    <d v="2023-04-07T05:32:00"/>
    <d v="1899-12-30T03:45:00"/>
    <d v="1899-12-30T01:14:00"/>
    <d v="1899-12-30T02:31:00"/>
    <x v="0"/>
    <x v="0"/>
    <x v="2"/>
    <x v="0"/>
    <n v="18.23"/>
    <n v="695"/>
    <x v="5"/>
    <n v="116"/>
    <n v="116"/>
    <n v="18.23"/>
  </r>
  <r>
    <n v="6"/>
    <x v="6"/>
    <d v="2023-04-07T02:16:00"/>
    <d v="2023-04-07T06:11:00"/>
    <d v="1899-12-30T04:10:00"/>
    <d v="1899-12-30T00:46:00"/>
    <d v="1899-12-30T03:24:00"/>
    <x v="0"/>
    <x v="1"/>
    <x v="2"/>
    <x v="2"/>
    <n v="18.760000000000002"/>
    <n v="696"/>
    <x v="4"/>
    <n v="46"/>
    <n v="46"/>
    <n v="18.760000000000002"/>
  </r>
  <r>
    <n v="1"/>
    <x v="6"/>
    <d v="2023-04-07T03:48:00"/>
    <d v="2023-04-07T06:42:00"/>
    <d v="1899-12-30T02:54:00"/>
    <d v="1899-12-30T03:27:00"/>
    <d v="1899-12-30T00:00:00"/>
    <x v="1"/>
    <x v="2"/>
    <x v="2"/>
    <x v="0"/>
    <n v="34.35"/>
    <n v="697"/>
    <x v="7"/>
    <n v="199"/>
    <n v="0"/>
    <n v="0"/>
  </r>
  <r>
    <n v="4"/>
    <x v="6"/>
    <d v="2023-04-07T02:30:00"/>
    <d v="2023-04-07T06:25:00"/>
    <d v="1899-12-30T03:55:00"/>
    <d v="1899-12-30T02:49:00"/>
    <d v="1899-12-30T01:06:00"/>
    <x v="0"/>
    <x v="1"/>
    <x v="2"/>
    <x v="2"/>
    <n v="39.89"/>
    <n v="698"/>
    <x v="6"/>
    <n v="185"/>
    <n v="185"/>
    <n v="39.89"/>
  </r>
  <r>
    <n v="6"/>
    <x v="6"/>
    <d v="2023-04-07T01:35:00"/>
    <d v="2023-04-07T02:56:00"/>
    <d v="1899-12-30T01:21:00"/>
    <d v="1899-12-30T00:22:00"/>
    <d v="1899-12-30T00:59:00"/>
    <x v="0"/>
    <x v="2"/>
    <x v="2"/>
    <x v="0"/>
    <n v="38.44"/>
    <n v="699"/>
    <x v="0"/>
    <n v="58"/>
    <n v="58"/>
    <n v="38.44"/>
  </r>
  <r>
    <n v="2"/>
    <x v="6"/>
    <d v="2023-04-07T00:23:00"/>
    <d v="2023-04-07T02:50:00"/>
    <d v="1899-12-30T02:27:00"/>
    <d v="1899-12-30T04:04:00"/>
    <d v="1899-12-30T00:00:00"/>
    <x v="1"/>
    <x v="2"/>
    <x v="2"/>
    <x v="0"/>
    <n v="21.66"/>
    <n v="700"/>
    <x v="10"/>
    <n v="234"/>
    <n v="0"/>
    <n v="0"/>
  </r>
  <r>
    <n v="5"/>
    <x v="6"/>
    <d v="2023-04-07T03:20:00"/>
    <d v="2023-04-07T05:45:00"/>
    <d v="1899-12-30T02:25:00"/>
    <d v="1899-12-30T03:14:00"/>
    <d v="1899-12-30T00:00:00"/>
    <x v="1"/>
    <x v="4"/>
    <x v="2"/>
    <x v="0"/>
    <n v="39.83"/>
    <n v="701"/>
    <x v="6"/>
    <n v="102"/>
    <n v="0"/>
    <n v="0"/>
  </r>
  <r>
    <n v="2"/>
    <x v="6"/>
    <d v="2023-04-07T02:30:00"/>
    <d v="2023-04-07T05:15:00"/>
    <d v="1899-12-30T02:45:00"/>
    <d v="1899-12-30T05:05:00"/>
    <d v="1899-12-30T00:00:00"/>
    <x v="1"/>
    <x v="0"/>
    <x v="2"/>
    <x v="2"/>
    <n v="47.07"/>
    <n v="702"/>
    <x v="2"/>
    <n v="195"/>
    <n v="0"/>
    <n v="0"/>
  </r>
  <r>
    <n v="5"/>
    <x v="6"/>
    <d v="2023-04-07T00:17:00"/>
    <d v="2023-04-07T02:19:00"/>
    <d v="1899-12-30T02:17:00"/>
    <d v="1899-12-30T01:27:00"/>
    <d v="1899-12-30T00:50:00"/>
    <x v="0"/>
    <x v="1"/>
    <x v="2"/>
    <x v="0"/>
    <n v="22.24"/>
    <n v="703"/>
    <x v="5"/>
    <n v="63"/>
    <n v="63"/>
    <n v="22.24"/>
  </r>
  <r>
    <n v="6"/>
    <x v="6"/>
    <d v="2023-04-07T01:40:00"/>
    <d v="2023-04-07T04:29:00"/>
    <d v="1899-12-30T02:49:00"/>
    <d v="1899-12-30T00:38:00"/>
    <d v="1899-12-30T02:11:00"/>
    <x v="0"/>
    <x v="2"/>
    <x v="2"/>
    <x v="2"/>
    <n v="33.29"/>
    <n v="704"/>
    <x v="6"/>
    <n v="18"/>
    <n v="18"/>
    <n v="33.29"/>
  </r>
  <r>
    <n v="3"/>
    <x v="6"/>
    <d v="2023-04-07T01:48:00"/>
    <d v="2023-04-07T02:53:00"/>
    <d v="1899-12-30T01:05:00"/>
    <d v="1899-12-30T01:31:00"/>
    <d v="1899-12-30T00:00:00"/>
    <x v="1"/>
    <x v="2"/>
    <x v="2"/>
    <x v="0"/>
    <n v="43.07"/>
    <n v="705"/>
    <x v="5"/>
    <n v="112"/>
    <n v="0"/>
    <n v="0"/>
  </r>
  <r>
    <n v="6"/>
    <x v="6"/>
    <d v="2023-04-07T01:14:00"/>
    <d v="2023-04-07T04:54:00"/>
    <d v="1899-12-30T03:55:00"/>
    <d v="1899-12-30T01:39:00"/>
    <d v="1899-12-30T02:16:00"/>
    <x v="0"/>
    <x v="1"/>
    <x v="2"/>
    <x v="0"/>
    <n v="44.45"/>
    <n v="706"/>
    <x v="10"/>
    <n v="54"/>
    <n v="54"/>
    <n v="44.45"/>
  </r>
  <r>
    <n v="1"/>
    <x v="6"/>
    <d v="2023-04-07T03:05:00"/>
    <d v="2023-04-07T05:23:00"/>
    <d v="1899-12-30T02:18:00"/>
    <d v="1899-12-30T03:21:00"/>
    <d v="1899-12-30T00:00:00"/>
    <x v="1"/>
    <x v="2"/>
    <x v="2"/>
    <x v="1"/>
    <n v="40.39"/>
    <n v="707"/>
    <x v="7"/>
    <n v="185"/>
    <n v="0"/>
    <n v="0"/>
  </r>
  <r>
    <n v="2"/>
    <x v="6"/>
    <d v="2023-04-07T03:36:00"/>
    <d v="2023-04-07T07:24:00"/>
    <d v="1899-12-30T04:03:00"/>
    <d v="1899-12-30T00:48:00"/>
    <d v="1899-12-30T03:15:00"/>
    <x v="0"/>
    <x v="0"/>
    <x v="2"/>
    <x v="2"/>
    <n v="41.8"/>
    <n v="708"/>
    <x v="0"/>
    <n v="54"/>
    <n v="54"/>
    <n v="41.8"/>
  </r>
  <r>
    <n v="4"/>
    <x v="6"/>
    <d v="2023-04-07T01:55:00"/>
    <d v="2023-04-07T03:40:00"/>
    <d v="1899-12-30T02:00:00"/>
    <d v="1899-12-30T02:43:00"/>
    <d v="1899-12-30T00:00:00"/>
    <x v="1"/>
    <x v="2"/>
    <x v="1"/>
    <x v="0"/>
    <n v="26.15"/>
    <n v="709"/>
    <x v="8"/>
    <n v="193"/>
    <n v="0"/>
    <n v="0"/>
  </r>
  <r>
    <n v="1"/>
    <x v="6"/>
    <d v="2023-04-07T02:28:00"/>
    <d v="2023-04-07T03:38:00"/>
    <d v="1899-12-30T01:25:00"/>
    <d v="1899-12-30T04:22:00"/>
    <d v="1899-12-30T00:00:00"/>
    <x v="1"/>
    <x v="3"/>
    <x v="2"/>
    <x v="0"/>
    <n v="28.43"/>
    <n v="710"/>
    <x v="0"/>
    <n v="138"/>
    <n v="0"/>
    <n v="0"/>
  </r>
  <r>
    <n v="6"/>
    <x v="6"/>
    <d v="2023-04-07T01:51:00"/>
    <d v="2023-04-07T05:18:00"/>
    <d v="1899-12-30T03:42:00"/>
    <d v="1899-12-30T02:41:00"/>
    <d v="1899-12-30T01:01:00"/>
    <x v="0"/>
    <x v="1"/>
    <x v="0"/>
    <x v="0"/>
    <n v="49.74"/>
    <n v="711"/>
    <x v="7"/>
    <n v="166"/>
    <n v="166"/>
    <n v="49.74"/>
  </r>
  <r>
    <n v="5"/>
    <x v="6"/>
    <d v="2023-04-07T00:06:00"/>
    <d v="2023-04-07T02:27:00"/>
    <d v="1899-12-30T02:21:00"/>
    <d v="1899-12-30T01:38:00"/>
    <d v="1899-12-30T00:43:00"/>
    <x v="0"/>
    <x v="2"/>
    <x v="1"/>
    <x v="1"/>
    <n v="42.21"/>
    <n v="712"/>
    <x v="4"/>
    <n v="48"/>
    <n v="48"/>
    <n v="42.21"/>
  </r>
  <r>
    <n v="4"/>
    <x v="6"/>
    <d v="2023-04-07T00:15:00"/>
    <d v="2023-04-07T02:52:00"/>
    <d v="1899-12-30T02:37:00"/>
    <d v="1899-12-30T06:15:00"/>
    <d v="1899-12-30T00:00:00"/>
    <x v="1"/>
    <x v="1"/>
    <x v="2"/>
    <x v="2"/>
    <n v="35.11"/>
    <n v="713"/>
    <x v="7"/>
    <n v="360"/>
    <n v="0"/>
    <n v="0"/>
  </r>
  <r>
    <n v="2"/>
    <x v="6"/>
    <d v="2023-04-07T02:21:00"/>
    <d v="2023-04-07T04:05:00"/>
    <d v="1899-12-30T01:44:00"/>
    <d v="1899-12-30T02:11:00"/>
    <d v="1899-12-30T00:00:00"/>
    <x v="1"/>
    <x v="3"/>
    <x v="2"/>
    <x v="0"/>
    <n v="10.69"/>
    <n v="714"/>
    <x v="1"/>
    <n v="225"/>
    <n v="0"/>
    <n v="0"/>
  </r>
  <r>
    <n v="6"/>
    <x v="6"/>
    <d v="2023-04-07T01:45:00"/>
    <d v="2023-04-07T04:15:00"/>
    <d v="1899-12-30T02:45:00"/>
    <d v="1899-12-30T06:20:00"/>
    <d v="1899-12-30T00:00:00"/>
    <x v="1"/>
    <x v="0"/>
    <x v="0"/>
    <x v="0"/>
    <n v="39.909999999999997"/>
    <n v="715"/>
    <x v="4"/>
    <n v="246"/>
    <n v="0"/>
    <n v="0"/>
  </r>
  <r>
    <n v="4"/>
    <x v="6"/>
    <d v="2023-04-07T01:47:00"/>
    <d v="2023-04-07T04:44:00"/>
    <d v="1899-12-30T03:12:00"/>
    <d v="1899-12-30T04:30:00"/>
    <d v="1899-12-30T00:00:00"/>
    <x v="1"/>
    <x v="2"/>
    <x v="2"/>
    <x v="2"/>
    <n v="44.73"/>
    <n v="716"/>
    <x v="2"/>
    <n v="231"/>
    <n v="0"/>
    <n v="0"/>
  </r>
  <r>
    <n v="5"/>
    <x v="6"/>
    <d v="2023-04-07T03:56:00"/>
    <d v="2023-04-07T06:03:00"/>
    <d v="1899-12-30T02:07:00"/>
    <d v="1899-12-30T02:01:00"/>
    <d v="1899-12-30T00:06:00"/>
    <x v="0"/>
    <x v="1"/>
    <x v="2"/>
    <x v="0"/>
    <n v="23.67"/>
    <n v="717"/>
    <x v="6"/>
    <n v="155"/>
    <n v="155"/>
    <n v="23.67"/>
  </r>
  <r>
    <n v="6"/>
    <x v="6"/>
    <d v="2023-04-07T03:18:00"/>
    <d v="2023-04-07T07:06:00"/>
    <d v="1899-12-30T03:48:00"/>
    <d v="1899-12-30T00:58:00"/>
    <d v="1899-12-30T02:50:00"/>
    <x v="0"/>
    <x v="2"/>
    <x v="2"/>
    <x v="1"/>
    <n v="37.21"/>
    <n v="718"/>
    <x v="5"/>
    <n v="20"/>
    <n v="20"/>
    <n v="37.21"/>
  </r>
  <r>
    <n v="3"/>
    <x v="6"/>
    <d v="2023-04-07T01:18:00"/>
    <d v="2023-04-07T02:49:00"/>
    <d v="1899-12-30T01:31:00"/>
    <d v="1899-12-30T01:44:00"/>
    <d v="1899-12-30T00:00:00"/>
    <x v="1"/>
    <x v="1"/>
    <x v="0"/>
    <x v="0"/>
    <n v="17.23"/>
    <n v="719"/>
    <x v="1"/>
    <n v="107"/>
    <n v="0"/>
    <n v="0"/>
  </r>
  <r>
    <n v="5"/>
    <x v="6"/>
    <d v="2023-04-07T02:13:00"/>
    <d v="2023-04-07T05:46:00"/>
    <d v="1899-12-30T03:33:00"/>
    <d v="1899-12-30T04:34:00"/>
    <d v="1899-12-30T00:00:00"/>
    <x v="1"/>
    <x v="0"/>
    <x v="2"/>
    <x v="0"/>
    <n v="40.28"/>
    <n v="720"/>
    <x v="3"/>
    <n v="168"/>
    <n v="0"/>
    <n v="0"/>
  </r>
  <r>
    <n v="2"/>
    <x v="6"/>
    <d v="2023-04-07T03:53:00"/>
    <d v="2023-04-07T07:01:00"/>
    <d v="1899-12-30T03:08:00"/>
    <d v="1899-12-30T05:29:00"/>
    <d v="1899-12-30T00:00:00"/>
    <x v="1"/>
    <x v="2"/>
    <x v="2"/>
    <x v="1"/>
    <n v="47.13"/>
    <n v="721"/>
    <x v="3"/>
    <n v="218"/>
    <n v="0"/>
    <n v="0"/>
  </r>
  <r>
    <n v="5"/>
    <x v="6"/>
    <d v="2023-04-07T02:51:00"/>
    <d v="2023-04-07T04:08:00"/>
    <d v="1899-12-30T01:17:00"/>
    <d v="1899-12-30T02:25:00"/>
    <d v="1899-12-30T00:00:00"/>
    <x v="1"/>
    <x v="2"/>
    <x v="2"/>
    <x v="0"/>
    <n v="20.62"/>
    <n v="722"/>
    <x v="8"/>
    <n v="85"/>
    <n v="0"/>
    <n v="0"/>
  </r>
  <r>
    <n v="2"/>
    <x v="6"/>
    <d v="2023-04-07T01:35:00"/>
    <d v="2023-04-07T04:49:00"/>
    <d v="1899-12-30T03:14:00"/>
    <d v="1899-12-30T01:02:00"/>
    <d v="1899-12-30T02:12:00"/>
    <x v="0"/>
    <x v="4"/>
    <x v="1"/>
    <x v="1"/>
    <n v="27.79"/>
    <n v="723"/>
    <x v="9"/>
    <n v="126"/>
    <n v="126"/>
    <n v="27.79"/>
  </r>
  <r>
    <n v="6"/>
    <x v="6"/>
    <d v="2023-04-07T02:56:00"/>
    <d v="2023-04-07T04:15:00"/>
    <d v="1899-12-30T01:19:00"/>
    <d v="1899-12-30T02:48:00"/>
    <d v="1899-12-30T00:00:00"/>
    <x v="1"/>
    <x v="3"/>
    <x v="1"/>
    <x v="2"/>
    <n v="14.12"/>
    <n v="724"/>
    <x v="5"/>
    <n v="66"/>
    <n v="0"/>
    <n v="0"/>
  </r>
  <r>
    <n v="4"/>
    <x v="6"/>
    <d v="2023-04-07T01:48:00"/>
    <d v="2023-04-07T03:20:00"/>
    <d v="1899-12-30T01:47:00"/>
    <d v="1899-12-30T04:15:00"/>
    <d v="1899-12-30T00:00:00"/>
    <x v="1"/>
    <x v="4"/>
    <x v="1"/>
    <x v="0"/>
    <n v="18.66"/>
    <n v="725"/>
    <x v="9"/>
    <n v="168"/>
    <n v="0"/>
    <n v="0"/>
  </r>
  <r>
    <n v="2"/>
    <x v="6"/>
    <d v="2023-04-07T02:28:00"/>
    <d v="2023-04-07T05:43:00"/>
    <d v="1899-12-30T03:15:00"/>
    <d v="1899-12-30T02:15:00"/>
    <d v="1899-12-30T01:00:00"/>
    <x v="0"/>
    <x v="3"/>
    <x v="2"/>
    <x v="1"/>
    <n v="41.38"/>
    <n v="726"/>
    <x v="0"/>
    <n v="126"/>
    <n v="126"/>
    <n v="41.38"/>
  </r>
  <r>
    <n v="6"/>
    <x v="6"/>
    <d v="2023-04-07T00:31:00"/>
    <d v="2023-04-07T03:02:00"/>
    <d v="1899-12-30T02:31:00"/>
    <d v="1899-12-30T00:42:00"/>
    <d v="1899-12-30T01:49:00"/>
    <x v="0"/>
    <x v="2"/>
    <x v="0"/>
    <x v="2"/>
    <n v="13.24"/>
    <n v="727"/>
    <x v="1"/>
    <n v="40"/>
    <n v="40"/>
    <n v="13.24"/>
  </r>
  <r>
    <n v="6"/>
    <x v="6"/>
    <d v="2023-04-07T02:06:00"/>
    <d v="2023-04-07T04:29:00"/>
    <d v="1899-12-30T02:38:00"/>
    <d v="1899-12-30T02:12:00"/>
    <d v="1899-12-30T00:26:00"/>
    <x v="0"/>
    <x v="1"/>
    <x v="0"/>
    <x v="1"/>
    <n v="34.28"/>
    <n v="728"/>
    <x v="10"/>
    <n v="195"/>
    <n v="195"/>
    <n v="34.28"/>
  </r>
  <r>
    <n v="2"/>
    <x v="6"/>
    <d v="2023-04-07T02:49:00"/>
    <d v="2023-04-07T06:05:00"/>
    <d v="1899-12-30T03:31:00"/>
    <d v="1899-12-30T02:18:00"/>
    <d v="1899-12-30T01:13:00"/>
    <x v="0"/>
    <x v="3"/>
    <x v="2"/>
    <x v="1"/>
    <n v="18.97"/>
    <n v="729"/>
    <x v="7"/>
    <n v="128"/>
    <n v="128"/>
    <n v="18.97"/>
  </r>
  <r>
    <n v="3"/>
    <x v="6"/>
    <d v="2023-04-07T00:29:00"/>
    <d v="2023-04-07T02:33:00"/>
    <d v="1899-12-30T02:19:00"/>
    <d v="1899-12-30T02:23:00"/>
    <d v="1899-12-30T00:00:00"/>
    <x v="1"/>
    <x v="0"/>
    <x v="2"/>
    <x v="0"/>
    <n v="15.02"/>
    <n v="730"/>
    <x v="0"/>
    <n v="114"/>
    <n v="0"/>
    <n v="0"/>
  </r>
  <r>
    <n v="3"/>
    <x v="6"/>
    <d v="2023-04-07T03:16:00"/>
    <d v="2023-04-07T06:25:00"/>
    <d v="1899-12-30T03:09:00"/>
    <d v="1899-12-30T01:34:00"/>
    <d v="1899-12-30T01:35:00"/>
    <x v="0"/>
    <x v="2"/>
    <x v="2"/>
    <x v="0"/>
    <n v="14.35"/>
    <n v="731"/>
    <x v="9"/>
    <n v="64"/>
    <n v="64"/>
    <n v="14.35"/>
  </r>
  <r>
    <n v="3"/>
    <x v="6"/>
    <d v="2023-04-07T03:17:00"/>
    <d v="2023-04-07T07:13:00"/>
    <d v="1899-12-30T03:56:00"/>
    <d v="1899-12-30T06:03:00"/>
    <d v="1899-12-30T00:00:00"/>
    <x v="1"/>
    <x v="4"/>
    <x v="2"/>
    <x v="0"/>
    <n v="43.35"/>
    <n v="732"/>
    <x v="2"/>
    <n v="306"/>
    <n v="0"/>
    <n v="0"/>
  </r>
  <r>
    <n v="6"/>
    <x v="6"/>
    <d v="2023-04-07T03:40:00"/>
    <d v="2023-04-07T05:28:00"/>
    <d v="1899-12-30T01:48:00"/>
    <d v="1899-12-30T02:25:00"/>
    <d v="1899-12-30T00:00:00"/>
    <x v="1"/>
    <x v="4"/>
    <x v="2"/>
    <x v="2"/>
    <n v="35.090000000000003"/>
    <n v="733"/>
    <x v="10"/>
    <n v="186"/>
    <n v="0"/>
    <n v="0"/>
  </r>
  <r>
    <n v="2"/>
    <x v="6"/>
    <d v="2023-04-07T02:27:00"/>
    <d v="2023-04-07T04:57:00"/>
    <d v="1899-12-30T02:30:00"/>
    <d v="1899-12-30T01:14:00"/>
    <d v="1899-12-30T01:16:00"/>
    <x v="0"/>
    <x v="2"/>
    <x v="1"/>
    <x v="0"/>
    <n v="46.82"/>
    <n v="734"/>
    <x v="5"/>
    <n v="139"/>
    <n v="139"/>
    <n v="46.82"/>
  </r>
  <r>
    <n v="4"/>
    <x v="6"/>
    <d v="2023-04-07T01:52:00"/>
    <d v="2023-04-07T03:47:00"/>
    <d v="1899-12-30T01:55:00"/>
    <d v="1899-12-30T03:51:00"/>
    <d v="1899-12-30T00:00:00"/>
    <x v="1"/>
    <x v="0"/>
    <x v="2"/>
    <x v="1"/>
    <n v="38.43"/>
    <n v="735"/>
    <x v="0"/>
    <n v="142"/>
    <n v="0"/>
    <n v="0"/>
  </r>
  <r>
    <n v="2"/>
    <x v="6"/>
    <d v="2023-04-07T01:08:00"/>
    <d v="2023-04-07T03:24:00"/>
    <d v="1899-12-30T02:31:00"/>
    <d v="1899-12-30T03:53:00"/>
    <d v="1899-12-30T00:00:00"/>
    <x v="1"/>
    <x v="4"/>
    <x v="2"/>
    <x v="1"/>
    <n v="25.91"/>
    <n v="736"/>
    <x v="0"/>
    <n v="215"/>
    <n v="0"/>
    <n v="0"/>
  </r>
  <r>
    <n v="1"/>
    <x v="6"/>
    <d v="2023-04-07T00:39:00"/>
    <d v="2023-04-07T03:06:00"/>
    <d v="1899-12-30T02:27:00"/>
    <d v="1899-12-30T00:44:00"/>
    <d v="1899-12-30T01:43:00"/>
    <x v="0"/>
    <x v="2"/>
    <x v="0"/>
    <x v="1"/>
    <n v="24.09"/>
    <n v="737"/>
    <x v="3"/>
    <n v="118"/>
    <n v="118"/>
    <n v="24.09"/>
  </r>
  <r>
    <n v="1"/>
    <x v="6"/>
    <d v="2023-04-07T00:51:00"/>
    <d v="2023-04-07T02:04:00"/>
    <d v="1899-12-30T01:28:00"/>
    <d v="1899-12-30T03:13:00"/>
    <d v="1899-12-30T00:00:00"/>
    <x v="1"/>
    <x v="0"/>
    <x v="2"/>
    <x v="0"/>
    <n v="17.37"/>
    <n v="738"/>
    <x v="0"/>
    <n v="134"/>
    <n v="0"/>
    <n v="0"/>
  </r>
  <r>
    <n v="5"/>
    <x v="6"/>
    <d v="2023-04-07T03:53:00"/>
    <d v="2023-04-07T06:10:00"/>
    <d v="1899-12-30T02:17:00"/>
    <d v="1899-12-30T01:48:00"/>
    <d v="1899-12-30T00:29:00"/>
    <x v="0"/>
    <x v="2"/>
    <x v="0"/>
    <x v="0"/>
    <n v="33.69"/>
    <n v="739"/>
    <x v="1"/>
    <n v="46"/>
    <n v="46"/>
    <n v="33.69"/>
  </r>
  <r>
    <n v="6"/>
    <x v="6"/>
    <d v="2023-04-07T03:49:00"/>
    <d v="2023-04-07T06:24:00"/>
    <d v="1899-12-30T02:35:00"/>
    <d v="1899-12-30T05:07:00"/>
    <d v="1899-12-30T00:00:00"/>
    <x v="1"/>
    <x v="1"/>
    <x v="0"/>
    <x v="0"/>
    <n v="16.05"/>
    <n v="740"/>
    <x v="8"/>
    <n v="293"/>
    <n v="0"/>
    <n v="0"/>
  </r>
  <r>
    <n v="4"/>
    <x v="6"/>
    <d v="2023-04-07T00:29:00"/>
    <d v="2023-04-07T04:23:00"/>
    <d v="1899-12-30T04:09:00"/>
    <d v="1899-12-30T07:01:00"/>
    <d v="1899-12-30T00:00:00"/>
    <x v="1"/>
    <x v="2"/>
    <x v="0"/>
    <x v="0"/>
    <n v="40.31"/>
    <n v="741"/>
    <x v="7"/>
    <n v="285"/>
    <n v="0"/>
    <n v="0"/>
  </r>
  <r>
    <n v="4"/>
    <x v="6"/>
    <d v="2023-04-07T00:36:00"/>
    <d v="2023-04-07T02:22:00"/>
    <d v="1899-12-30T01:46:00"/>
    <d v="1899-12-30T03:51:00"/>
    <d v="1899-12-30T00:00:00"/>
    <x v="1"/>
    <x v="2"/>
    <x v="2"/>
    <x v="1"/>
    <n v="10.51"/>
    <n v="742"/>
    <x v="1"/>
    <n v="166"/>
    <n v="0"/>
    <n v="0"/>
  </r>
  <r>
    <n v="2"/>
    <x v="6"/>
    <d v="2023-04-07T03:47:00"/>
    <d v="2023-04-07T07:44:00"/>
    <d v="1899-12-30T04:12:00"/>
    <d v="1899-12-30T04:46:00"/>
    <d v="1899-12-30T00:00:00"/>
    <x v="1"/>
    <x v="0"/>
    <x v="0"/>
    <x v="0"/>
    <n v="25.7"/>
    <n v="743"/>
    <x v="2"/>
    <n v="134"/>
    <n v="0"/>
    <n v="0"/>
  </r>
  <r>
    <n v="1"/>
    <x v="6"/>
    <d v="2023-04-07T01:59:00"/>
    <d v="2023-04-07T05:49:00"/>
    <d v="1899-12-30T03:50:00"/>
    <d v="1899-12-30T01:17:00"/>
    <d v="1899-12-30T02:33:00"/>
    <x v="0"/>
    <x v="1"/>
    <x v="2"/>
    <x v="0"/>
    <n v="26.5"/>
    <n v="744"/>
    <x v="0"/>
    <n v="76"/>
    <n v="76"/>
    <n v="26.5"/>
  </r>
  <r>
    <n v="1"/>
    <x v="6"/>
    <d v="2023-04-07T02:34:00"/>
    <d v="2023-04-07T04:52:00"/>
    <d v="1899-12-30T02:18:00"/>
    <d v="1899-12-30T03:07:00"/>
    <d v="1899-12-30T00:00:00"/>
    <x v="1"/>
    <x v="3"/>
    <x v="1"/>
    <x v="0"/>
    <n v="18.75"/>
    <n v="745"/>
    <x v="6"/>
    <n v="284"/>
    <n v="0"/>
    <n v="0"/>
  </r>
  <r>
    <n v="2"/>
    <x v="6"/>
    <d v="2023-04-07T03:10:00"/>
    <d v="2023-04-07T06:27:00"/>
    <d v="1899-12-30T03:32:00"/>
    <d v="1899-12-30T03:51:00"/>
    <d v="1899-12-30T00:00:00"/>
    <x v="1"/>
    <x v="1"/>
    <x v="2"/>
    <x v="0"/>
    <n v="44.9"/>
    <n v="746"/>
    <x v="9"/>
    <n v="201"/>
    <n v="0"/>
    <n v="0"/>
  </r>
  <r>
    <n v="3"/>
    <x v="6"/>
    <d v="2023-04-07T02:53:00"/>
    <d v="2023-04-07T04:49:00"/>
    <d v="1899-12-30T01:56:00"/>
    <d v="1899-12-30T00:28:00"/>
    <d v="1899-12-30T01:28:00"/>
    <x v="0"/>
    <x v="1"/>
    <x v="0"/>
    <x v="1"/>
    <n v="37.229999999999997"/>
    <n v="747"/>
    <x v="7"/>
    <n v="25"/>
    <n v="25"/>
    <n v="37.229999999999997"/>
  </r>
  <r>
    <n v="4"/>
    <x v="6"/>
    <d v="2023-04-07T02:32:00"/>
    <d v="2023-04-07T05:58:00"/>
    <d v="1899-12-30T03:26:00"/>
    <d v="1899-12-30T01:41:00"/>
    <d v="1899-12-30T01:45:00"/>
    <x v="0"/>
    <x v="2"/>
    <x v="2"/>
    <x v="0"/>
    <n v="12.55"/>
    <n v="748"/>
    <x v="5"/>
    <n v="110"/>
    <n v="110"/>
    <n v="12.55"/>
  </r>
  <r>
    <n v="2"/>
    <x v="6"/>
    <d v="2023-04-07T01:21:00"/>
    <d v="2023-04-07T02:52:00"/>
    <d v="1899-12-30T01:46:00"/>
    <d v="1899-12-30T00:16:00"/>
    <d v="1899-12-30T01:30:00"/>
    <x v="0"/>
    <x v="4"/>
    <x v="0"/>
    <x v="0"/>
    <n v="24.12"/>
    <n v="749"/>
    <x v="4"/>
    <n v="70"/>
    <n v="70"/>
    <n v="24.12"/>
  </r>
  <r>
    <n v="4"/>
    <x v="6"/>
    <d v="2023-04-07T01:46:00"/>
    <d v="2023-04-07T03:00:00"/>
    <d v="1899-12-30T01:14:00"/>
    <d v="1899-12-30T03:00:00"/>
    <d v="1899-12-30T00:00:00"/>
    <x v="1"/>
    <x v="1"/>
    <x v="2"/>
    <x v="0"/>
    <n v="21.82"/>
    <n v="750"/>
    <x v="6"/>
    <n v="119"/>
    <n v="0"/>
    <n v="0"/>
  </r>
  <r>
    <n v="6"/>
    <x v="6"/>
    <d v="2023-04-07T01:32:00"/>
    <d v="2023-04-07T03:10:00"/>
    <d v="1899-12-30T01:38:00"/>
    <d v="1899-12-30T03:07:00"/>
    <d v="1899-12-30T00:00:00"/>
    <x v="1"/>
    <x v="2"/>
    <x v="2"/>
    <x v="1"/>
    <n v="49.35"/>
    <n v="751"/>
    <x v="2"/>
    <n v="170"/>
    <n v="0"/>
    <n v="0"/>
  </r>
  <r>
    <n v="5"/>
    <x v="6"/>
    <d v="2023-04-07T02:05:00"/>
    <d v="2023-04-07T04:23:00"/>
    <d v="1899-12-30T02:18:00"/>
    <d v="1899-12-30T01:00:00"/>
    <d v="1899-12-30T01:18:00"/>
    <x v="0"/>
    <x v="0"/>
    <x v="2"/>
    <x v="0"/>
    <n v="46.27"/>
    <n v="752"/>
    <x v="4"/>
    <n v="60"/>
    <n v="60"/>
    <n v="46.27"/>
  </r>
  <r>
    <n v="4"/>
    <x v="6"/>
    <d v="2023-04-07T02:27:00"/>
    <d v="2023-04-07T04:38:00"/>
    <d v="1899-12-30T02:11:00"/>
    <d v="1899-12-30T02:56:00"/>
    <d v="1899-12-30T00:00:00"/>
    <x v="1"/>
    <x v="4"/>
    <x v="0"/>
    <x v="0"/>
    <n v="26.24"/>
    <n v="753"/>
    <x v="9"/>
    <n v="163"/>
    <n v="0"/>
    <n v="0"/>
  </r>
  <r>
    <n v="3"/>
    <x v="6"/>
    <d v="2023-04-07T03:21:00"/>
    <d v="2023-04-07T04:36:00"/>
    <d v="1899-12-30T01:15:00"/>
    <d v="1899-12-30T04:27:00"/>
    <d v="1899-12-30T00:00:00"/>
    <x v="1"/>
    <x v="0"/>
    <x v="2"/>
    <x v="0"/>
    <n v="42.74"/>
    <n v="754"/>
    <x v="0"/>
    <n v="237"/>
    <n v="0"/>
    <n v="0"/>
  </r>
  <r>
    <n v="3"/>
    <x v="6"/>
    <d v="2023-04-07T02:01:00"/>
    <d v="2023-04-07T04:27:00"/>
    <d v="1899-12-30T02:41:00"/>
    <d v="1899-12-30T04:55:00"/>
    <d v="1899-12-30T00:00:00"/>
    <x v="1"/>
    <x v="2"/>
    <x v="2"/>
    <x v="0"/>
    <n v="26.65"/>
    <n v="755"/>
    <x v="2"/>
    <n v="211"/>
    <n v="0"/>
    <n v="0"/>
  </r>
  <r>
    <n v="1"/>
    <x v="6"/>
    <d v="2023-04-07T03:53:00"/>
    <d v="2023-04-07T07:51:00"/>
    <d v="1899-12-30T03:58:00"/>
    <d v="1899-12-30T00:34:00"/>
    <d v="1899-12-30T03:24:00"/>
    <x v="0"/>
    <x v="1"/>
    <x v="2"/>
    <x v="2"/>
    <n v="31.75"/>
    <n v="756"/>
    <x v="4"/>
    <n v="50"/>
    <n v="50"/>
    <n v="31.75"/>
  </r>
  <r>
    <n v="6"/>
    <x v="6"/>
    <d v="2023-04-07T01:47:00"/>
    <d v="2023-04-07T04:42:00"/>
    <d v="1899-12-30T02:55:00"/>
    <d v="1899-12-30T01:20:00"/>
    <d v="1899-12-30T01:35:00"/>
    <x v="0"/>
    <x v="2"/>
    <x v="0"/>
    <x v="0"/>
    <n v="10.029999999999999"/>
    <n v="757"/>
    <x v="2"/>
    <n v="60"/>
    <n v="60"/>
    <n v="10.029999999999999"/>
  </r>
  <r>
    <n v="4"/>
    <x v="6"/>
    <d v="2023-04-07T00:17:00"/>
    <d v="2023-04-07T02:10:00"/>
    <d v="1899-12-30T01:53:00"/>
    <d v="1899-12-30T00:41:00"/>
    <d v="1899-12-30T01:12:00"/>
    <x v="0"/>
    <x v="0"/>
    <x v="1"/>
    <x v="1"/>
    <n v="27.04"/>
    <n v="758"/>
    <x v="4"/>
    <n v="52"/>
    <n v="52"/>
    <n v="27.04"/>
  </r>
  <r>
    <n v="5"/>
    <x v="6"/>
    <d v="2023-04-07T00:40:00"/>
    <d v="2023-04-07T03:45:00"/>
    <d v="1899-12-30T03:05:00"/>
    <d v="1899-12-30T09:48:00"/>
    <d v="1899-12-30T00:00:00"/>
    <x v="1"/>
    <x v="1"/>
    <x v="2"/>
    <x v="0"/>
    <n v="13.7"/>
    <n v="759"/>
    <x v="10"/>
    <n v="342"/>
    <n v="0"/>
    <n v="0"/>
  </r>
  <r>
    <n v="6"/>
    <x v="6"/>
    <d v="2023-04-07T00:25:00"/>
    <d v="2023-04-07T01:40:00"/>
    <d v="1899-12-30T01:15:00"/>
    <d v="1899-12-30T01:00:00"/>
    <d v="1899-12-30T00:15:00"/>
    <x v="0"/>
    <x v="4"/>
    <x v="2"/>
    <x v="0"/>
    <n v="39.42"/>
    <n v="760"/>
    <x v="10"/>
    <n v="105"/>
    <n v="105"/>
    <n v="39.42"/>
  </r>
  <r>
    <n v="4"/>
    <x v="6"/>
    <d v="2023-04-07T02:39:00"/>
    <d v="2023-04-07T03:42:00"/>
    <d v="1899-12-30T01:03:00"/>
    <d v="1899-12-30T04:18:00"/>
    <d v="1899-12-30T00:00:00"/>
    <x v="1"/>
    <x v="0"/>
    <x v="2"/>
    <x v="1"/>
    <n v="16.850000000000001"/>
    <n v="761"/>
    <x v="0"/>
    <n v="174"/>
    <n v="0"/>
    <n v="0"/>
  </r>
  <r>
    <n v="3"/>
    <x v="6"/>
    <d v="2023-04-07T01:18:00"/>
    <d v="2023-04-07T03:25:00"/>
    <d v="1899-12-30T02:07:00"/>
    <d v="1899-12-30T00:47:00"/>
    <d v="1899-12-30T01:20:00"/>
    <x v="0"/>
    <x v="3"/>
    <x v="2"/>
    <x v="1"/>
    <n v="49.45"/>
    <n v="762"/>
    <x v="7"/>
    <n v="99"/>
    <n v="99"/>
    <n v="49.45"/>
  </r>
  <r>
    <n v="3"/>
    <x v="6"/>
    <d v="2023-04-07T03:49:00"/>
    <d v="2023-04-07T05:12:00"/>
    <d v="1899-12-30T01:23:00"/>
    <d v="1899-12-30T01:04:00"/>
    <d v="1899-12-30T00:19:00"/>
    <x v="0"/>
    <x v="4"/>
    <x v="2"/>
    <x v="0"/>
    <n v="22.88"/>
    <n v="763"/>
    <x v="10"/>
    <n v="104"/>
    <n v="104"/>
    <n v="22.88"/>
  </r>
  <r>
    <n v="1"/>
    <x v="6"/>
    <d v="2023-04-07T03:30:00"/>
    <d v="2023-04-07T05:46:00"/>
    <d v="1899-12-30T02:31:00"/>
    <d v="1899-12-30T01:52:00"/>
    <d v="1899-12-30T00:39:00"/>
    <x v="0"/>
    <x v="4"/>
    <x v="2"/>
    <x v="2"/>
    <n v="20.41"/>
    <n v="764"/>
    <x v="1"/>
    <n v="85"/>
    <n v="85"/>
    <n v="20.41"/>
  </r>
  <r>
    <n v="4"/>
    <x v="6"/>
    <d v="2023-04-07T00:24:00"/>
    <d v="2023-04-07T01:37:00"/>
    <d v="1899-12-30T01:13:00"/>
    <d v="1899-12-30T06:32:00"/>
    <d v="1899-12-30T00:00:00"/>
    <x v="1"/>
    <x v="0"/>
    <x v="2"/>
    <x v="2"/>
    <n v="30.77"/>
    <n v="765"/>
    <x v="9"/>
    <n v="233"/>
    <n v="0"/>
    <n v="0"/>
  </r>
  <r>
    <n v="6"/>
    <x v="6"/>
    <d v="2023-04-07T01:34:00"/>
    <d v="2023-04-07T04:50:00"/>
    <d v="1899-12-30T03:16:00"/>
    <d v="1899-12-30T03:36:00"/>
    <d v="1899-12-30T00:00:00"/>
    <x v="1"/>
    <x v="2"/>
    <x v="2"/>
    <x v="2"/>
    <n v="12.57"/>
    <n v="766"/>
    <x v="10"/>
    <n v="185"/>
    <n v="0"/>
    <n v="0"/>
  </r>
  <r>
    <n v="3"/>
    <x v="6"/>
    <d v="2023-04-07T01:08:00"/>
    <d v="2023-04-07T03:57:00"/>
    <d v="1899-12-30T02:49:00"/>
    <d v="1899-12-30T03:33:00"/>
    <d v="1899-12-30T00:00:00"/>
    <x v="1"/>
    <x v="2"/>
    <x v="2"/>
    <x v="1"/>
    <n v="15.98"/>
    <n v="767"/>
    <x v="8"/>
    <n v="169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02">
  <r>
    <n v="1"/>
    <n v="14"/>
    <n v="24"/>
    <n v="2"/>
    <s v="00:25"/>
    <d v="1899-12-30T00:50:00"/>
    <n v="20"/>
    <n v="48"/>
    <n v="28"/>
    <n v="0.20833333333333334"/>
    <n v="1"/>
    <d v="1899-12-30T02:26:00"/>
    <n v="138"/>
  </r>
  <r>
    <n v="1"/>
    <n v="18"/>
    <n v="30"/>
    <n v="3"/>
    <s v="00:32"/>
    <d v="1899-12-30T01:36:00"/>
    <n v="36"/>
    <n v="90"/>
    <n v="54"/>
    <n v="0.13333333333333333"/>
    <n v="2"/>
    <d v="1899-12-30T01:25:00"/>
    <n v="58"/>
  </r>
  <r>
    <n v="2"/>
    <n v="19"/>
    <n v="31"/>
    <n v="1"/>
    <s v="00:51"/>
    <d v="1899-12-30T00:51:00"/>
    <n v="12"/>
    <n v="31"/>
    <n v="19"/>
    <n v="0.38709677419354838"/>
    <n v="3"/>
    <d v="1899-12-30T03:00:00"/>
    <n v="165"/>
  </r>
  <r>
    <n v="2"/>
    <n v="16"/>
    <n v="27"/>
    <n v="1"/>
    <s v="00:34"/>
    <d v="1899-12-30T00:34:00"/>
    <n v="11"/>
    <n v="27"/>
    <n v="16"/>
    <n v="0.40740740740740738"/>
    <n v="4"/>
    <d v="1899-12-30T02:00:00"/>
    <n v="183"/>
  </r>
  <r>
    <n v="3"/>
    <n v="25"/>
    <n v="40"/>
    <n v="1"/>
    <s v="00:09"/>
    <d v="1899-12-30T00:09:00"/>
    <n v="15"/>
    <n v="40"/>
    <n v="25"/>
    <n v="0.375"/>
    <n v="5"/>
    <d v="1899-12-30T00:26:00"/>
    <n v="67"/>
  </r>
  <r>
    <n v="3"/>
    <n v="19"/>
    <n v="31"/>
    <n v="1"/>
    <s v="00:27"/>
    <d v="1899-12-30T00:27:00"/>
    <n v="12"/>
    <n v="31"/>
    <n v="19"/>
    <n v="0.38709677419354838"/>
    <n v="6"/>
    <d v="1899-12-30T00:22:00"/>
    <n v="70"/>
  </r>
  <r>
    <n v="3"/>
    <n v="22"/>
    <n v="36"/>
    <n v="1"/>
    <s v="00:36"/>
    <d v="1899-12-30T00:36:00"/>
    <n v="14"/>
    <n v="36"/>
    <n v="22"/>
    <n v="0.3888888888888889"/>
    <n v="7"/>
    <d v="1899-12-30T01:48:00"/>
    <n v="172"/>
  </r>
  <r>
    <n v="3"/>
    <n v="17"/>
    <n v="29"/>
    <n v="2"/>
    <s v="00:54"/>
    <d v="1899-12-30T01:48:00"/>
    <n v="24"/>
    <n v="58"/>
    <n v="34"/>
    <n v="0.20689655172413793"/>
    <n v="8"/>
    <d v="1899-12-30T02:37:00"/>
    <n v="242"/>
  </r>
  <r>
    <n v="4"/>
    <n v="20"/>
    <n v="33"/>
    <n v="3"/>
    <s v="00:23"/>
    <d v="1899-12-30T01:09:00"/>
    <n v="39"/>
    <n v="99"/>
    <n v="60"/>
    <n v="0.1313131313131313"/>
    <n v="9"/>
    <d v="1899-12-30T03:28:00"/>
    <n v="169"/>
  </r>
  <r>
    <n v="4"/>
    <n v="16"/>
    <n v="28"/>
    <n v="3"/>
    <s v="00:17"/>
    <d v="1899-12-30T00:51:00"/>
    <n v="36"/>
    <n v="84"/>
    <n v="48"/>
    <n v="0.14285714285714285"/>
    <n v="10"/>
    <d v="1899-12-30T00:58:00"/>
    <n v="148"/>
  </r>
  <r>
    <n v="5"/>
    <n v="11"/>
    <n v="19"/>
    <n v="1"/>
    <s v="00:08"/>
    <d v="1899-12-30T00:08:00"/>
    <n v="8"/>
    <n v="19"/>
    <n v="11"/>
    <n v="0.42105263157894735"/>
    <n v="11"/>
    <d v="1899-12-30T01:20:00"/>
    <n v="88"/>
  </r>
  <r>
    <n v="5"/>
    <n v="14"/>
    <n v="24"/>
    <n v="2"/>
    <s v="00:09"/>
    <d v="1899-12-30T00:18:00"/>
    <n v="20"/>
    <n v="48"/>
    <n v="28"/>
    <n v="0.20833333333333334"/>
    <n v="12"/>
    <d v="1899-12-30T04:29:00"/>
    <n v="326"/>
  </r>
  <r>
    <n v="6"/>
    <n v="21"/>
    <n v="35"/>
    <n v="2"/>
    <s v="00:11"/>
    <d v="1899-12-30T00:22:00"/>
    <n v="28"/>
    <n v="70"/>
    <n v="42"/>
    <n v="0.2"/>
    <n v="13"/>
    <d v="1899-12-30T02:57:00"/>
    <n v="87"/>
  </r>
  <r>
    <n v="7"/>
    <n v="19"/>
    <n v="32"/>
    <n v="2"/>
    <s v="00:15"/>
    <d v="1899-12-30T00:30:00"/>
    <n v="26"/>
    <n v="64"/>
    <n v="38"/>
    <n v="0.203125"/>
    <n v="14"/>
    <d v="1899-12-30T03:18:00"/>
    <n v="129"/>
  </r>
  <r>
    <n v="7"/>
    <n v="22"/>
    <n v="36"/>
    <n v="3"/>
    <s v="00:26"/>
    <d v="1899-12-30T01:18:00"/>
    <n v="42"/>
    <n v="108"/>
    <n v="66"/>
    <n v="0.12962962962962962"/>
    <n v="15"/>
    <d v="1899-12-30T04:44:00"/>
    <n v="224"/>
  </r>
  <r>
    <n v="8"/>
    <n v="13"/>
    <n v="22"/>
    <n v="3"/>
    <s v="00:11"/>
    <d v="1899-12-30T00:33:00"/>
    <n v="27"/>
    <n v="66"/>
    <n v="39"/>
    <n v="0.13636363636363638"/>
    <n v="16"/>
    <d v="1899-12-30T00:38:00"/>
    <n v="28"/>
  </r>
  <r>
    <n v="8"/>
    <n v="16"/>
    <n v="28"/>
    <n v="2"/>
    <s v="00:08"/>
    <d v="1899-12-30T00:16:00"/>
    <n v="24"/>
    <n v="56"/>
    <n v="32"/>
    <n v="0.21428571428571427"/>
    <n v="17"/>
    <d v="1899-12-30T05:30:00"/>
    <n v="137"/>
  </r>
  <r>
    <n v="8"/>
    <n v="25"/>
    <n v="40"/>
    <n v="3"/>
    <s v="00:36"/>
    <d v="1899-12-30T01:48:00"/>
    <n v="45"/>
    <n v="120"/>
    <n v="75"/>
    <n v="0.125"/>
    <n v="18"/>
    <d v="1899-12-30T04:28:00"/>
    <n v="251"/>
  </r>
  <r>
    <n v="9"/>
    <n v="18"/>
    <n v="30"/>
    <n v="1"/>
    <s v="00:51"/>
    <d v="1899-12-30T00:51:00"/>
    <n v="12"/>
    <n v="30"/>
    <n v="18"/>
    <n v="0.4"/>
    <n v="19"/>
    <d v="1899-12-30T01:28:00"/>
    <n v="80"/>
  </r>
  <r>
    <n v="9"/>
    <n v="14"/>
    <n v="24"/>
    <n v="1"/>
    <s v="00:49"/>
    <d v="1899-12-30T00:49:00"/>
    <n v="10"/>
    <n v="24"/>
    <n v="14"/>
    <n v="0.41666666666666669"/>
    <n v="20"/>
    <d v="1899-12-30T02:56:00"/>
    <n v="178"/>
  </r>
  <r>
    <n v="9"/>
    <n v="11"/>
    <n v="19"/>
    <n v="1"/>
    <s v="00:15"/>
    <d v="1899-12-30T00:15:00"/>
    <n v="8"/>
    <n v="19"/>
    <n v="11"/>
    <n v="0.42105263157894735"/>
    <n v="21"/>
    <d v="1899-12-30T05:24:00"/>
    <n v="274"/>
  </r>
  <r>
    <n v="9"/>
    <n v="19"/>
    <n v="32"/>
    <n v="3"/>
    <s v="00:31"/>
    <d v="1899-12-30T01:33:00"/>
    <n v="39"/>
    <n v="96"/>
    <n v="57"/>
    <n v="0.13541666666666666"/>
    <n v="22"/>
    <d v="1899-12-30T02:54:00"/>
    <n v="213"/>
  </r>
  <r>
    <n v="10"/>
    <n v="20"/>
    <n v="34"/>
    <n v="2"/>
    <s v="00:10"/>
    <d v="1899-12-30T00:20:00"/>
    <n v="28"/>
    <n v="68"/>
    <n v="40"/>
    <n v="0.20588235294117646"/>
    <n v="23"/>
    <d v="1899-12-30T03:09:00"/>
    <n v="138"/>
  </r>
  <r>
    <n v="10"/>
    <n v="25"/>
    <n v="40"/>
    <n v="2"/>
    <s v="00:19"/>
    <d v="1899-12-30T00:38:00"/>
    <n v="30"/>
    <n v="80"/>
    <n v="50"/>
    <n v="0.1875"/>
    <n v="24"/>
    <d v="1899-12-30T05:59:00"/>
    <n v="233"/>
  </r>
  <r>
    <n v="11"/>
    <n v="16"/>
    <n v="28"/>
    <n v="1"/>
    <s v="00:32"/>
    <d v="1899-12-30T00:32:00"/>
    <n v="12"/>
    <n v="28"/>
    <n v="16"/>
    <n v="0.42857142857142855"/>
    <n v="25"/>
    <d v="1899-12-30T00:35:00"/>
    <n v="34"/>
  </r>
  <r>
    <n v="11"/>
    <n v="18"/>
    <n v="30"/>
    <n v="2"/>
    <s v="00:24"/>
    <d v="1899-12-30T00:48:00"/>
    <n v="24"/>
    <n v="60"/>
    <n v="36"/>
    <n v="0.2"/>
    <n v="26"/>
    <d v="1899-12-30T03:38:00"/>
    <n v="126"/>
  </r>
  <r>
    <n v="12"/>
    <n v="16"/>
    <n v="28"/>
    <n v="1"/>
    <s v="00:05"/>
    <d v="1899-12-30T00:05:00"/>
    <n v="12"/>
    <n v="28"/>
    <n v="16"/>
    <n v="0.42857142857142855"/>
    <n v="27"/>
    <d v="1899-12-30T00:55:00"/>
    <n v="61"/>
  </r>
  <r>
    <n v="12"/>
    <n v="22"/>
    <n v="36"/>
    <n v="3"/>
    <s v="00:44"/>
    <d v="1899-12-30T02:12:00"/>
    <n v="42"/>
    <n v="108"/>
    <n v="66"/>
    <n v="0.12962962962962962"/>
    <n v="28"/>
    <d v="1899-12-30T01:52:00"/>
    <n v="94"/>
  </r>
  <r>
    <n v="12"/>
    <n v="21"/>
    <n v="35"/>
    <n v="2"/>
    <s v="00:06"/>
    <d v="1899-12-30T00:12:00"/>
    <n v="28"/>
    <n v="70"/>
    <n v="42"/>
    <n v="0.2"/>
    <n v="29"/>
    <d v="1899-12-30T02:44:00"/>
    <n v="173"/>
  </r>
  <r>
    <n v="12"/>
    <n v="25"/>
    <n v="40"/>
    <n v="3"/>
    <s v="00:40"/>
    <d v="1899-12-30T02:00:00"/>
    <n v="45"/>
    <n v="120"/>
    <n v="75"/>
    <n v="0.125"/>
    <n v="30"/>
    <d v="1899-12-30T03:13:00"/>
    <n v="112"/>
  </r>
  <r>
    <n v="13"/>
    <n v="17"/>
    <n v="29"/>
    <n v="3"/>
    <s v="00:59"/>
    <d v="1899-12-30T02:57:00"/>
    <n v="36"/>
    <n v="87"/>
    <n v="51"/>
    <n v="0.13793103448275862"/>
    <n v="31"/>
    <d v="1899-12-30T02:31:00"/>
    <n v="67"/>
  </r>
  <r>
    <n v="14"/>
    <n v="12"/>
    <n v="20"/>
    <n v="1"/>
    <s v="00:36"/>
    <d v="1899-12-30T00:36:00"/>
    <n v="8"/>
    <n v="20"/>
    <n v="12"/>
    <n v="0.4"/>
    <n v="32"/>
    <d v="1899-12-30T04:31:00"/>
    <n v="211"/>
  </r>
  <r>
    <n v="14"/>
    <n v="20"/>
    <n v="33"/>
    <n v="1"/>
    <s v="00:26"/>
    <d v="1899-12-30T00:26:00"/>
    <n v="13"/>
    <n v="33"/>
    <n v="20"/>
    <n v="0.39393939393939392"/>
    <n v="33"/>
    <d v="1899-12-30T04:32:00"/>
    <n v="306"/>
  </r>
  <r>
    <n v="14"/>
    <n v="14"/>
    <n v="23"/>
    <n v="2"/>
    <s v="00:44"/>
    <d v="1899-12-30T01:28:00"/>
    <n v="18"/>
    <n v="46"/>
    <n v="28"/>
    <n v="0.19565217391304349"/>
    <n v="34"/>
    <d v="1899-12-30T01:43:00"/>
    <n v="112"/>
  </r>
  <r>
    <n v="14"/>
    <n v="18"/>
    <n v="30"/>
    <n v="1"/>
    <s v="00:48"/>
    <d v="1899-12-30T00:48:00"/>
    <n v="12"/>
    <n v="30"/>
    <n v="18"/>
    <n v="0.4"/>
    <n v="35"/>
    <d v="1899-12-30T01:46:00"/>
    <n v="214"/>
  </r>
  <r>
    <n v="15"/>
    <n v="16"/>
    <n v="28"/>
    <n v="2"/>
    <s v="00:25"/>
    <d v="1899-12-30T00:50:00"/>
    <n v="24"/>
    <n v="56"/>
    <n v="32"/>
    <n v="0.21428571428571427"/>
    <n v="36"/>
    <d v="1899-12-30T00:38:00"/>
    <n v="30"/>
  </r>
  <r>
    <n v="15"/>
    <n v="13"/>
    <n v="21"/>
    <n v="3"/>
    <s v="00:27"/>
    <d v="1899-12-30T01:21:00"/>
    <n v="24"/>
    <n v="63"/>
    <n v="39"/>
    <n v="0.12698412698412698"/>
    <n v="37"/>
    <d v="1899-12-30T00:47:00"/>
    <n v="21"/>
  </r>
  <r>
    <n v="15"/>
    <n v="21"/>
    <n v="35"/>
    <n v="3"/>
    <s v="00:51"/>
    <d v="1899-12-30T02:33:00"/>
    <n v="42"/>
    <n v="105"/>
    <n v="63"/>
    <n v="0.13333333333333333"/>
    <n v="38"/>
    <d v="1899-12-30T03:37:00"/>
    <n v="235"/>
  </r>
  <r>
    <n v="16"/>
    <n v="16"/>
    <n v="28"/>
    <n v="1"/>
    <s v="00:38"/>
    <d v="1899-12-30T00:38:00"/>
    <n v="12"/>
    <n v="28"/>
    <n v="16"/>
    <n v="0.42857142857142855"/>
    <n v="39"/>
    <d v="1899-12-30T02:51:00"/>
    <n v="108"/>
  </r>
  <r>
    <n v="17"/>
    <n v="21"/>
    <n v="35"/>
    <n v="1"/>
    <s v="00:43"/>
    <d v="1899-12-30T00:43:00"/>
    <n v="14"/>
    <n v="35"/>
    <n v="21"/>
    <n v="0.4"/>
    <n v="40"/>
    <d v="1899-12-30T01:48:00"/>
    <n v="148"/>
  </r>
  <r>
    <n v="17"/>
    <n v="10"/>
    <n v="18"/>
    <n v="2"/>
    <s v="00:58"/>
    <d v="1899-12-30T01:56:00"/>
    <n v="16"/>
    <n v="36"/>
    <n v="20"/>
    <n v="0.22222222222222221"/>
    <n v="41"/>
    <d v="1899-12-30T03:49:00"/>
    <n v="204"/>
  </r>
  <r>
    <n v="17"/>
    <n v="13"/>
    <n v="22"/>
    <n v="3"/>
    <s v="00:57"/>
    <d v="1899-12-30T02:51:00"/>
    <n v="27"/>
    <n v="66"/>
    <n v="39"/>
    <n v="0.13636363636363638"/>
    <n v="42"/>
    <d v="1899-12-30T01:21:00"/>
    <n v="102"/>
  </r>
  <r>
    <n v="18"/>
    <n v="17"/>
    <n v="29"/>
    <n v="1"/>
    <s v="00:23"/>
    <d v="1899-12-30T00:23:00"/>
    <n v="12"/>
    <n v="29"/>
    <n v="17"/>
    <n v="0.41379310344827586"/>
    <n v="43"/>
    <d v="1899-12-30T05:19:00"/>
    <n v="203"/>
  </r>
  <r>
    <n v="18"/>
    <n v="25"/>
    <n v="40"/>
    <n v="2"/>
    <s v="00:54"/>
    <d v="1899-12-30T01:48:00"/>
    <n v="30"/>
    <n v="80"/>
    <n v="50"/>
    <n v="0.1875"/>
    <n v="44"/>
    <d v="1899-12-30T01:41:00"/>
    <n v="122"/>
  </r>
  <r>
    <n v="18"/>
    <n v="15"/>
    <n v="26"/>
    <n v="3"/>
    <s v="00:23"/>
    <d v="1899-12-30T01:09:00"/>
    <n v="33"/>
    <n v="78"/>
    <n v="45"/>
    <n v="0.14102564102564102"/>
    <n v="45"/>
    <d v="1899-12-30T02:21:00"/>
    <n v="54"/>
  </r>
  <r>
    <n v="18"/>
    <n v="19"/>
    <n v="32"/>
    <n v="2"/>
    <s v="00:34"/>
    <d v="1899-12-30T01:08:00"/>
    <n v="26"/>
    <n v="64"/>
    <n v="38"/>
    <n v="0.203125"/>
    <n v="46"/>
    <d v="1899-12-30T02:04:00"/>
    <n v="140"/>
  </r>
  <r>
    <n v="19"/>
    <n v="25"/>
    <n v="40"/>
    <n v="2"/>
    <s v="00:44"/>
    <d v="1899-12-30T01:28:00"/>
    <n v="30"/>
    <n v="80"/>
    <n v="50"/>
    <n v="0.1875"/>
    <n v="47"/>
    <d v="1899-12-30T02:23:00"/>
    <n v="109"/>
  </r>
  <r>
    <n v="20"/>
    <n v="21"/>
    <n v="35"/>
    <n v="3"/>
    <s v="00:50"/>
    <d v="1899-12-30T02:30:00"/>
    <n v="42"/>
    <n v="105"/>
    <n v="63"/>
    <n v="0.13333333333333333"/>
    <n v="48"/>
    <d v="1899-12-30T04:13:00"/>
    <n v="158"/>
  </r>
  <r>
    <n v="20"/>
    <n v="15"/>
    <n v="25"/>
    <n v="2"/>
    <s v="00:06"/>
    <d v="1899-12-30T00:12:00"/>
    <n v="20"/>
    <n v="50"/>
    <n v="30"/>
    <n v="0.2"/>
    <n v="49"/>
    <d v="1899-12-30T02:33:00"/>
    <n v="186"/>
  </r>
  <r>
    <n v="20"/>
    <n v="14"/>
    <n v="23"/>
    <n v="1"/>
    <s v="00:14"/>
    <d v="1899-12-30T00:14:00"/>
    <n v="9"/>
    <n v="23"/>
    <n v="14"/>
    <n v="0.39130434782608697"/>
    <n v="50"/>
    <d v="1899-12-30T00:36:00"/>
    <n v="76"/>
  </r>
  <r>
    <n v="21"/>
    <n v="25"/>
    <n v="40"/>
    <n v="3"/>
    <s v="00:20"/>
    <d v="1899-12-30T01:00:00"/>
    <n v="45"/>
    <n v="120"/>
    <n v="75"/>
    <n v="0.125"/>
    <n v="51"/>
    <d v="1899-12-30T06:24:00"/>
    <n v="225"/>
  </r>
  <r>
    <n v="21"/>
    <n v="12"/>
    <n v="20"/>
    <n v="2"/>
    <s v="00:43"/>
    <d v="1899-12-30T01:26:00"/>
    <n v="16"/>
    <n v="40"/>
    <n v="24"/>
    <n v="0.2"/>
    <n v="52"/>
    <d v="1899-12-30T02:49:00"/>
    <n v="263"/>
  </r>
  <r>
    <n v="21"/>
    <n v="19"/>
    <n v="32"/>
    <n v="2"/>
    <s v="00:44"/>
    <d v="1899-12-30T01:28:00"/>
    <n v="26"/>
    <n v="64"/>
    <n v="38"/>
    <n v="0.203125"/>
    <n v="53"/>
    <d v="1899-12-30T05:36:00"/>
    <n v="267"/>
  </r>
  <r>
    <n v="21"/>
    <n v="15"/>
    <n v="25"/>
    <n v="2"/>
    <s v="00:45"/>
    <d v="1899-12-30T01:30:00"/>
    <n v="20"/>
    <n v="50"/>
    <n v="30"/>
    <n v="0.2"/>
    <n v="54"/>
    <d v="1899-12-30T04:57:00"/>
    <n v="187"/>
  </r>
  <r>
    <n v="22"/>
    <n v="10"/>
    <n v="18"/>
    <n v="1"/>
    <s v="00:32"/>
    <d v="1899-12-30T00:32:00"/>
    <n v="8"/>
    <n v="18"/>
    <n v="10"/>
    <n v="0.44444444444444442"/>
    <n v="55"/>
    <d v="1899-12-30T02:56:00"/>
    <n v="255"/>
  </r>
  <r>
    <n v="22"/>
    <n v="20"/>
    <n v="34"/>
    <n v="3"/>
    <s v="00:19"/>
    <d v="1899-12-30T00:57:00"/>
    <n v="42"/>
    <n v="102"/>
    <n v="60"/>
    <n v="0.1372549019607843"/>
    <n v="56"/>
    <d v="1899-12-30T01:18:00"/>
    <n v="48"/>
  </r>
  <r>
    <n v="22"/>
    <n v="17"/>
    <n v="29"/>
    <n v="2"/>
    <s v="00:13"/>
    <d v="1899-12-30T00:26:00"/>
    <n v="24"/>
    <n v="58"/>
    <n v="34"/>
    <n v="0.20689655172413793"/>
    <n v="57"/>
    <d v="1899-12-30T01:15:00"/>
    <n v="169"/>
  </r>
  <r>
    <n v="22"/>
    <n v="21"/>
    <n v="35"/>
    <n v="1"/>
    <s v="00:59"/>
    <d v="1899-12-30T00:59:00"/>
    <n v="14"/>
    <n v="35"/>
    <n v="21"/>
    <n v="0.4"/>
    <n v="58"/>
    <d v="1899-12-30T03:05:00"/>
    <n v="82"/>
  </r>
  <r>
    <n v="23"/>
    <n v="11"/>
    <n v="19"/>
    <n v="3"/>
    <s v="00:46"/>
    <d v="1899-12-30T02:18:00"/>
    <n v="24"/>
    <n v="57"/>
    <n v="33"/>
    <n v="0.14035087719298245"/>
    <n v="59"/>
    <d v="1899-12-30T01:23:00"/>
    <n v="160"/>
  </r>
  <r>
    <n v="23"/>
    <n v="16"/>
    <n v="27"/>
    <n v="3"/>
    <s v="00:17"/>
    <d v="1899-12-30T00:51:00"/>
    <n v="33"/>
    <n v="81"/>
    <n v="48"/>
    <n v="0.13580246913580246"/>
    <n v="60"/>
    <d v="1899-12-30T01:26:00"/>
    <n v="102"/>
  </r>
  <r>
    <n v="24"/>
    <n v="15"/>
    <n v="26"/>
    <n v="3"/>
    <s v="00:45"/>
    <d v="1899-12-30T02:15:00"/>
    <n v="33"/>
    <n v="78"/>
    <n v="45"/>
    <n v="0.14102564102564102"/>
    <n v="61"/>
    <d v="1899-12-30T05:30:00"/>
    <n v="242"/>
  </r>
  <r>
    <n v="24"/>
    <n v="17"/>
    <n v="29"/>
    <n v="1"/>
    <s v="00:46"/>
    <d v="1899-12-30T00:46:00"/>
    <n v="12"/>
    <n v="29"/>
    <n v="17"/>
    <n v="0.41379310344827586"/>
    <n v="62"/>
    <d v="1899-12-30T05:06:00"/>
    <n v="148"/>
  </r>
  <r>
    <n v="24"/>
    <n v="14"/>
    <n v="23"/>
    <n v="2"/>
    <s v="00:42"/>
    <d v="1899-12-30T01:24:00"/>
    <n v="18"/>
    <n v="46"/>
    <n v="28"/>
    <n v="0.19565217391304349"/>
    <n v="63"/>
    <d v="1899-12-30T00:30:00"/>
    <n v="55"/>
  </r>
  <r>
    <n v="24"/>
    <n v="25"/>
    <n v="40"/>
    <n v="2"/>
    <s v="00:47"/>
    <d v="1899-12-30T01:34:00"/>
    <n v="30"/>
    <n v="80"/>
    <n v="50"/>
    <n v="0.1875"/>
    <n v="64"/>
    <d v="1899-12-30T04:06:00"/>
    <n v="288"/>
  </r>
  <r>
    <n v="25"/>
    <n v="20"/>
    <n v="34"/>
    <n v="1"/>
    <s v="00:35"/>
    <d v="1899-12-30T00:35:00"/>
    <n v="14"/>
    <n v="34"/>
    <n v="20"/>
    <n v="0.41176470588235292"/>
    <n v="65"/>
    <d v="1899-12-30T04:34:00"/>
    <n v="196"/>
  </r>
  <r>
    <n v="26"/>
    <n v="10"/>
    <n v="18"/>
    <n v="2"/>
    <s v="00:13"/>
    <d v="1899-12-30T00:26:00"/>
    <n v="16"/>
    <n v="36"/>
    <n v="20"/>
    <n v="0.22222222222222221"/>
    <n v="66"/>
    <d v="1899-12-30T04:44:00"/>
    <n v="210"/>
  </r>
  <r>
    <n v="26"/>
    <n v="13"/>
    <n v="21"/>
    <n v="2"/>
    <s v="00:54"/>
    <d v="1899-12-30T01:48:00"/>
    <n v="16"/>
    <n v="42"/>
    <n v="26"/>
    <n v="0.19047619047619047"/>
    <n v="67"/>
    <d v="1899-12-30T04:39:00"/>
    <n v="256"/>
  </r>
  <r>
    <n v="26"/>
    <n v="14"/>
    <n v="24"/>
    <n v="2"/>
    <s v="00:42"/>
    <d v="1899-12-30T01:24:00"/>
    <n v="20"/>
    <n v="48"/>
    <n v="28"/>
    <n v="0.20833333333333334"/>
    <n v="68"/>
    <d v="1899-12-30T05:45:00"/>
    <n v="218"/>
  </r>
  <r>
    <n v="27"/>
    <n v="21"/>
    <n v="35"/>
    <n v="1"/>
    <s v="00:17"/>
    <d v="1899-12-30T00:17:00"/>
    <n v="14"/>
    <n v="35"/>
    <n v="21"/>
    <n v="0.4"/>
    <n v="69"/>
    <d v="1899-12-30T04:36:00"/>
    <n v="234"/>
  </r>
  <r>
    <n v="27"/>
    <n v="15"/>
    <n v="26"/>
    <n v="1"/>
    <s v="00:38"/>
    <d v="1899-12-30T00:38:00"/>
    <n v="11"/>
    <n v="26"/>
    <n v="15"/>
    <n v="0.42307692307692307"/>
    <n v="70"/>
    <d v="1899-12-30T01:20:00"/>
    <n v="118"/>
  </r>
  <r>
    <n v="28"/>
    <n v="10"/>
    <n v="18"/>
    <n v="2"/>
    <s v="00:17"/>
    <d v="1899-12-30T00:34:00"/>
    <n v="16"/>
    <n v="36"/>
    <n v="20"/>
    <n v="0.22222222222222221"/>
    <n v="71"/>
    <d v="1899-12-30T01:58:00"/>
    <n v="136"/>
  </r>
  <r>
    <n v="28"/>
    <n v="17"/>
    <n v="29"/>
    <n v="2"/>
    <s v="00:39"/>
    <d v="1899-12-30T01:18:00"/>
    <n v="24"/>
    <n v="58"/>
    <n v="34"/>
    <n v="0.20689655172413793"/>
    <n v="72"/>
    <d v="1899-12-30T02:08:00"/>
    <n v="75"/>
  </r>
  <r>
    <n v="29"/>
    <n v="15"/>
    <n v="25"/>
    <n v="3"/>
    <s v="00:22"/>
    <d v="1899-12-30T01:06:00"/>
    <n v="30"/>
    <n v="75"/>
    <n v="45"/>
    <n v="0.13333333333333333"/>
    <n v="73"/>
    <d v="1899-12-30T01:00:00"/>
    <n v="81"/>
  </r>
  <r>
    <n v="29"/>
    <n v="10"/>
    <n v="18"/>
    <n v="2"/>
    <s v="00:18"/>
    <d v="1899-12-30T00:36:00"/>
    <n v="16"/>
    <n v="36"/>
    <n v="20"/>
    <n v="0.22222222222222221"/>
    <n v="74"/>
    <d v="1899-12-30T03:57:00"/>
    <n v="218"/>
  </r>
  <r>
    <n v="29"/>
    <n v="19"/>
    <n v="31"/>
    <n v="2"/>
    <s v="00:31"/>
    <d v="1899-12-30T01:02:00"/>
    <n v="24"/>
    <n v="62"/>
    <n v="38"/>
    <n v="0.19354838709677419"/>
    <n v="75"/>
    <d v="1899-12-30T01:23:00"/>
    <n v="109"/>
  </r>
  <r>
    <n v="30"/>
    <n v="15"/>
    <n v="26"/>
    <n v="2"/>
    <s v="00:14"/>
    <d v="1899-12-30T00:28:00"/>
    <n v="22"/>
    <n v="52"/>
    <n v="30"/>
    <n v="0.21153846153846154"/>
    <n v="76"/>
    <d v="1899-12-30T02:03:00"/>
    <n v="158"/>
  </r>
  <r>
    <n v="30"/>
    <n v="12"/>
    <n v="20"/>
    <n v="3"/>
    <s v="00:55"/>
    <d v="1899-12-30T02:45:00"/>
    <n v="24"/>
    <n v="60"/>
    <n v="36"/>
    <n v="0.13333333333333333"/>
    <n v="77"/>
    <d v="1899-12-30T02:32:00"/>
    <n v="99"/>
  </r>
  <r>
    <n v="31"/>
    <n v="17"/>
    <n v="29"/>
    <n v="1"/>
    <s v="00:59"/>
    <d v="1899-12-30T00:59:00"/>
    <n v="12"/>
    <n v="29"/>
    <n v="17"/>
    <n v="0.41379310344827586"/>
    <n v="78"/>
    <d v="1899-12-30T02:42:00"/>
    <n v="57"/>
  </r>
  <r>
    <n v="31"/>
    <n v="11"/>
    <n v="19"/>
    <n v="2"/>
    <s v="00:46"/>
    <d v="1899-12-30T01:32:00"/>
    <n v="16"/>
    <n v="38"/>
    <n v="22"/>
    <n v="0.21052631578947367"/>
    <n v="79"/>
    <d v="1899-12-30T04:48:00"/>
    <n v="309"/>
  </r>
  <r>
    <n v="32"/>
    <n v="19"/>
    <n v="32"/>
    <n v="2"/>
    <s v="00:50"/>
    <d v="1899-12-30T01:40:00"/>
    <n v="26"/>
    <n v="64"/>
    <n v="38"/>
    <n v="0.203125"/>
    <n v="80"/>
    <d v="1899-12-30T01:40:00"/>
    <n v="121"/>
  </r>
  <r>
    <n v="32"/>
    <n v="20"/>
    <n v="33"/>
    <n v="1"/>
    <s v="00:20"/>
    <d v="1899-12-30T00:20:00"/>
    <n v="13"/>
    <n v="33"/>
    <n v="20"/>
    <n v="0.39393939393939392"/>
    <n v="81"/>
    <d v="1899-12-30T01:58:00"/>
    <n v="62"/>
  </r>
  <r>
    <n v="32"/>
    <n v="15"/>
    <n v="26"/>
    <n v="3"/>
    <s v="00:35"/>
    <d v="1899-12-30T01:45:00"/>
    <n v="33"/>
    <n v="78"/>
    <n v="45"/>
    <n v="0.14102564102564102"/>
    <n v="82"/>
    <d v="1899-12-30T00:30:00"/>
    <n v="80"/>
  </r>
  <r>
    <n v="32"/>
    <n v="10"/>
    <n v="18"/>
    <n v="2"/>
    <s v="00:23"/>
    <d v="1899-12-30T00:46:00"/>
    <n v="16"/>
    <n v="36"/>
    <n v="20"/>
    <n v="0.22222222222222221"/>
    <n v="83"/>
    <d v="1899-12-30T03:28:00"/>
    <n v="170"/>
  </r>
  <r>
    <n v="33"/>
    <n v="21"/>
    <n v="35"/>
    <n v="3"/>
    <s v="00:06"/>
    <d v="1899-12-30T00:18:00"/>
    <n v="42"/>
    <n v="105"/>
    <n v="63"/>
    <n v="0.13333333333333333"/>
    <n v="84"/>
    <d v="1899-12-30T00:20:00"/>
    <n v="60"/>
  </r>
  <r>
    <n v="33"/>
    <n v="16"/>
    <n v="27"/>
    <n v="1"/>
    <s v="00:59"/>
    <d v="1899-12-30T00:59:00"/>
    <n v="11"/>
    <n v="27"/>
    <n v="16"/>
    <n v="0.40740740740740738"/>
    <n v="85"/>
    <d v="1899-12-30T03:47:00"/>
    <n v="208"/>
  </r>
  <r>
    <n v="33"/>
    <n v="19"/>
    <n v="32"/>
    <n v="3"/>
    <s v="00:55"/>
    <d v="1899-12-30T02:45:00"/>
    <n v="39"/>
    <n v="96"/>
    <n v="57"/>
    <n v="0.13541666666666666"/>
    <n v="86"/>
    <d v="1899-12-30T00:16:00"/>
    <n v="50"/>
  </r>
  <r>
    <n v="33"/>
    <n v="15"/>
    <n v="26"/>
    <n v="3"/>
    <s v="00:10"/>
    <d v="1899-12-30T00:30:00"/>
    <n v="33"/>
    <n v="78"/>
    <n v="45"/>
    <n v="0.14102564102564102"/>
    <n v="87"/>
    <d v="1899-12-30T02:06:00"/>
    <n v="99"/>
  </r>
  <r>
    <n v="34"/>
    <n v="20"/>
    <n v="34"/>
    <n v="1"/>
    <s v="00:46"/>
    <d v="1899-12-30T00:46:00"/>
    <n v="14"/>
    <n v="34"/>
    <n v="20"/>
    <n v="0.41176470588235292"/>
    <n v="88"/>
    <d v="1899-12-30T03:29:00"/>
    <n v="123"/>
  </r>
  <r>
    <n v="34"/>
    <n v="15"/>
    <n v="26"/>
    <n v="3"/>
    <s v="00:19"/>
    <d v="1899-12-30T00:57:00"/>
    <n v="33"/>
    <n v="78"/>
    <n v="45"/>
    <n v="0.14102564102564102"/>
    <n v="89"/>
    <d v="1899-12-30T04:48:00"/>
    <n v="159"/>
  </r>
  <r>
    <n v="35"/>
    <n v="18"/>
    <n v="30"/>
    <n v="3"/>
    <s v="00:05"/>
    <d v="1899-12-30T00:15:00"/>
    <n v="36"/>
    <n v="90"/>
    <n v="54"/>
    <n v="0.13333333333333333"/>
    <n v="90"/>
    <d v="1899-12-30T00:48:00"/>
    <n v="34"/>
  </r>
  <r>
    <n v="35"/>
    <n v="17"/>
    <n v="29"/>
    <n v="1"/>
    <s v="00:08"/>
    <d v="1899-12-30T00:08:00"/>
    <n v="12"/>
    <n v="29"/>
    <n v="17"/>
    <n v="0.41379310344827586"/>
    <n v="91"/>
    <d v="1899-12-30T06:25:00"/>
    <n v="293"/>
  </r>
  <r>
    <n v="35"/>
    <n v="20"/>
    <n v="33"/>
    <n v="1"/>
    <s v="00:21"/>
    <d v="1899-12-30T00:21:00"/>
    <n v="13"/>
    <n v="33"/>
    <n v="20"/>
    <n v="0.39393939393939392"/>
    <n v="92"/>
    <d v="1899-12-30T01:18:00"/>
    <n v="82"/>
  </r>
  <r>
    <n v="35"/>
    <n v="19"/>
    <n v="31"/>
    <n v="2"/>
    <s v="00:31"/>
    <d v="1899-12-30T01:02:00"/>
    <n v="24"/>
    <n v="62"/>
    <n v="38"/>
    <n v="0.19354838709677419"/>
    <n v="93"/>
    <d v="1899-12-30T00:18:00"/>
    <n v="29"/>
  </r>
  <r>
    <n v="36"/>
    <n v="18"/>
    <n v="30"/>
    <n v="1"/>
    <s v="00:38"/>
    <d v="1899-12-30T00:38:00"/>
    <n v="12"/>
    <n v="30"/>
    <n v="18"/>
    <n v="0.4"/>
    <n v="94"/>
    <d v="1899-12-30T05:31:00"/>
    <n v="253"/>
  </r>
  <r>
    <n v="37"/>
    <n v="13"/>
    <n v="21"/>
    <n v="1"/>
    <s v="00:47"/>
    <d v="1899-12-30T00:47:00"/>
    <n v="8"/>
    <n v="21"/>
    <n v="13"/>
    <n v="0.38095238095238093"/>
    <n v="95"/>
    <d v="1899-12-30T02:03:00"/>
    <n v="153"/>
  </r>
  <r>
    <n v="38"/>
    <n v="19"/>
    <n v="31"/>
    <n v="3"/>
    <s v="00:21"/>
    <d v="1899-12-30T01:03:00"/>
    <n v="36"/>
    <n v="93"/>
    <n v="57"/>
    <n v="0.12903225806451613"/>
    <n v="96"/>
    <d v="1899-12-30T02:51:00"/>
    <n v="176"/>
  </r>
  <r>
    <n v="38"/>
    <n v="21"/>
    <n v="35"/>
    <n v="2"/>
    <s v="00:34"/>
    <d v="1899-12-30T01:08:00"/>
    <n v="28"/>
    <n v="70"/>
    <n v="42"/>
    <n v="0.2"/>
    <n v="97"/>
    <d v="1899-12-30T03:23:00"/>
    <n v="188"/>
  </r>
  <r>
    <n v="38"/>
    <n v="22"/>
    <n v="36"/>
    <n v="2"/>
    <s v="00:43"/>
    <d v="1899-12-30T01:26:00"/>
    <n v="28"/>
    <n v="72"/>
    <n v="44"/>
    <n v="0.19444444444444445"/>
    <n v="98"/>
    <d v="1899-12-30T05:18:00"/>
    <n v="166"/>
  </r>
  <r>
    <n v="39"/>
    <n v="22"/>
    <n v="36"/>
    <n v="3"/>
    <s v="00:57"/>
    <d v="1899-12-30T02:51:00"/>
    <n v="42"/>
    <n v="108"/>
    <n v="66"/>
    <n v="0.12962962962962962"/>
    <n v="99"/>
    <d v="1899-12-30T01:53:00"/>
    <n v="139"/>
  </r>
  <r>
    <n v="40"/>
    <n v="17"/>
    <n v="29"/>
    <n v="3"/>
    <s v="00:15"/>
    <d v="1899-12-30T00:45:00"/>
    <n v="36"/>
    <n v="87"/>
    <n v="51"/>
    <n v="0.13793103448275862"/>
    <n v="100"/>
    <d v="1899-12-30T04:14:00"/>
    <n v="166"/>
  </r>
  <r>
    <n v="40"/>
    <n v="20"/>
    <n v="33"/>
    <n v="1"/>
    <s v="00:50"/>
    <d v="1899-12-30T00:50:00"/>
    <n v="13"/>
    <n v="33"/>
    <n v="20"/>
    <n v="0.39393939393939392"/>
    <n v="101"/>
    <d v="1899-12-30T02:55:00"/>
    <n v="138"/>
  </r>
  <r>
    <n v="40"/>
    <n v="16"/>
    <n v="28"/>
    <n v="1"/>
    <s v="00:13"/>
    <d v="1899-12-30T00:13:00"/>
    <n v="12"/>
    <n v="28"/>
    <n v="16"/>
    <n v="0.42857142857142855"/>
    <n v="102"/>
    <d v="1899-12-30T02:18:00"/>
    <n v="171"/>
  </r>
  <r>
    <n v="41"/>
    <n v="19"/>
    <n v="32"/>
    <n v="3"/>
    <s v="00:23"/>
    <d v="1899-12-30T01:09:00"/>
    <n v="39"/>
    <n v="96"/>
    <n v="57"/>
    <n v="0.13541666666666666"/>
    <n v="103"/>
    <d v="1899-12-30T01:39:00"/>
    <n v="73"/>
  </r>
  <r>
    <n v="41"/>
    <n v="15"/>
    <n v="26"/>
    <n v="3"/>
    <s v="00:47"/>
    <d v="1899-12-30T02:21:00"/>
    <n v="33"/>
    <n v="78"/>
    <n v="45"/>
    <n v="0.14102564102564102"/>
    <n v="104"/>
    <d v="1899-12-30T01:38:00"/>
    <n v="77"/>
  </r>
  <r>
    <n v="41"/>
    <n v="18"/>
    <n v="30"/>
    <n v="1"/>
    <s v="00:19"/>
    <d v="1899-12-30T00:19:00"/>
    <n v="12"/>
    <n v="30"/>
    <n v="18"/>
    <n v="0.4"/>
    <n v="105"/>
    <d v="1899-12-30T02:09:00"/>
    <n v="141"/>
  </r>
  <r>
    <n v="42"/>
    <n v="13"/>
    <n v="22"/>
    <n v="1"/>
    <s v="00:57"/>
    <d v="1899-12-30T00:57:00"/>
    <n v="9"/>
    <n v="22"/>
    <n v="13"/>
    <n v="0.40909090909090912"/>
    <n v="106"/>
    <d v="1899-12-30T00:58:00"/>
    <n v="68"/>
  </r>
  <r>
    <n v="42"/>
    <n v="25"/>
    <n v="40"/>
    <n v="2"/>
    <s v="00:12"/>
    <d v="1899-12-30T00:24:00"/>
    <n v="30"/>
    <n v="80"/>
    <n v="50"/>
    <n v="0.1875"/>
    <n v="107"/>
    <d v="1899-12-30T06:15:00"/>
    <n v="253"/>
  </r>
  <r>
    <n v="43"/>
    <n v="19"/>
    <n v="32"/>
    <n v="1"/>
    <s v="00:06"/>
    <d v="1899-12-30T00:06:00"/>
    <n v="13"/>
    <n v="32"/>
    <n v="19"/>
    <n v="0.40625"/>
    <n v="108"/>
    <d v="1899-12-30T02:18:00"/>
    <n v="124"/>
  </r>
  <r>
    <n v="43"/>
    <n v="20"/>
    <n v="34"/>
    <n v="2"/>
    <s v="00:59"/>
    <d v="1899-12-30T01:58:00"/>
    <n v="28"/>
    <n v="68"/>
    <n v="40"/>
    <n v="0.20588235294117646"/>
    <n v="109"/>
    <d v="1899-12-30T04:24:00"/>
    <n v="169"/>
  </r>
  <r>
    <n v="43"/>
    <n v="14"/>
    <n v="24"/>
    <n v="3"/>
    <s v="00:57"/>
    <d v="1899-12-30T02:51:00"/>
    <n v="30"/>
    <n v="72"/>
    <n v="42"/>
    <n v="0.1388888888888889"/>
    <n v="110"/>
    <d v="1899-12-30T03:33:00"/>
    <n v="163"/>
  </r>
  <r>
    <n v="43"/>
    <n v="19"/>
    <n v="31"/>
    <n v="1"/>
    <s v="00:24"/>
    <d v="1899-12-30T00:24:00"/>
    <n v="12"/>
    <n v="31"/>
    <n v="19"/>
    <n v="0.38709677419354838"/>
    <n v="111"/>
    <d v="1899-12-30T03:52:00"/>
    <n v="204"/>
  </r>
  <r>
    <n v="44"/>
    <n v="15"/>
    <n v="26"/>
    <n v="1"/>
    <s v="00:34"/>
    <d v="1899-12-30T00:34:00"/>
    <n v="11"/>
    <n v="26"/>
    <n v="15"/>
    <n v="0.42307692307692307"/>
    <n v="112"/>
    <d v="1899-12-30T00:16:00"/>
    <n v="20"/>
  </r>
  <r>
    <n v="44"/>
    <n v="15"/>
    <n v="25"/>
    <n v="3"/>
    <s v="00:08"/>
    <d v="1899-12-30T00:24:00"/>
    <n v="30"/>
    <n v="75"/>
    <n v="45"/>
    <n v="0.13333333333333333"/>
    <n v="113"/>
    <d v="1899-12-30T01:42:00"/>
    <n v="68"/>
  </r>
  <r>
    <n v="44"/>
    <n v="13"/>
    <n v="21"/>
    <n v="1"/>
    <s v="00:43"/>
    <d v="1899-12-30T00:43:00"/>
    <n v="8"/>
    <n v="21"/>
    <n v="13"/>
    <n v="0.38095238095238093"/>
    <n v="114"/>
    <d v="1899-12-30T05:09:00"/>
    <n v="253"/>
  </r>
  <r>
    <n v="45"/>
    <n v="10"/>
    <n v="18"/>
    <n v="3"/>
    <s v="00:47"/>
    <d v="1899-12-30T02:21:00"/>
    <n v="24"/>
    <n v="54"/>
    <n v="30"/>
    <n v="0.14814814814814814"/>
    <n v="115"/>
    <d v="1899-12-30T04:22:00"/>
    <n v="237"/>
  </r>
  <r>
    <n v="46"/>
    <n v="18"/>
    <n v="30"/>
    <n v="2"/>
    <s v="00:23"/>
    <d v="1899-12-30T00:46:00"/>
    <n v="24"/>
    <n v="60"/>
    <n v="36"/>
    <n v="0.2"/>
    <n v="116"/>
    <d v="1899-12-30T04:53:00"/>
    <n v="269"/>
  </r>
  <r>
    <n v="46"/>
    <n v="20"/>
    <n v="34"/>
    <n v="1"/>
    <s v="00:48"/>
    <d v="1899-12-30T00:48:00"/>
    <n v="14"/>
    <n v="34"/>
    <n v="20"/>
    <n v="0.41176470588235292"/>
    <n v="117"/>
    <d v="1899-12-30T00:16:00"/>
    <n v="70"/>
  </r>
  <r>
    <n v="46"/>
    <n v="14"/>
    <n v="23"/>
    <n v="2"/>
    <s v="00:15"/>
    <d v="1899-12-30T00:30:00"/>
    <n v="18"/>
    <n v="46"/>
    <n v="28"/>
    <n v="0.19565217391304349"/>
    <n v="118"/>
    <d v="1899-12-30T05:10:00"/>
    <n v="209"/>
  </r>
  <r>
    <n v="47"/>
    <n v="20"/>
    <n v="33"/>
    <n v="2"/>
    <s v="00:56"/>
    <d v="1899-12-30T01:52:00"/>
    <n v="26"/>
    <n v="66"/>
    <n v="40"/>
    <n v="0.19696969696969696"/>
    <n v="119"/>
    <d v="1899-12-30T01:41:00"/>
    <n v="134"/>
  </r>
  <r>
    <n v="47"/>
    <n v="14"/>
    <n v="23"/>
    <n v="1"/>
    <s v="00:17"/>
    <d v="1899-12-30T00:17:00"/>
    <n v="9"/>
    <n v="23"/>
    <n v="14"/>
    <n v="0.39130434782608697"/>
    <n v="120"/>
    <d v="1899-12-30T04:10:00"/>
    <n v="145"/>
  </r>
  <r>
    <n v="47"/>
    <n v="12"/>
    <n v="20"/>
    <n v="1"/>
    <s v="00:14"/>
    <d v="1899-12-30T00:14:00"/>
    <n v="8"/>
    <n v="20"/>
    <n v="12"/>
    <n v="0.4"/>
    <n v="121"/>
    <d v="1899-12-30T01:16:00"/>
    <n v="52"/>
  </r>
  <r>
    <n v="48"/>
    <n v="16"/>
    <n v="27"/>
    <n v="3"/>
    <s v="00:37"/>
    <d v="1899-12-30T01:51:00"/>
    <n v="33"/>
    <n v="81"/>
    <n v="48"/>
    <n v="0.13580246913580246"/>
    <n v="122"/>
    <d v="1899-12-30T01:36:00"/>
    <n v="105"/>
  </r>
  <r>
    <n v="48"/>
    <n v="13"/>
    <n v="22"/>
    <n v="2"/>
    <s v="00:55"/>
    <d v="1899-12-30T01:50:00"/>
    <n v="18"/>
    <n v="44"/>
    <n v="26"/>
    <n v="0.20454545454545456"/>
    <n v="123"/>
    <d v="1899-12-30T00:33:00"/>
    <n v="24"/>
  </r>
  <r>
    <n v="48"/>
    <n v="20"/>
    <n v="33"/>
    <n v="1"/>
    <s v="00:32"/>
    <d v="1899-12-30T00:32:00"/>
    <n v="13"/>
    <n v="33"/>
    <n v="20"/>
    <n v="0.39393939393939392"/>
    <n v="124"/>
    <d v="1899-12-30T04:18:00"/>
    <n v="222"/>
  </r>
  <r>
    <n v="49"/>
    <n v="14"/>
    <n v="24"/>
    <n v="3"/>
    <s v="00:09"/>
    <d v="1899-12-30T00:27:00"/>
    <n v="30"/>
    <n v="72"/>
    <n v="42"/>
    <n v="0.1388888888888889"/>
    <n v="125"/>
    <d v="1899-12-30T03:19:00"/>
    <n v="184"/>
  </r>
  <r>
    <n v="49"/>
    <n v="19"/>
    <n v="32"/>
    <n v="3"/>
    <s v="00:27"/>
    <d v="1899-12-30T01:21:00"/>
    <n v="39"/>
    <n v="96"/>
    <n v="57"/>
    <n v="0.13541666666666666"/>
    <n v="126"/>
    <d v="1899-12-30T03:13:00"/>
    <n v="165"/>
  </r>
  <r>
    <n v="49"/>
    <n v="10"/>
    <n v="18"/>
    <n v="1"/>
    <s v="00:45"/>
    <d v="1899-12-30T00:45:00"/>
    <n v="8"/>
    <n v="18"/>
    <n v="10"/>
    <n v="0.44444444444444442"/>
    <n v="127"/>
    <d v="1899-12-30T01:00:00"/>
    <n v="72"/>
  </r>
  <r>
    <n v="50"/>
    <n v="19"/>
    <n v="32"/>
    <n v="1"/>
    <s v="00:06"/>
    <d v="1899-12-30T00:06:00"/>
    <n v="13"/>
    <n v="32"/>
    <n v="19"/>
    <n v="0.40625"/>
    <n v="128"/>
    <d v="1899-12-30T07:27:00"/>
    <n v="239"/>
  </r>
  <r>
    <n v="50"/>
    <n v="13"/>
    <n v="22"/>
    <n v="2"/>
    <s v="00:15"/>
    <d v="1899-12-30T00:30:00"/>
    <n v="18"/>
    <n v="44"/>
    <n v="26"/>
    <n v="0.20454545454545456"/>
    <n v="129"/>
    <d v="1899-12-30T01:32:00"/>
    <n v="106"/>
  </r>
  <r>
    <n v="51"/>
    <n v="14"/>
    <n v="23"/>
    <n v="2"/>
    <s v="00:33"/>
    <d v="1899-12-30T01:06:00"/>
    <n v="18"/>
    <n v="46"/>
    <n v="28"/>
    <n v="0.19565217391304349"/>
    <n v="130"/>
    <d v="1899-12-30T00:25:00"/>
    <n v="35"/>
  </r>
  <r>
    <n v="51"/>
    <n v="20"/>
    <n v="33"/>
    <n v="3"/>
    <s v="00:56"/>
    <d v="1899-12-30T02:48:00"/>
    <n v="39"/>
    <n v="99"/>
    <n v="60"/>
    <n v="0.1313131313131313"/>
    <n v="131"/>
    <d v="1899-12-30T04:34:00"/>
    <n v="157"/>
  </r>
  <r>
    <n v="51"/>
    <n v="13"/>
    <n v="22"/>
    <n v="2"/>
    <s v="00:53"/>
    <d v="1899-12-30T01:46:00"/>
    <n v="18"/>
    <n v="44"/>
    <n v="26"/>
    <n v="0.20454545454545456"/>
    <n v="132"/>
    <d v="1899-12-30T03:25:00"/>
    <n v="206"/>
  </r>
  <r>
    <n v="51"/>
    <n v="10"/>
    <n v="18"/>
    <n v="2"/>
    <s v="00:22"/>
    <d v="1899-12-30T00:44:00"/>
    <n v="16"/>
    <n v="36"/>
    <n v="20"/>
    <n v="0.22222222222222221"/>
    <n v="133"/>
    <d v="1899-12-30T02:55:00"/>
    <n v="182"/>
  </r>
  <r>
    <n v="52"/>
    <n v="20"/>
    <n v="33"/>
    <n v="3"/>
    <s v="00:13"/>
    <d v="1899-12-30T00:39:00"/>
    <n v="39"/>
    <n v="99"/>
    <n v="60"/>
    <n v="0.1313131313131313"/>
    <n v="134"/>
    <d v="1899-12-30T01:46:00"/>
    <n v="120"/>
  </r>
  <r>
    <n v="52"/>
    <n v="19"/>
    <n v="31"/>
    <n v="2"/>
    <s v="00:17"/>
    <d v="1899-12-30T00:34:00"/>
    <n v="24"/>
    <n v="62"/>
    <n v="38"/>
    <n v="0.19354838709677419"/>
    <n v="135"/>
    <d v="1899-12-30T03:42:00"/>
    <n v="260"/>
  </r>
  <r>
    <n v="52"/>
    <n v="20"/>
    <n v="34"/>
    <n v="3"/>
    <s v="00:32"/>
    <d v="1899-12-30T01:36:00"/>
    <n v="42"/>
    <n v="102"/>
    <n v="60"/>
    <n v="0.1372549019607843"/>
    <n v="136"/>
    <d v="1899-12-30T00:26:00"/>
    <n v="80"/>
  </r>
  <r>
    <n v="53"/>
    <n v="14"/>
    <n v="23"/>
    <n v="3"/>
    <s v="00:47"/>
    <d v="1899-12-30T02:21:00"/>
    <n v="27"/>
    <n v="69"/>
    <n v="42"/>
    <n v="0.13043478260869565"/>
    <n v="137"/>
    <d v="1899-12-30T02:03:00"/>
    <n v="63"/>
  </r>
  <r>
    <n v="53"/>
    <n v="18"/>
    <n v="30"/>
    <n v="3"/>
    <s v="00:39"/>
    <d v="1899-12-30T01:57:00"/>
    <n v="36"/>
    <n v="90"/>
    <n v="54"/>
    <n v="0.13333333333333333"/>
    <n v="138"/>
    <d v="1899-12-30T03:21:00"/>
    <n v="238"/>
  </r>
  <r>
    <n v="53"/>
    <n v="22"/>
    <n v="36"/>
    <n v="3"/>
    <s v="00:26"/>
    <d v="1899-12-30T01:18:00"/>
    <n v="42"/>
    <n v="108"/>
    <n v="66"/>
    <n v="0.12962962962962962"/>
    <n v="139"/>
    <d v="1899-12-30T00:26:00"/>
    <n v="35"/>
  </r>
  <r>
    <n v="54"/>
    <n v="21"/>
    <n v="35"/>
    <n v="3"/>
    <s v="00:47"/>
    <d v="1899-12-30T02:21:00"/>
    <n v="42"/>
    <n v="105"/>
    <n v="63"/>
    <n v="0.13333333333333333"/>
    <n v="140"/>
    <d v="1899-12-30T04:31:00"/>
    <n v="191"/>
  </r>
  <r>
    <n v="54"/>
    <n v="19"/>
    <n v="31"/>
    <n v="1"/>
    <s v="00:55"/>
    <d v="1899-12-30T00:55:00"/>
    <n v="12"/>
    <n v="31"/>
    <n v="19"/>
    <n v="0.38709677419354838"/>
    <n v="141"/>
    <d v="1899-12-30T00:28:00"/>
    <n v="21"/>
  </r>
  <r>
    <n v="54"/>
    <n v="10"/>
    <n v="18"/>
    <n v="1"/>
    <s v="00:55"/>
    <d v="1899-12-30T00:55:00"/>
    <n v="8"/>
    <n v="18"/>
    <n v="10"/>
    <n v="0.44444444444444442"/>
    <n v="142"/>
    <d v="1899-12-30T02:46:00"/>
    <n v="181"/>
  </r>
  <r>
    <n v="54"/>
    <n v="20"/>
    <n v="33"/>
    <n v="1"/>
    <s v="00:46"/>
    <d v="1899-12-30T00:46:00"/>
    <n v="13"/>
    <n v="33"/>
    <n v="20"/>
    <n v="0.39393939393939392"/>
    <n v="143"/>
    <d v="1899-12-30T00:32:00"/>
    <n v="50"/>
  </r>
  <r>
    <n v="55"/>
    <n v="20"/>
    <n v="33"/>
    <n v="3"/>
    <s v="00:27"/>
    <d v="1899-12-30T01:21:00"/>
    <n v="39"/>
    <n v="99"/>
    <n v="60"/>
    <n v="0.1313131313131313"/>
    <n v="144"/>
    <d v="1899-12-30T04:50:00"/>
    <n v="185"/>
  </r>
  <r>
    <n v="55"/>
    <n v="14"/>
    <n v="24"/>
    <n v="1"/>
    <s v="00:05"/>
    <d v="1899-12-30T00:05:00"/>
    <n v="10"/>
    <n v="24"/>
    <n v="14"/>
    <n v="0.41666666666666669"/>
    <n v="145"/>
    <d v="1899-12-30T04:31:00"/>
    <n v="126"/>
  </r>
  <r>
    <n v="55"/>
    <n v="22"/>
    <n v="36"/>
    <n v="1"/>
    <s v="00:51"/>
    <d v="1899-12-30T00:51:00"/>
    <n v="14"/>
    <n v="36"/>
    <n v="22"/>
    <n v="0.3888888888888889"/>
    <n v="146"/>
    <d v="1899-12-30T01:34:00"/>
    <n v="62"/>
  </r>
  <r>
    <n v="55"/>
    <n v="19"/>
    <n v="32"/>
    <n v="3"/>
    <s v="00:13"/>
    <d v="1899-12-30T00:39:00"/>
    <n v="39"/>
    <n v="96"/>
    <n v="57"/>
    <n v="0.13541666666666666"/>
    <n v="147"/>
    <d v="1899-12-30T00:53:00"/>
    <n v="84"/>
  </r>
  <r>
    <n v="56"/>
    <n v="17"/>
    <n v="29"/>
    <n v="1"/>
    <s v="00:38"/>
    <d v="1899-12-30T00:38:00"/>
    <n v="12"/>
    <n v="29"/>
    <n v="17"/>
    <n v="0.41379310344827586"/>
    <n v="148"/>
    <d v="1899-12-30T05:39:00"/>
    <n v="212"/>
  </r>
  <r>
    <n v="56"/>
    <n v="11"/>
    <n v="19"/>
    <n v="1"/>
    <s v="00:40"/>
    <d v="1899-12-30T00:40:00"/>
    <n v="8"/>
    <n v="19"/>
    <n v="11"/>
    <n v="0.42105263157894735"/>
    <n v="149"/>
    <d v="1899-12-30T04:28:00"/>
    <n v="226"/>
  </r>
  <r>
    <n v="57"/>
    <n v="21"/>
    <n v="35"/>
    <n v="1"/>
    <s v="00:21"/>
    <d v="1899-12-30T00:21:00"/>
    <n v="14"/>
    <n v="35"/>
    <n v="21"/>
    <n v="0.4"/>
    <n v="150"/>
    <d v="1899-12-30T03:32:00"/>
    <n v="150"/>
  </r>
  <r>
    <n v="57"/>
    <n v="25"/>
    <n v="40"/>
    <n v="1"/>
    <s v="00:30"/>
    <d v="1899-12-30T00:30:00"/>
    <n v="15"/>
    <n v="40"/>
    <n v="25"/>
    <n v="0.375"/>
    <n v="151"/>
    <d v="1899-12-30T00:57:00"/>
    <n v="132"/>
  </r>
  <r>
    <n v="57"/>
    <n v="13"/>
    <n v="22"/>
    <n v="1"/>
    <s v="00:10"/>
    <d v="1899-12-30T00:10:00"/>
    <n v="9"/>
    <n v="22"/>
    <n v="13"/>
    <n v="0.40909090909090912"/>
    <n v="152"/>
    <d v="1899-12-30T00:24:00"/>
    <n v="56"/>
  </r>
  <r>
    <n v="57"/>
    <n v="22"/>
    <n v="36"/>
    <n v="2"/>
    <s v="00:07"/>
    <d v="1899-12-30T00:14:00"/>
    <n v="28"/>
    <n v="72"/>
    <n v="44"/>
    <n v="0.19444444444444445"/>
    <n v="153"/>
    <d v="1899-12-30T02:15:00"/>
    <n v="203"/>
  </r>
  <r>
    <n v="58"/>
    <n v="13"/>
    <n v="22"/>
    <n v="1"/>
    <s v="00:17"/>
    <d v="1899-12-30T00:17:00"/>
    <n v="9"/>
    <n v="22"/>
    <n v="13"/>
    <n v="0.40909090909090912"/>
    <n v="154"/>
    <d v="1899-12-30T03:36:00"/>
    <n v="144"/>
  </r>
  <r>
    <n v="58"/>
    <n v="12"/>
    <n v="20"/>
    <n v="3"/>
    <s v="00:56"/>
    <d v="1899-12-30T02:48:00"/>
    <n v="24"/>
    <n v="60"/>
    <n v="36"/>
    <n v="0.13333333333333333"/>
    <n v="155"/>
    <d v="1899-12-30T02:47:00"/>
    <n v="136"/>
  </r>
  <r>
    <n v="59"/>
    <n v="11"/>
    <n v="19"/>
    <n v="2"/>
    <s v="00:13"/>
    <d v="1899-12-30T00:26:00"/>
    <n v="16"/>
    <n v="38"/>
    <n v="22"/>
    <n v="0.21052631578947367"/>
    <n v="156"/>
    <d v="1899-12-30T00:12:00"/>
    <n v="56"/>
  </r>
  <r>
    <n v="59"/>
    <n v="14"/>
    <n v="23"/>
    <n v="2"/>
    <s v="00:09"/>
    <d v="1899-12-30T00:18:00"/>
    <n v="18"/>
    <n v="46"/>
    <n v="28"/>
    <n v="0.19565217391304349"/>
    <n v="157"/>
    <d v="1899-12-30T05:15:00"/>
    <n v="271"/>
  </r>
  <r>
    <n v="59"/>
    <n v="10"/>
    <n v="18"/>
    <n v="2"/>
    <s v="00:13"/>
    <d v="1899-12-30T00:26:00"/>
    <n v="16"/>
    <n v="36"/>
    <n v="20"/>
    <n v="0.22222222222222221"/>
    <n v="158"/>
    <d v="1899-12-30T04:51:00"/>
    <n v="310"/>
  </r>
  <r>
    <n v="59"/>
    <n v="25"/>
    <n v="40"/>
    <n v="1"/>
    <s v="00:13"/>
    <d v="1899-12-30T00:13:00"/>
    <n v="15"/>
    <n v="40"/>
    <n v="25"/>
    <n v="0.375"/>
    <n v="159"/>
    <d v="1899-12-30T03:26:00"/>
    <n v="253"/>
  </r>
  <r>
    <n v="60"/>
    <n v="10"/>
    <n v="18"/>
    <n v="2"/>
    <s v="00:23"/>
    <d v="1899-12-30T00:46:00"/>
    <n v="16"/>
    <n v="36"/>
    <n v="20"/>
    <n v="0.22222222222222221"/>
    <n v="160"/>
    <d v="1899-12-30T02:34:00"/>
    <n v="156"/>
  </r>
  <r>
    <n v="60"/>
    <n v="20"/>
    <n v="33"/>
    <n v="2"/>
    <s v="00:20"/>
    <d v="1899-12-30T00:40:00"/>
    <n v="26"/>
    <n v="66"/>
    <n v="40"/>
    <n v="0.19696969696969696"/>
    <n v="161"/>
    <d v="1899-12-30T02:51:00"/>
    <n v="84"/>
  </r>
  <r>
    <n v="61"/>
    <n v="25"/>
    <n v="40"/>
    <n v="2"/>
    <s v="00:56"/>
    <d v="1899-12-30T01:52:00"/>
    <n v="30"/>
    <n v="80"/>
    <n v="50"/>
    <n v="0.1875"/>
    <n v="162"/>
    <d v="1899-12-30T01:15:00"/>
    <n v="72"/>
  </r>
  <r>
    <n v="61"/>
    <n v="10"/>
    <n v="18"/>
    <n v="1"/>
    <s v="00:39"/>
    <d v="1899-12-30T00:39:00"/>
    <n v="8"/>
    <n v="18"/>
    <n v="10"/>
    <n v="0.44444444444444442"/>
    <n v="163"/>
    <d v="1899-12-30T02:39:00"/>
    <n v="271"/>
  </r>
  <r>
    <n v="61"/>
    <n v="18"/>
    <n v="30"/>
    <n v="2"/>
    <s v="00:13"/>
    <d v="1899-12-30T00:26:00"/>
    <n v="24"/>
    <n v="60"/>
    <n v="36"/>
    <n v="0.2"/>
    <n v="164"/>
    <d v="1899-12-30T02:40:00"/>
    <n v="170"/>
  </r>
  <r>
    <n v="61"/>
    <n v="16"/>
    <n v="28"/>
    <n v="3"/>
    <s v="00:51"/>
    <d v="1899-12-30T02:33:00"/>
    <n v="36"/>
    <n v="84"/>
    <n v="48"/>
    <n v="0.14285714285714285"/>
    <n v="165"/>
    <d v="1899-12-30T01:52:00"/>
    <n v="90"/>
  </r>
  <r>
    <n v="62"/>
    <n v="18"/>
    <n v="30"/>
    <n v="2"/>
    <s v="00:59"/>
    <d v="1899-12-30T01:58:00"/>
    <n v="24"/>
    <n v="60"/>
    <n v="36"/>
    <n v="0.2"/>
    <n v="166"/>
    <d v="1899-12-30T00:44:00"/>
    <n v="46"/>
  </r>
  <r>
    <n v="62"/>
    <n v="11"/>
    <n v="19"/>
    <n v="3"/>
    <s v="00:46"/>
    <d v="1899-12-30T02:18:00"/>
    <n v="24"/>
    <n v="57"/>
    <n v="33"/>
    <n v="0.14035087719298245"/>
    <n v="167"/>
    <d v="1899-12-30T01:38:00"/>
    <n v="152"/>
  </r>
  <r>
    <n v="62"/>
    <n v="19"/>
    <n v="31"/>
    <n v="1"/>
    <s v="00:50"/>
    <d v="1899-12-30T00:50:00"/>
    <n v="12"/>
    <n v="31"/>
    <n v="19"/>
    <n v="0.38709677419354838"/>
    <n v="168"/>
    <d v="1899-12-30T00:14:00"/>
    <n v="44"/>
  </r>
  <r>
    <n v="63"/>
    <n v="12"/>
    <n v="20"/>
    <n v="1"/>
    <s v="00:10"/>
    <d v="1899-12-30T00:10:00"/>
    <n v="8"/>
    <n v="20"/>
    <n v="12"/>
    <n v="0.4"/>
    <n v="169"/>
    <d v="1899-12-30T03:40:00"/>
    <n v="154"/>
  </r>
  <r>
    <n v="63"/>
    <n v="21"/>
    <n v="35"/>
    <n v="1"/>
    <s v="00:20"/>
    <d v="1899-12-30T00:20:00"/>
    <n v="14"/>
    <n v="35"/>
    <n v="21"/>
    <n v="0.4"/>
    <n v="170"/>
    <d v="1899-12-30T02:25:00"/>
    <n v="243"/>
  </r>
  <r>
    <n v="64"/>
    <n v="12"/>
    <n v="20"/>
    <n v="3"/>
    <s v="00:25"/>
    <d v="1899-12-30T01:15:00"/>
    <n v="24"/>
    <n v="60"/>
    <n v="36"/>
    <n v="0.13333333333333333"/>
    <n v="171"/>
    <d v="1899-12-30T02:04:00"/>
    <n v="139"/>
  </r>
  <r>
    <n v="64"/>
    <n v="25"/>
    <n v="40"/>
    <n v="3"/>
    <s v="00:47"/>
    <d v="1899-12-30T02:21:00"/>
    <n v="45"/>
    <n v="120"/>
    <n v="75"/>
    <n v="0.125"/>
    <n v="172"/>
    <d v="1899-12-30T00:54:00"/>
    <n v="68"/>
  </r>
  <r>
    <n v="64"/>
    <n v="22"/>
    <n v="36"/>
    <n v="3"/>
    <s v="00:10"/>
    <d v="1899-12-30T00:30:00"/>
    <n v="42"/>
    <n v="108"/>
    <n v="66"/>
    <n v="0.12962962962962962"/>
    <n v="173"/>
    <d v="1899-12-30T03:21:00"/>
    <n v="177"/>
  </r>
  <r>
    <n v="65"/>
    <n v="16"/>
    <n v="28"/>
    <n v="1"/>
    <s v="00:32"/>
    <d v="1899-12-30T00:32:00"/>
    <n v="12"/>
    <n v="28"/>
    <n v="16"/>
    <n v="0.42857142857142855"/>
    <n v="174"/>
    <d v="1899-12-30T00:24:00"/>
    <n v="60"/>
  </r>
  <r>
    <n v="65"/>
    <n v="19"/>
    <n v="31"/>
    <n v="1"/>
    <s v="00:55"/>
    <d v="1899-12-30T00:55:00"/>
    <n v="12"/>
    <n v="31"/>
    <n v="19"/>
    <n v="0.38709677419354838"/>
    <n v="175"/>
    <d v="1899-12-30T01:43:00"/>
    <n v="144"/>
  </r>
  <r>
    <n v="65"/>
    <n v="11"/>
    <n v="19"/>
    <n v="3"/>
    <s v="00:51"/>
    <d v="1899-12-30T02:33:00"/>
    <n v="24"/>
    <n v="57"/>
    <n v="33"/>
    <n v="0.14035087719298245"/>
    <n v="176"/>
    <d v="1899-12-30T02:24:00"/>
    <n v="63"/>
  </r>
  <r>
    <n v="65"/>
    <n v="25"/>
    <n v="40"/>
    <n v="2"/>
    <s v="00:17"/>
    <d v="1899-12-30T00:34:00"/>
    <n v="30"/>
    <n v="80"/>
    <n v="50"/>
    <n v="0.1875"/>
    <n v="177"/>
    <d v="1899-12-30T04:51:00"/>
    <n v="173"/>
  </r>
  <r>
    <n v="66"/>
    <n v="22"/>
    <n v="36"/>
    <n v="1"/>
    <s v="00:29"/>
    <d v="1899-12-30T00:29:00"/>
    <n v="14"/>
    <n v="36"/>
    <n v="22"/>
    <n v="0.3888888888888889"/>
    <n v="178"/>
    <d v="1899-12-30T04:36:00"/>
    <n v="208"/>
  </r>
  <r>
    <n v="66"/>
    <n v="25"/>
    <n v="40"/>
    <n v="3"/>
    <s v="00:30"/>
    <d v="1899-12-30T01:30:00"/>
    <n v="45"/>
    <n v="120"/>
    <n v="75"/>
    <n v="0.125"/>
    <n v="179"/>
    <d v="1899-12-30T00:52:00"/>
    <n v="62"/>
  </r>
  <r>
    <n v="66"/>
    <n v="10"/>
    <n v="18"/>
    <n v="3"/>
    <s v="00:55"/>
    <d v="1899-12-30T02:45:00"/>
    <n v="24"/>
    <n v="54"/>
    <n v="30"/>
    <n v="0.14814814814814814"/>
    <n v="180"/>
    <d v="1899-12-30T03:21:00"/>
    <n v="166"/>
  </r>
  <r>
    <n v="67"/>
    <n v="25"/>
    <n v="40"/>
    <n v="1"/>
    <s v="00:22"/>
    <d v="1899-12-30T00:22:00"/>
    <n v="15"/>
    <n v="40"/>
    <n v="25"/>
    <n v="0.375"/>
    <n v="181"/>
    <d v="1899-12-30T00:55:00"/>
    <n v="27"/>
  </r>
  <r>
    <n v="67"/>
    <n v="22"/>
    <n v="36"/>
    <n v="3"/>
    <s v="00:59"/>
    <d v="1899-12-30T02:57:00"/>
    <n v="42"/>
    <n v="108"/>
    <n v="66"/>
    <n v="0.12962962962962962"/>
    <n v="182"/>
    <d v="1899-12-30T00:22:00"/>
    <n v="38"/>
  </r>
  <r>
    <n v="67"/>
    <n v="15"/>
    <n v="26"/>
    <n v="3"/>
    <s v="00:15"/>
    <d v="1899-12-30T00:45:00"/>
    <n v="33"/>
    <n v="78"/>
    <n v="45"/>
    <n v="0.14102564102564102"/>
    <n v="183"/>
    <d v="1899-12-30T07:06:00"/>
    <n v="255"/>
  </r>
  <r>
    <n v="67"/>
    <n v="18"/>
    <n v="30"/>
    <n v="1"/>
    <s v="00:35"/>
    <d v="1899-12-30T00:35:00"/>
    <n v="12"/>
    <n v="30"/>
    <n v="18"/>
    <n v="0.4"/>
    <n v="184"/>
    <d v="1899-12-30T01:14:00"/>
    <n v="205"/>
  </r>
  <r>
    <n v="68"/>
    <n v="14"/>
    <n v="23"/>
    <n v="3"/>
    <s v="00:43"/>
    <d v="1899-12-30T02:09:00"/>
    <n v="27"/>
    <n v="69"/>
    <n v="42"/>
    <n v="0.13043478260869565"/>
    <n v="185"/>
    <d v="1899-12-30T01:48:00"/>
    <n v="91"/>
  </r>
  <r>
    <n v="68"/>
    <n v="16"/>
    <n v="28"/>
    <n v="1"/>
    <s v="00:19"/>
    <d v="1899-12-30T00:19:00"/>
    <n v="12"/>
    <n v="28"/>
    <n v="16"/>
    <n v="0.42857142857142855"/>
    <n v="186"/>
    <d v="1899-12-30T04:39:00"/>
    <n v="270"/>
  </r>
  <r>
    <n v="68"/>
    <n v="19"/>
    <n v="32"/>
    <n v="3"/>
    <s v="00:57"/>
    <d v="1899-12-30T02:51:00"/>
    <n v="39"/>
    <n v="96"/>
    <n v="57"/>
    <n v="0.13541666666666666"/>
    <n v="187"/>
    <d v="1899-12-30T02:56:00"/>
    <n v="208"/>
  </r>
  <r>
    <n v="68"/>
    <n v="15"/>
    <n v="25"/>
    <n v="1"/>
    <s v="00:26"/>
    <d v="1899-12-30T00:26:00"/>
    <n v="10"/>
    <n v="25"/>
    <n v="15"/>
    <n v="0.4"/>
    <n v="188"/>
    <d v="1899-12-30T02:32:00"/>
    <n v="83"/>
  </r>
  <r>
    <n v="69"/>
    <n v="13"/>
    <n v="21"/>
    <n v="3"/>
    <s v="00:20"/>
    <d v="1899-12-30T01:00:00"/>
    <n v="24"/>
    <n v="63"/>
    <n v="39"/>
    <n v="0.12698412698412698"/>
    <n v="189"/>
    <d v="1899-12-30T04:47:00"/>
    <n v="192"/>
  </r>
  <r>
    <n v="69"/>
    <n v="14"/>
    <n v="24"/>
    <n v="3"/>
    <s v="00:48"/>
    <d v="1899-12-30T02:24:00"/>
    <n v="30"/>
    <n v="72"/>
    <n v="42"/>
    <n v="0.1388888888888889"/>
    <n v="190"/>
    <d v="1899-12-30T02:41:00"/>
    <n v="202"/>
  </r>
  <r>
    <n v="69"/>
    <n v="20"/>
    <n v="33"/>
    <n v="3"/>
    <s v="00:24"/>
    <d v="1899-12-30T01:12:00"/>
    <n v="39"/>
    <n v="99"/>
    <n v="60"/>
    <n v="0.1313131313131313"/>
    <n v="191"/>
    <d v="1899-12-30T04:21:00"/>
    <n v="162"/>
  </r>
  <r>
    <n v="70"/>
    <n v="15"/>
    <n v="25"/>
    <n v="2"/>
    <s v="00:19"/>
    <d v="1899-12-30T00:38:00"/>
    <n v="20"/>
    <n v="50"/>
    <n v="30"/>
    <n v="0.2"/>
    <n v="192"/>
    <d v="1899-12-30T01:18:00"/>
    <n v="75"/>
  </r>
  <r>
    <n v="70"/>
    <n v="20"/>
    <n v="34"/>
    <n v="2"/>
    <s v="00:21"/>
    <d v="1899-12-30T00:42:00"/>
    <n v="28"/>
    <n v="68"/>
    <n v="40"/>
    <n v="0.20588235294117646"/>
    <n v="193"/>
    <d v="1899-12-30T05:35:00"/>
    <n v="220"/>
  </r>
  <r>
    <n v="71"/>
    <n v="18"/>
    <n v="30"/>
    <n v="3"/>
    <s v="00:20"/>
    <d v="1899-12-30T01:00:00"/>
    <n v="36"/>
    <n v="90"/>
    <n v="54"/>
    <n v="0.13333333333333333"/>
    <n v="194"/>
    <d v="1899-12-30T01:26:00"/>
    <n v="96"/>
  </r>
  <r>
    <n v="71"/>
    <n v="14"/>
    <n v="23"/>
    <n v="2"/>
    <s v="00:29"/>
    <d v="1899-12-30T00:58:00"/>
    <n v="18"/>
    <n v="46"/>
    <n v="28"/>
    <n v="0.19565217391304349"/>
    <n v="195"/>
    <d v="1899-12-30T01:42:00"/>
    <n v="50"/>
  </r>
  <r>
    <n v="72"/>
    <n v="13"/>
    <n v="21"/>
    <n v="1"/>
    <s v="00:17"/>
    <d v="1899-12-30T00:17:00"/>
    <n v="8"/>
    <n v="21"/>
    <n v="13"/>
    <n v="0.38095238095238093"/>
    <n v="196"/>
    <d v="1899-12-30T05:39:00"/>
    <n v="191"/>
  </r>
  <r>
    <n v="72"/>
    <n v="10"/>
    <n v="18"/>
    <n v="3"/>
    <s v="00:37"/>
    <d v="1899-12-30T01:51:00"/>
    <n v="24"/>
    <n v="54"/>
    <n v="30"/>
    <n v="0.14814814814814814"/>
    <n v="197"/>
    <d v="1899-12-30T01:56:00"/>
    <n v="129"/>
  </r>
  <r>
    <n v="73"/>
    <n v="16"/>
    <n v="27"/>
    <n v="3"/>
    <s v="00:20"/>
    <d v="1899-12-30T01:00:00"/>
    <n v="33"/>
    <n v="81"/>
    <n v="48"/>
    <n v="0.13580246913580246"/>
    <n v="198"/>
    <d v="1899-12-30T01:06:00"/>
    <n v="54"/>
  </r>
  <r>
    <n v="74"/>
    <n v="15"/>
    <n v="26"/>
    <n v="2"/>
    <s v="00:39"/>
    <d v="1899-12-30T01:18:00"/>
    <n v="22"/>
    <n v="52"/>
    <n v="30"/>
    <n v="0.21153846153846154"/>
    <n v="199"/>
    <d v="1899-12-30T05:04:00"/>
    <n v="261"/>
  </r>
  <r>
    <n v="74"/>
    <n v="20"/>
    <n v="34"/>
    <n v="3"/>
    <s v="00:37"/>
    <d v="1899-12-30T01:51:00"/>
    <n v="42"/>
    <n v="102"/>
    <n v="60"/>
    <n v="0.1372549019607843"/>
    <n v="200"/>
    <d v="1899-12-30T02:14:00"/>
    <n v="88"/>
  </r>
  <r>
    <n v="74"/>
    <n v="19"/>
    <n v="32"/>
    <n v="2"/>
    <s v="00:24"/>
    <d v="1899-12-30T00:48:00"/>
    <n v="26"/>
    <n v="64"/>
    <n v="38"/>
    <n v="0.203125"/>
    <n v="201"/>
    <d v="1899-12-30T02:54:00"/>
    <n v="72"/>
  </r>
  <r>
    <n v="75"/>
    <n v="25"/>
    <n v="40"/>
    <n v="1"/>
    <s v="00:35"/>
    <d v="1899-12-30T00:35:00"/>
    <n v="15"/>
    <n v="40"/>
    <n v="25"/>
    <n v="0.375"/>
    <n v="202"/>
    <d v="1899-12-30T04:09:00"/>
    <n v="206"/>
  </r>
  <r>
    <n v="75"/>
    <n v="14"/>
    <n v="23"/>
    <n v="3"/>
    <s v="00:16"/>
    <d v="1899-12-30T00:48:00"/>
    <n v="27"/>
    <n v="69"/>
    <n v="42"/>
    <n v="0.13043478260869565"/>
    <n v="203"/>
    <d v="1899-12-30T04:15:00"/>
    <n v="156"/>
  </r>
  <r>
    <n v="76"/>
    <n v="18"/>
    <n v="30"/>
    <n v="3"/>
    <s v="00:13"/>
    <d v="1899-12-30T00:39:00"/>
    <n v="36"/>
    <n v="90"/>
    <n v="54"/>
    <n v="0.13333333333333333"/>
    <n v="204"/>
    <d v="1899-12-30T00:42:00"/>
    <n v="48"/>
  </r>
  <r>
    <n v="76"/>
    <n v="10"/>
    <n v="18"/>
    <n v="1"/>
    <s v="00:34"/>
    <d v="1899-12-30T00:34:00"/>
    <n v="8"/>
    <n v="18"/>
    <n v="10"/>
    <n v="0.44444444444444442"/>
    <n v="205"/>
    <d v="1899-12-30T01:26:00"/>
    <n v="61"/>
  </r>
  <r>
    <n v="76"/>
    <n v="14"/>
    <n v="24"/>
    <n v="1"/>
    <s v="00:20"/>
    <d v="1899-12-30T00:20:00"/>
    <n v="10"/>
    <n v="24"/>
    <n v="14"/>
    <n v="0.41666666666666669"/>
    <n v="206"/>
    <d v="1899-12-30T00:58:00"/>
    <n v="30"/>
  </r>
  <r>
    <n v="76"/>
    <n v="15"/>
    <n v="26"/>
    <n v="1"/>
    <s v="00:30"/>
    <d v="1899-12-30T00:30:00"/>
    <n v="11"/>
    <n v="26"/>
    <n v="15"/>
    <n v="0.42307692307692307"/>
    <n v="207"/>
    <d v="1899-12-30T03:06:00"/>
    <n v="180"/>
  </r>
  <r>
    <n v="77"/>
    <n v="10"/>
    <n v="18"/>
    <n v="1"/>
    <s v="00:34"/>
    <d v="1899-12-30T00:34:00"/>
    <n v="8"/>
    <n v="18"/>
    <n v="10"/>
    <n v="0.44444444444444442"/>
    <n v="208"/>
    <d v="1899-12-30T03:31:00"/>
    <n v="180"/>
  </r>
  <r>
    <n v="77"/>
    <n v="14"/>
    <n v="24"/>
    <n v="2"/>
    <s v="00:55"/>
    <d v="1899-12-30T01:50:00"/>
    <n v="20"/>
    <n v="48"/>
    <n v="28"/>
    <n v="0.20833333333333334"/>
    <n v="209"/>
    <d v="1899-12-30T05:35:00"/>
    <n v="214"/>
  </r>
  <r>
    <n v="77"/>
    <n v="20"/>
    <n v="33"/>
    <n v="1"/>
    <s v="00:08"/>
    <d v="1899-12-30T00:08:00"/>
    <n v="13"/>
    <n v="33"/>
    <n v="20"/>
    <n v="0.39393939393939392"/>
    <n v="210"/>
    <d v="1899-12-30T04:10:00"/>
    <n v="195"/>
  </r>
  <r>
    <n v="78"/>
    <n v="11"/>
    <n v="19"/>
    <n v="3"/>
    <s v="00:54"/>
    <d v="1899-12-30T02:42:00"/>
    <n v="24"/>
    <n v="57"/>
    <n v="33"/>
    <n v="0.14035087719298245"/>
    <n v="211"/>
    <d v="1899-12-30T04:57:00"/>
    <n v="169"/>
  </r>
  <r>
    <n v="79"/>
    <n v="17"/>
    <n v="29"/>
    <n v="3"/>
    <s v="00:14"/>
    <d v="1899-12-30T00:42:00"/>
    <n v="36"/>
    <n v="87"/>
    <n v="51"/>
    <n v="0.13793103448275862"/>
    <n v="212"/>
    <d v="1899-12-30T06:15:00"/>
    <n v="245"/>
  </r>
  <r>
    <n v="79"/>
    <n v="20"/>
    <n v="33"/>
    <n v="3"/>
    <s v="00:14"/>
    <d v="1899-12-30T00:42:00"/>
    <n v="39"/>
    <n v="99"/>
    <n v="60"/>
    <n v="0.1313131313131313"/>
    <n v="213"/>
    <d v="1899-12-30T02:27:00"/>
    <n v="87"/>
  </r>
  <r>
    <n v="79"/>
    <n v="12"/>
    <n v="20"/>
    <n v="3"/>
    <s v="00:25"/>
    <d v="1899-12-30T01:15:00"/>
    <n v="24"/>
    <n v="60"/>
    <n v="36"/>
    <n v="0.13333333333333333"/>
    <n v="214"/>
    <d v="1899-12-30T01:28:00"/>
    <n v="228"/>
  </r>
  <r>
    <n v="79"/>
    <n v="13"/>
    <n v="21"/>
    <n v="3"/>
    <s v="00:43"/>
    <d v="1899-12-30T02:09:00"/>
    <n v="24"/>
    <n v="63"/>
    <n v="39"/>
    <n v="0.12698412698412698"/>
    <n v="215"/>
    <d v="1899-12-30T02:06:00"/>
    <n v="158"/>
  </r>
  <r>
    <n v="80"/>
    <n v="13"/>
    <n v="22"/>
    <n v="2"/>
    <s v="00:05"/>
    <d v="1899-12-30T00:10:00"/>
    <n v="18"/>
    <n v="44"/>
    <n v="26"/>
    <n v="0.20454545454545456"/>
    <n v="216"/>
    <d v="1899-12-30T03:54:00"/>
    <n v="142"/>
  </r>
  <r>
    <n v="80"/>
    <n v="17"/>
    <n v="29"/>
    <n v="1"/>
    <s v="00:34"/>
    <d v="1899-12-30T00:34:00"/>
    <n v="12"/>
    <n v="29"/>
    <n v="17"/>
    <n v="0.41379310344827586"/>
    <n v="217"/>
    <d v="1899-12-30T00:39:00"/>
    <n v="96"/>
  </r>
  <r>
    <n v="80"/>
    <n v="14"/>
    <n v="24"/>
    <n v="2"/>
    <s v="00:28"/>
    <d v="1899-12-30T00:56:00"/>
    <n v="20"/>
    <n v="48"/>
    <n v="28"/>
    <n v="0.20833333333333334"/>
    <n v="218"/>
    <d v="1899-12-30T02:12:00"/>
    <n v="184"/>
  </r>
  <r>
    <n v="81"/>
    <n v="19"/>
    <n v="31"/>
    <n v="2"/>
    <s v="00:59"/>
    <d v="1899-12-30T01:58:00"/>
    <n v="24"/>
    <n v="62"/>
    <n v="38"/>
    <n v="0.19354838709677419"/>
    <n v="219"/>
    <d v="1899-12-30T00:57:00"/>
    <n v="139"/>
  </r>
  <r>
    <n v="82"/>
    <n v="15"/>
    <n v="25"/>
    <n v="2"/>
    <s v="00:11"/>
    <d v="1899-12-30T00:22:00"/>
    <n v="20"/>
    <n v="50"/>
    <n v="30"/>
    <n v="0.2"/>
    <n v="220"/>
    <d v="1899-12-30T00:13:00"/>
    <n v="24"/>
  </r>
  <r>
    <n v="82"/>
    <n v="18"/>
    <n v="30"/>
    <n v="1"/>
    <s v="00:08"/>
    <d v="1899-12-30T00:08:00"/>
    <n v="12"/>
    <n v="30"/>
    <n v="18"/>
    <n v="0.4"/>
    <n v="221"/>
    <d v="1899-12-30T03:40:00"/>
    <n v="193"/>
  </r>
  <r>
    <n v="83"/>
    <n v="16"/>
    <n v="27"/>
    <n v="2"/>
    <s v="00:14"/>
    <d v="1899-12-30T00:28:00"/>
    <n v="22"/>
    <n v="54"/>
    <n v="32"/>
    <n v="0.20370370370370369"/>
    <n v="222"/>
    <d v="1899-12-30T02:23:00"/>
    <n v="97"/>
  </r>
  <r>
    <n v="83"/>
    <n v="12"/>
    <n v="20"/>
    <n v="1"/>
    <s v="00:30"/>
    <d v="1899-12-30T00:30:00"/>
    <n v="8"/>
    <n v="20"/>
    <n v="12"/>
    <n v="0.4"/>
    <n v="223"/>
    <d v="1899-12-30T00:53:00"/>
    <n v="32"/>
  </r>
  <r>
    <n v="83"/>
    <n v="19"/>
    <n v="32"/>
    <n v="3"/>
    <s v="00:50"/>
    <d v="1899-12-30T02:30:00"/>
    <n v="39"/>
    <n v="96"/>
    <n v="57"/>
    <n v="0.13541666666666666"/>
    <n v="224"/>
    <d v="1899-12-30T00:40:00"/>
    <n v="52"/>
  </r>
  <r>
    <n v="84"/>
    <n v="18"/>
    <n v="30"/>
    <n v="2"/>
    <s v="00:10"/>
    <d v="1899-12-30T00:20:00"/>
    <n v="24"/>
    <n v="60"/>
    <n v="36"/>
    <n v="0.2"/>
    <n v="225"/>
    <d v="1899-12-30T04:42:00"/>
    <n v="168"/>
  </r>
  <r>
    <n v="85"/>
    <n v="16"/>
    <n v="28"/>
    <n v="3"/>
    <s v="00:26"/>
    <d v="1899-12-30T01:18:00"/>
    <n v="36"/>
    <n v="84"/>
    <n v="48"/>
    <n v="0.14285714285714285"/>
    <n v="226"/>
    <d v="1899-12-30T04:25:00"/>
    <n v="171"/>
  </r>
  <r>
    <n v="85"/>
    <n v="22"/>
    <n v="36"/>
    <n v="2"/>
    <s v="00:33"/>
    <d v="1899-12-30T01:06:00"/>
    <n v="28"/>
    <n v="72"/>
    <n v="44"/>
    <n v="0.19444444444444445"/>
    <n v="227"/>
    <d v="1899-12-30T03:02:00"/>
    <n v="211"/>
  </r>
  <r>
    <n v="85"/>
    <n v="12"/>
    <n v="20"/>
    <n v="1"/>
    <s v="00:54"/>
    <d v="1899-12-30T00:54:00"/>
    <n v="8"/>
    <n v="20"/>
    <n v="12"/>
    <n v="0.4"/>
    <n v="228"/>
    <d v="1899-12-30T01:45:00"/>
    <n v="69"/>
  </r>
  <r>
    <n v="85"/>
    <n v="19"/>
    <n v="32"/>
    <n v="1"/>
    <s v="00:29"/>
    <d v="1899-12-30T00:29:00"/>
    <n v="13"/>
    <n v="32"/>
    <n v="19"/>
    <n v="0.40625"/>
    <n v="229"/>
    <d v="1899-12-30T01:57:00"/>
    <n v="124"/>
  </r>
  <r>
    <n v="86"/>
    <n v="15"/>
    <n v="25"/>
    <n v="2"/>
    <s v="00:08"/>
    <d v="1899-12-30T00:16:00"/>
    <n v="20"/>
    <n v="50"/>
    <n v="30"/>
    <n v="0.2"/>
    <n v="230"/>
    <d v="1899-12-30T03:12:00"/>
    <n v="214"/>
  </r>
  <r>
    <n v="87"/>
    <n v="10"/>
    <n v="18"/>
    <n v="2"/>
    <s v="00:55"/>
    <d v="1899-12-30T01:50:00"/>
    <n v="16"/>
    <n v="36"/>
    <n v="20"/>
    <n v="0.22222222222222221"/>
    <n v="231"/>
    <d v="1899-12-30T03:33:00"/>
    <n v="208"/>
  </r>
  <r>
    <n v="87"/>
    <n v="19"/>
    <n v="32"/>
    <n v="1"/>
    <s v="00:05"/>
    <d v="1899-12-30T00:05:00"/>
    <n v="13"/>
    <n v="32"/>
    <n v="19"/>
    <n v="0.40625"/>
    <n v="232"/>
    <d v="1899-12-30T03:48:00"/>
    <n v="190"/>
  </r>
  <r>
    <n v="87"/>
    <n v="19"/>
    <n v="31"/>
    <n v="1"/>
    <s v="00:11"/>
    <d v="1899-12-30T00:11:00"/>
    <n v="12"/>
    <n v="31"/>
    <n v="19"/>
    <n v="0.38709677419354838"/>
    <n v="233"/>
    <d v="1899-12-30T01:02:00"/>
    <n v="38"/>
  </r>
  <r>
    <n v="88"/>
    <n v="25"/>
    <n v="40"/>
    <n v="1"/>
    <s v="00:12"/>
    <d v="1899-12-30T00:12:00"/>
    <n v="15"/>
    <n v="40"/>
    <n v="25"/>
    <n v="0.375"/>
    <n v="234"/>
    <d v="1899-12-30T04:16:00"/>
    <n v="225"/>
  </r>
  <r>
    <n v="88"/>
    <n v="11"/>
    <n v="19"/>
    <n v="3"/>
    <s v="00:46"/>
    <d v="1899-12-30T02:18:00"/>
    <n v="24"/>
    <n v="57"/>
    <n v="33"/>
    <n v="0.14035087719298245"/>
    <n v="235"/>
    <d v="1899-12-30T00:25:00"/>
    <n v="33"/>
  </r>
  <r>
    <n v="88"/>
    <n v="15"/>
    <n v="26"/>
    <n v="1"/>
    <s v="00:59"/>
    <d v="1899-12-30T00:59:00"/>
    <n v="11"/>
    <n v="26"/>
    <n v="15"/>
    <n v="0.42307692307692307"/>
    <n v="236"/>
    <d v="1899-12-30T03:36:00"/>
    <n v="255"/>
  </r>
  <r>
    <n v="89"/>
    <n v="14"/>
    <n v="23"/>
    <n v="3"/>
    <s v="00:44"/>
    <d v="1899-12-30T02:12:00"/>
    <n v="27"/>
    <n v="69"/>
    <n v="42"/>
    <n v="0.13043478260869565"/>
    <n v="237"/>
    <d v="1899-12-30T01:14:00"/>
    <n v="106"/>
  </r>
  <r>
    <n v="89"/>
    <n v="20"/>
    <n v="34"/>
    <n v="2"/>
    <s v="00:58"/>
    <d v="1899-12-30T01:56:00"/>
    <n v="28"/>
    <n v="68"/>
    <n v="40"/>
    <n v="0.20588235294117646"/>
    <n v="238"/>
    <d v="1899-12-30T01:30:00"/>
    <n v="72"/>
  </r>
  <r>
    <n v="89"/>
    <n v="13"/>
    <n v="22"/>
    <n v="1"/>
    <s v="00:40"/>
    <d v="1899-12-30T00:40:00"/>
    <n v="9"/>
    <n v="22"/>
    <n v="13"/>
    <n v="0.40909090909090912"/>
    <n v="239"/>
    <d v="1899-12-30T01:50:00"/>
    <n v="74"/>
  </r>
  <r>
    <n v="90"/>
    <n v="20"/>
    <n v="34"/>
    <n v="1"/>
    <s v="00:48"/>
    <d v="1899-12-30T00:48:00"/>
    <n v="14"/>
    <n v="34"/>
    <n v="20"/>
    <n v="0.41176470588235292"/>
    <n v="240"/>
    <d v="1899-12-30T05:41:00"/>
    <n v="294"/>
  </r>
  <r>
    <n v="91"/>
    <n v="21"/>
    <n v="35"/>
    <n v="3"/>
    <s v="00:21"/>
    <d v="1899-12-30T01:03:00"/>
    <n v="42"/>
    <n v="105"/>
    <n v="63"/>
    <n v="0.13333333333333333"/>
    <n v="241"/>
    <d v="1899-12-30T00:11:00"/>
    <n v="18"/>
  </r>
  <r>
    <n v="91"/>
    <n v="13"/>
    <n v="21"/>
    <n v="3"/>
    <s v="00:52"/>
    <d v="1899-12-30T02:36:00"/>
    <n v="24"/>
    <n v="63"/>
    <n v="39"/>
    <n v="0.12698412698412698"/>
    <n v="242"/>
    <d v="1899-12-30T02:59:00"/>
    <n v="134"/>
  </r>
  <r>
    <n v="91"/>
    <n v="13"/>
    <n v="22"/>
    <n v="2"/>
    <s v="00:11"/>
    <d v="1899-12-30T00:22:00"/>
    <n v="18"/>
    <n v="44"/>
    <n v="26"/>
    <n v="0.20454545454545456"/>
    <n v="243"/>
    <d v="1899-12-30T01:06:00"/>
    <n v="120"/>
  </r>
  <r>
    <n v="91"/>
    <n v="16"/>
    <n v="27"/>
    <n v="3"/>
    <s v="00:48"/>
    <d v="1899-12-30T02:24:00"/>
    <n v="33"/>
    <n v="81"/>
    <n v="48"/>
    <n v="0.13580246913580246"/>
    <n v="244"/>
    <d v="1899-12-30T03:28:00"/>
    <n v="158"/>
  </r>
  <r>
    <n v="92"/>
    <n v="17"/>
    <n v="29"/>
    <n v="2"/>
    <s v="00:36"/>
    <d v="1899-12-30T01:12:00"/>
    <n v="24"/>
    <n v="58"/>
    <n v="34"/>
    <n v="0.20689655172413793"/>
    <n v="245"/>
    <d v="1899-12-30T04:39:00"/>
    <n v="273"/>
  </r>
  <r>
    <n v="92"/>
    <n v="14"/>
    <n v="24"/>
    <n v="1"/>
    <s v="00:06"/>
    <d v="1899-12-30T00:06:00"/>
    <n v="10"/>
    <n v="24"/>
    <n v="14"/>
    <n v="0.41666666666666669"/>
    <n v="246"/>
    <d v="1899-12-30T07:08:00"/>
    <n v="327"/>
  </r>
  <r>
    <n v="93"/>
    <n v="17"/>
    <n v="29"/>
    <n v="1"/>
    <s v="00:18"/>
    <d v="1899-12-30T00:18:00"/>
    <n v="12"/>
    <n v="29"/>
    <n v="17"/>
    <n v="0.41379310344827586"/>
    <n v="247"/>
    <d v="1899-12-30T01:58:00"/>
    <n v="66"/>
  </r>
  <r>
    <n v="94"/>
    <n v="18"/>
    <n v="30"/>
    <n v="3"/>
    <s v="00:19"/>
    <d v="1899-12-30T00:57:00"/>
    <n v="36"/>
    <n v="90"/>
    <n v="54"/>
    <n v="0.13333333333333333"/>
    <n v="248"/>
    <d v="1899-12-30T04:19:00"/>
    <n v="225"/>
  </r>
  <r>
    <n v="94"/>
    <n v="19"/>
    <n v="32"/>
    <n v="2"/>
    <s v="00:56"/>
    <d v="1899-12-30T01:52:00"/>
    <n v="26"/>
    <n v="64"/>
    <n v="38"/>
    <n v="0.203125"/>
    <n v="249"/>
    <d v="1899-12-30T03:38:00"/>
    <n v="80"/>
  </r>
  <r>
    <n v="94"/>
    <n v="20"/>
    <n v="33"/>
    <n v="3"/>
    <s v="00:54"/>
    <d v="1899-12-30T02:42:00"/>
    <n v="39"/>
    <n v="99"/>
    <n v="60"/>
    <n v="0.1313131313131313"/>
    <n v="250"/>
    <d v="1899-12-30T00:29:00"/>
    <n v="20"/>
  </r>
  <r>
    <n v="95"/>
    <n v="11"/>
    <n v="19"/>
    <n v="3"/>
    <s v="00:19"/>
    <d v="1899-12-30T00:57:00"/>
    <n v="24"/>
    <n v="57"/>
    <n v="33"/>
    <n v="0.14035087719298245"/>
    <n v="251"/>
    <d v="1899-12-30T02:42:00"/>
    <n v="109"/>
  </r>
  <r>
    <n v="95"/>
    <n v="19"/>
    <n v="32"/>
    <n v="3"/>
    <s v="00:22"/>
    <d v="1899-12-30T01:06:00"/>
    <n v="39"/>
    <n v="96"/>
    <n v="57"/>
    <n v="0.13541666666666666"/>
    <n v="252"/>
    <d v="1899-12-30T02:48:00"/>
    <n v="102"/>
  </r>
  <r>
    <n v="96"/>
    <n v="20"/>
    <n v="33"/>
    <n v="2"/>
    <s v="00:47"/>
    <d v="1899-12-30T01:34:00"/>
    <n v="26"/>
    <n v="66"/>
    <n v="40"/>
    <n v="0.19696969696969696"/>
    <n v="253"/>
    <d v="1899-12-30T02:01:00"/>
    <n v="154"/>
  </r>
  <r>
    <n v="96"/>
    <n v="11"/>
    <n v="19"/>
    <n v="2"/>
    <s v="00:10"/>
    <d v="1899-12-30T00:20:00"/>
    <n v="16"/>
    <n v="38"/>
    <n v="22"/>
    <n v="0.21052631578947367"/>
    <n v="254"/>
    <d v="1899-12-30T05:57:00"/>
    <n v="297"/>
  </r>
  <r>
    <n v="96"/>
    <n v="14"/>
    <n v="24"/>
    <n v="3"/>
    <s v="00:19"/>
    <d v="1899-12-30T00:57:00"/>
    <n v="30"/>
    <n v="72"/>
    <n v="42"/>
    <n v="0.1388888888888889"/>
    <n v="255"/>
    <d v="1899-12-30T00:37:00"/>
    <n v="25"/>
  </r>
  <r>
    <n v="97"/>
    <n v="15"/>
    <n v="26"/>
    <n v="1"/>
    <s v="00:17"/>
    <d v="1899-12-30T00:17:00"/>
    <n v="11"/>
    <n v="26"/>
    <n v="15"/>
    <n v="0.42307692307692307"/>
    <n v="256"/>
    <d v="1899-12-30T00:16:00"/>
    <n v="21"/>
  </r>
  <r>
    <n v="97"/>
    <n v="12"/>
    <n v="20"/>
    <n v="3"/>
    <s v="00:05"/>
    <d v="1899-12-30T00:15:00"/>
    <n v="24"/>
    <n v="60"/>
    <n v="36"/>
    <n v="0.13333333333333333"/>
    <n v="257"/>
    <d v="1899-12-30T00:56:00"/>
    <n v="46"/>
  </r>
  <r>
    <n v="97"/>
    <n v="20"/>
    <n v="34"/>
    <n v="3"/>
    <s v="00:57"/>
    <d v="1899-12-30T02:51:00"/>
    <n v="42"/>
    <n v="102"/>
    <n v="60"/>
    <n v="0.1372549019607843"/>
    <n v="258"/>
    <d v="1899-12-30T01:45:00"/>
    <n v="117"/>
  </r>
  <r>
    <n v="98"/>
    <n v="12"/>
    <n v="20"/>
    <n v="3"/>
    <s v="00:56"/>
    <d v="1899-12-30T02:48:00"/>
    <n v="24"/>
    <n v="60"/>
    <n v="36"/>
    <n v="0.13333333333333333"/>
    <n v="259"/>
    <d v="1899-12-30T00:33:00"/>
    <n v="81"/>
  </r>
  <r>
    <n v="98"/>
    <n v="17"/>
    <n v="29"/>
    <n v="3"/>
    <s v="00:33"/>
    <d v="1899-12-30T01:39:00"/>
    <n v="36"/>
    <n v="87"/>
    <n v="51"/>
    <n v="0.13793103448275862"/>
    <n v="260"/>
    <d v="1899-12-30T02:27:00"/>
    <n v="69"/>
  </r>
  <r>
    <n v="98"/>
    <n v="11"/>
    <n v="19"/>
    <n v="1"/>
    <s v="00:51"/>
    <d v="1899-12-30T00:51:00"/>
    <n v="8"/>
    <n v="19"/>
    <n v="11"/>
    <n v="0.42105263157894735"/>
    <n v="261"/>
    <d v="1899-12-30T02:09:00"/>
    <n v="154"/>
  </r>
  <r>
    <n v="99"/>
    <n v="18"/>
    <n v="30"/>
    <n v="2"/>
    <s v="00:27"/>
    <d v="1899-12-30T00:54:00"/>
    <n v="24"/>
    <n v="60"/>
    <n v="36"/>
    <n v="0.2"/>
    <n v="262"/>
    <d v="1899-12-30T01:28:00"/>
    <n v="115"/>
  </r>
  <r>
    <n v="99"/>
    <n v="19"/>
    <n v="31"/>
    <n v="1"/>
    <s v="00:05"/>
    <d v="1899-12-30T00:05:00"/>
    <n v="12"/>
    <n v="31"/>
    <n v="19"/>
    <n v="0.38709677419354838"/>
    <n v="263"/>
    <d v="1899-12-30T02:29:00"/>
    <n v="121"/>
  </r>
  <r>
    <n v="99"/>
    <n v="11"/>
    <n v="19"/>
    <n v="1"/>
    <s v="00:09"/>
    <d v="1899-12-30T00:09:00"/>
    <n v="8"/>
    <n v="19"/>
    <n v="11"/>
    <n v="0.42105263157894735"/>
    <n v="264"/>
    <d v="1899-12-30T02:50:00"/>
    <n v="182"/>
  </r>
  <r>
    <n v="99"/>
    <n v="17"/>
    <n v="29"/>
    <n v="1"/>
    <s v="00:45"/>
    <d v="1899-12-30T00:45:00"/>
    <n v="12"/>
    <n v="29"/>
    <n v="17"/>
    <n v="0.41379310344827586"/>
    <n v="265"/>
    <d v="1899-12-30T03:55:00"/>
    <n v="171"/>
  </r>
  <r>
    <n v="100"/>
    <n v="14"/>
    <n v="24"/>
    <n v="3"/>
    <s v="00:48"/>
    <d v="1899-12-30T02:24:00"/>
    <n v="30"/>
    <n v="72"/>
    <n v="42"/>
    <n v="0.1388888888888889"/>
    <n v="266"/>
    <d v="1899-12-30T03:32:00"/>
    <n v="99"/>
  </r>
  <r>
    <n v="100"/>
    <n v="13"/>
    <n v="22"/>
    <n v="2"/>
    <s v="00:33"/>
    <d v="1899-12-30T01:06:00"/>
    <n v="18"/>
    <n v="44"/>
    <n v="26"/>
    <n v="0.20454545454545456"/>
    <n v="267"/>
    <d v="1899-12-30T01:59:00"/>
    <n v="118"/>
  </r>
  <r>
    <n v="100"/>
    <n v="15"/>
    <n v="25"/>
    <n v="2"/>
    <s v="00:22"/>
    <d v="1899-12-30T00:44:00"/>
    <n v="20"/>
    <n v="50"/>
    <n v="30"/>
    <n v="0.2"/>
    <n v="268"/>
    <d v="1899-12-30T02:07:00"/>
    <n v="68"/>
  </r>
  <r>
    <n v="101"/>
    <n v="19"/>
    <n v="31"/>
    <n v="1"/>
    <s v="00:24"/>
    <d v="1899-12-30T00:24:00"/>
    <n v="12"/>
    <n v="31"/>
    <n v="19"/>
    <n v="0.38709677419354838"/>
    <n v="269"/>
    <d v="1899-12-30T03:07:00"/>
    <n v="250"/>
  </r>
  <r>
    <n v="101"/>
    <n v="15"/>
    <n v="25"/>
    <n v="2"/>
    <s v="00:41"/>
    <d v="1899-12-30T01:22:00"/>
    <n v="20"/>
    <n v="50"/>
    <n v="30"/>
    <n v="0.2"/>
    <n v="270"/>
    <d v="1899-12-30T01:18:00"/>
    <n v="102"/>
  </r>
  <r>
    <n v="101"/>
    <n v="13"/>
    <n v="22"/>
    <n v="1"/>
    <s v="00:35"/>
    <d v="1899-12-30T00:35:00"/>
    <n v="9"/>
    <n v="22"/>
    <n v="13"/>
    <n v="0.40909090909090912"/>
    <n v="271"/>
    <d v="1899-12-30T01:50:00"/>
    <n v="44"/>
  </r>
  <r>
    <n v="101"/>
    <n v="21"/>
    <n v="35"/>
    <n v="1"/>
    <s v="00:34"/>
    <d v="1899-12-30T00:34:00"/>
    <n v="14"/>
    <n v="35"/>
    <n v="21"/>
    <n v="0.4"/>
    <n v="272"/>
    <d v="1899-12-30T01:59:00"/>
    <n v="83"/>
  </r>
  <r>
    <n v="102"/>
    <n v="16"/>
    <n v="28"/>
    <n v="3"/>
    <s v="00:17"/>
    <d v="1899-12-30T00:51:00"/>
    <n v="36"/>
    <n v="84"/>
    <n v="48"/>
    <n v="0.14285714285714285"/>
    <n v="273"/>
    <d v="1899-12-30T02:27:00"/>
    <n v="123"/>
  </r>
  <r>
    <n v="102"/>
    <n v="17"/>
    <n v="29"/>
    <n v="3"/>
    <s v="00:29"/>
    <d v="1899-12-30T01:27:00"/>
    <n v="36"/>
    <n v="87"/>
    <n v="51"/>
    <n v="0.13793103448275862"/>
    <n v="274"/>
    <d v="1899-12-30T03:03:00"/>
    <n v="116"/>
  </r>
  <r>
    <n v="103"/>
    <n v="13"/>
    <n v="21"/>
    <n v="1"/>
    <s v="00:57"/>
    <d v="1899-12-30T00:57:00"/>
    <n v="8"/>
    <n v="21"/>
    <n v="13"/>
    <n v="0.38095238095238093"/>
    <n v="275"/>
    <d v="1899-12-30T02:34:00"/>
    <n v="121"/>
  </r>
  <r>
    <n v="103"/>
    <n v="20"/>
    <n v="34"/>
    <n v="1"/>
    <s v="00:09"/>
    <d v="1899-12-30T00:09:00"/>
    <n v="14"/>
    <n v="34"/>
    <n v="20"/>
    <n v="0.41176470588235292"/>
    <n v="276"/>
    <d v="1899-12-30T02:14:00"/>
    <n v="70"/>
  </r>
  <r>
    <n v="103"/>
    <n v="10"/>
    <n v="18"/>
    <n v="1"/>
    <s v="00:33"/>
    <d v="1899-12-30T00:33:00"/>
    <n v="8"/>
    <n v="18"/>
    <n v="10"/>
    <n v="0.44444444444444442"/>
    <n v="277"/>
    <d v="1899-12-30T01:27:00"/>
    <n v="93"/>
  </r>
  <r>
    <n v="104"/>
    <n v="14"/>
    <n v="23"/>
    <n v="2"/>
    <s v="00:43"/>
    <d v="1899-12-30T01:26:00"/>
    <n v="18"/>
    <n v="46"/>
    <n v="28"/>
    <n v="0.19565217391304349"/>
    <n v="278"/>
    <d v="1899-12-30T02:35:00"/>
    <n v="141"/>
  </r>
  <r>
    <n v="104"/>
    <n v="19"/>
    <n v="31"/>
    <n v="1"/>
    <s v="00:12"/>
    <d v="1899-12-30T00:12:00"/>
    <n v="12"/>
    <n v="31"/>
    <n v="19"/>
    <n v="0.38709677419354838"/>
    <n v="279"/>
    <d v="1899-12-30T03:58:00"/>
    <n v="201"/>
  </r>
  <r>
    <n v="105"/>
    <n v="12"/>
    <n v="20"/>
    <n v="3"/>
    <s v="00:09"/>
    <d v="1899-12-30T00:27:00"/>
    <n v="24"/>
    <n v="60"/>
    <n v="36"/>
    <n v="0.13333333333333333"/>
    <n v="280"/>
    <d v="1899-12-30T03:26:00"/>
    <n v="117"/>
  </r>
  <r>
    <n v="105"/>
    <n v="16"/>
    <n v="27"/>
    <n v="3"/>
    <s v="00:34"/>
    <d v="1899-12-30T01:42:00"/>
    <n v="33"/>
    <n v="81"/>
    <n v="48"/>
    <n v="0.13580246913580246"/>
    <n v="281"/>
    <d v="1899-12-30T00:18:00"/>
    <n v="66"/>
  </r>
  <r>
    <n v="106"/>
    <n v="20"/>
    <n v="34"/>
    <n v="2"/>
    <s v="00:29"/>
    <d v="1899-12-30T00:58:00"/>
    <n v="28"/>
    <n v="68"/>
    <n v="40"/>
    <n v="0.20588235294117646"/>
    <n v="282"/>
    <d v="1899-12-30T03:48:00"/>
    <n v="74"/>
  </r>
  <r>
    <n v="107"/>
    <n v="19"/>
    <n v="32"/>
    <n v="2"/>
    <s v="00:48"/>
    <d v="1899-12-30T01:36:00"/>
    <n v="26"/>
    <n v="64"/>
    <n v="38"/>
    <n v="0.203125"/>
    <n v="283"/>
    <d v="1899-12-30T00:18:00"/>
    <n v="78"/>
  </r>
  <r>
    <n v="107"/>
    <n v="17"/>
    <n v="29"/>
    <n v="3"/>
    <s v="00:51"/>
    <d v="1899-12-30T02:33:00"/>
    <n v="36"/>
    <n v="87"/>
    <n v="51"/>
    <n v="0.13793103448275862"/>
    <n v="284"/>
    <d v="1899-12-30T05:26:00"/>
    <n v="158"/>
  </r>
  <r>
    <n v="107"/>
    <n v="20"/>
    <n v="34"/>
    <n v="3"/>
    <s v="00:42"/>
    <d v="1899-12-30T02:06:00"/>
    <n v="42"/>
    <n v="102"/>
    <n v="60"/>
    <n v="0.1372549019607843"/>
    <n v="285"/>
    <d v="1899-12-30T00:24:00"/>
    <n v="42"/>
  </r>
  <r>
    <n v="108"/>
    <n v="17"/>
    <n v="29"/>
    <n v="2"/>
    <s v="00:23"/>
    <d v="1899-12-30T00:46:00"/>
    <n v="24"/>
    <n v="58"/>
    <n v="34"/>
    <n v="0.20689655172413793"/>
    <n v="286"/>
    <d v="1899-12-30T00:50:00"/>
    <n v="68"/>
  </r>
  <r>
    <n v="108"/>
    <n v="10"/>
    <n v="18"/>
    <n v="1"/>
    <s v="00:10"/>
    <d v="1899-12-30T00:10:00"/>
    <n v="8"/>
    <n v="18"/>
    <n v="10"/>
    <n v="0.44444444444444442"/>
    <n v="287"/>
    <d v="1899-12-30T04:48:00"/>
    <n v="202"/>
  </r>
  <r>
    <n v="108"/>
    <n v="12"/>
    <n v="20"/>
    <n v="1"/>
    <s v="00:26"/>
    <d v="1899-12-30T00:26:00"/>
    <n v="8"/>
    <n v="20"/>
    <n v="12"/>
    <n v="0.4"/>
    <n v="288"/>
    <d v="1899-12-30T01:16:00"/>
    <n v="86"/>
  </r>
  <r>
    <n v="108"/>
    <n v="16"/>
    <n v="28"/>
    <n v="1"/>
    <s v="00:56"/>
    <d v="1899-12-30T00:56:00"/>
    <n v="12"/>
    <n v="28"/>
    <n v="16"/>
    <n v="0.42857142857142855"/>
    <n v="289"/>
    <d v="1899-12-30T03:24:00"/>
    <n v="138"/>
  </r>
  <r>
    <n v="109"/>
    <n v="20"/>
    <n v="34"/>
    <n v="3"/>
    <s v="00:54"/>
    <d v="1899-12-30T02:42:00"/>
    <n v="42"/>
    <n v="102"/>
    <n v="60"/>
    <n v="0.1372549019607843"/>
    <n v="290"/>
    <d v="1899-12-30T00:57:00"/>
    <n v="40"/>
  </r>
  <r>
    <n v="109"/>
    <n v="14"/>
    <n v="23"/>
    <n v="1"/>
    <s v="00:26"/>
    <d v="1899-12-30T00:26:00"/>
    <n v="9"/>
    <n v="23"/>
    <n v="14"/>
    <n v="0.39130434782608697"/>
    <n v="291"/>
    <d v="1899-12-30T02:41:00"/>
    <n v="260"/>
  </r>
  <r>
    <n v="109"/>
    <n v="13"/>
    <n v="22"/>
    <n v="2"/>
    <s v="00:38"/>
    <d v="1899-12-30T01:16:00"/>
    <n v="18"/>
    <n v="44"/>
    <n v="26"/>
    <n v="0.20454545454545456"/>
    <n v="292"/>
    <d v="1899-12-30T01:09:00"/>
    <n v="84"/>
  </r>
  <r>
    <n v="110"/>
    <n v="17"/>
    <n v="29"/>
    <n v="2"/>
    <s v="00:38"/>
    <d v="1899-12-30T01:16:00"/>
    <n v="24"/>
    <n v="58"/>
    <n v="34"/>
    <n v="0.20689655172413793"/>
    <n v="293"/>
    <d v="1899-12-30T04:44:00"/>
    <n v="216"/>
  </r>
  <r>
    <n v="110"/>
    <n v="15"/>
    <n v="26"/>
    <n v="3"/>
    <s v="00:27"/>
    <d v="1899-12-30T01:21:00"/>
    <n v="33"/>
    <n v="78"/>
    <n v="45"/>
    <n v="0.14102564102564102"/>
    <n v="294"/>
    <d v="1899-12-30T03:47:00"/>
    <n v="326"/>
  </r>
  <r>
    <n v="110"/>
    <n v="16"/>
    <n v="27"/>
    <n v="1"/>
    <s v="00:56"/>
    <d v="1899-12-30T00:56:00"/>
    <n v="11"/>
    <n v="27"/>
    <n v="16"/>
    <n v="0.40740740740740738"/>
    <n v="295"/>
    <d v="1899-12-30T06:44:00"/>
    <n v="247"/>
  </r>
  <r>
    <n v="111"/>
    <n v="19"/>
    <n v="32"/>
    <n v="1"/>
    <s v="00:47"/>
    <d v="1899-12-30T00:47:00"/>
    <n v="13"/>
    <n v="32"/>
    <n v="19"/>
    <n v="0.40625"/>
    <n v="296"/>
    <d v="1899-12-30T00:46:00"/>
    <n v="59"/>
  </r>
  <r>
    <n v="111"/>
    <n v="13"/>
    <n v="22"/>
    <n v="3"/>
    <s v="00:05"/>
    <d v="1899-12-30T00:15:00"/>
    <n v="27"/>
    <n v="66"/>
    <n v="39"/>
    <n v="0.13636363636363638"/>
    <n v="297"/>
    <d v="1899-12-30T04:37:00"/>
    <n v="175"/>
  </r>
  <r>
    <n v="111"/>
    <n v="14"/>
    <n v="24"/>
    <n v="2"/>
    <s v="00:48"/>
    <d v="1899-12-30T01:36:00"/>
    <n v="20"/>
    <n v="48"/>
    <n v="28"/>
    <n v="0.20833333333333334"/>
    <n v="298"/>
    <d v="1899-12-30T07:03:00"/>
    <n v="255"/>
  </r>
  <r>
    <n v="111"/>
    <n v="17"/>
    <n v="29"/>
    <n v="2"/>
    <s v="00:37"/>
    <d v="1899-12-30T01:14:00"/>
    <n v="24"/>
    <n v="58"/>
    <n v="34"/>
    <n v="0.20689655172413793"/>
    <n v="299"/>
    <d v="1899-12-30T03:18:00"/>
    <n v="182"/>
  </r>
  <r>
    <n v="112"/>
    <n v="12"/>
    <n v="20"/>
    <n v="1"/>
    <s v="00:16"/>
    <d v="1899-12-30T00:16:00"/>
    <n v="8"/>
    <n v="20"/>
    <n v="12"/>
    <n v="0.4"/>
    <n v="300"/>
    <d v="1899-12-30T05:10:00"/>
    <n v="290"/>
  </r>
  <r>
    <n v="113"/>
    <n v="20"/>
    <n v="34"/>
    <n v="2"/>
    <s v="00:51"/>
    <d v="1899-12-30T01:42:00"/>
    <n v="28"/>
    <n v="68"/>
    <n v="40"/>
    <n v="0.20588235294117646"/>
    <n v="301"/>
    <d v="1899-12-30T05:35:00"/>
    <n v="223"/>
  </r>
  <r>
    <n v="114"/>
    <n v="18"/>
    <n v="30"/>
    <n v="3"/>
    <s v="00:36"/>
    <d v="1899-12-30T01:48:00"/>
    <n v="36"/>
    <n v="90"/>
    <n v="54"/>
    <n v="0.13333333333333333"/>
    <n v="302"/>
    <d v="1899-12-30T00:45:00"/>
    <n v="96"/>
  </r>
  <r>
    <n v="114"/>
    <n v="17"/>
    <n v="29"/>
    <n v="3"/>
    <s v="00:22"/>
    <d v="1899-12-30T01:06:00"/>
    <n v="36"/>
    <n v="87"/>
    <n v="51"/>
    <n v="0.13793103448275862"/>
    <n v="303"/>
    <d v="1899-12-30T02:17:00"/>
    <n v="210"/>
  </r>
  <r>
    <n v="114"/>
    <n v="10"/>
    <n v="18"/>
    <n v="3"/>
    <s v="00:31"/>
    <d v="1899-12-30T01:33:00"/>
    <n v="24"/>
    <n v="54"/>
    <n v="30"/>
    <n v="0.14814814814814814"/>
    <n v="304"/>
    <d v="1899-12-30T03:11:00"/>
    <n v="279"/>
  </r>
  <r>
    <n v="114"/>
    <n v="13"/>
    <n v="22"/>
    <n v="1"/>
    <s v="00:42"/>
    <d v="1899-12-30T00:42:00"/>
    <n v="9"/>
    <n v="22"/>
    <n v="13"/>
    <n v="0.40909090909090912"/>
    <n v="305"/>
    <d v="1899-12-30T01:39:00"/>
    <n v="128"/>
  </r>
  <r>
    <n v="115"/>
    <n v="16"/>
    <n v="27"/>
    <n v="3"/>
    <s v="00:23"/>
    <d v="1899-12-30T01:09:00"/>
    <n v="33"/>
    <n v="81"/>
    <n v="48"/>
    <n v="0.13580246913580246"/>
    <n v="306"/>
    <d v="1899-12-30T00:21:00"/>
    <n v="32"/>
  </r>
  <r>
    <n v="115"/>
    <n v="18"/>
    <n v="30"/>
    <n v="2"/>
    <s v="00:32"/>
    <d v="1899-12-30T01:04:00"/>
    <n v="24"/>
    <n v="60"/>
    <n v="36"/>
    <n v="0.2"/>
    <n v="307"/>
    <d v="1899-12-30T01:57:00"/>
    <n v="63"/>
  </r>
  <r>
    <n v="115"/>
    <n v="19"/>
    <n v="32"/>
    <n v="3"/>
    <s v="00:43"/>
    <d v="1899-12-30T02:09:00"/>
    <n v="39"/>
    <n v="96"/>
    <n v="57"/>
    <n v="0.13541666666666666"/>
    <n v="308"/>
    <d v="1899-12-30T05:28:00"/>
    <n v="222"/>
  </r>
  <r>
    <n v="116"/>
    <n v="19"/>
    <n v="32"/>
    <n v="3"/>
    <s v="00:54"/>
    <d v="1899-12-30T02:42:00"/>
    <n v="39"/>
    <n v="96"/>
    <n v="57"/>
    <n v="0.13541666666666666"/>
    <n v="309"/>
    <d v="1899-12-30T03:37:00"/>
    <n v="172"/>
  </r>
  <r>
    <n v="116"/>
    <n v="21"/>
    <n v="35"/>
    <n v="1"/>
    <s v="00:21"/>
    <d v="1899-12-30T00:21:00"/>
    <n v="14"/>
    <n v="35"/>
    <n v="21"/>
    <n v="0.4"/>
    <n v="310"/>
    <d v="1899-12-30T03:57:00"/>
    <n v="138"/>
  </r>
  <r>
    <n v="116"/>
    <n v="22"/>
    <n v="36"/>
    <n v="1"/>
    <s v="00:26"/>
    <d v="1899-12-30T00:26:00"/>
    <n v="14"/>
    <n v="36"/>
    <n v="22"/>
    <n v="0.3888888888888889"/>
    <n v="311"/>
    <d v="1899-12-30T01:14:00"/>
    <n v="53"/>
  </r>
  <r>
    <n v="116"/>
    <n v="20"/>
    <n v="34"/>
    <n v="3"/>
    <s v="00:28"/>
    <d v="1899-12-30T01:24:00"/>
    <n v="42"/>
    <n v="102"/>
    <n v="60"/>
    <n v="0.1372549019607843"/>
    <n v="312"/>
    <d v="1899-12-30T01:50:00"/>
    <n v="134"/>
  </r>
  <r>
    <n v="117"/>
    <n v="21"/>
    <n v="35"/>
    <n v="2"/>
    <s v="00:08"/>
    <d v="1899-12-30T00:16:00"/>
    <n v="28"/>
    <n v="70"/>
    <n v="42"/>
    <n v="0.2"/>
    <n v="313"/>
    <d v="1899-12-30T03:43:00"/>
    <n v="232"/>
  </r>
  <r>
    <n v="118"/>
    <n v="10"/>
    <n v="18"/>
    <n v="3"/>
    <s v="00:39"/>
    <d v="1899-12-30T01:57:00"/>
    <n v="24"/>
    <n v="54"/>
    <n v="30"/>
    <n v="0.14814814814814814"/>
    <n v="314"/>
    <d v="1899-12-30T00:05:00"/>
    <n v="27"/>
  </r>
  <r>
    <n v="118"/>
    <n v="14"/>
    <n v="23"/>
    <n v="3"/>
    <s v="00:22"/>
    <d v="1899-12-30T01:06:00"/>
    <n v="27"/>
    <n v="69"/>
    <n v="42"/>
    <n v="0.13043478260869565"/>
    <n v="315"/>
    <d v="1899-12-30T03:50:00"/>
    <n v="161"/>
  </r>
  <r>
    <n v="118"/>
    <n v="16"/>
    <n v="27"/>
    <n v="2"/>
    <s v="00:52"/>
    <d v="1899-12-30T01:44:00"/>
    <n v="22"/>
    <n v="54"/>
    <n v="32"/>
    <n v="0.20370370370370369"/>
    <n v="316"/>
    <d v="1899-12-30T04:24:00"/>
    <n v="160"/>
  </r>
  <r>
    <n v="118"/>
    <n v="19"/>
    <n v="32"/>
    <n v="1"/>
    <s v="00:23"/>
    <d v="1899-12-30T00:23:00"/>
    <n v="13"/>
    <n v="32"/>
    <n v="19"/>
    <n v="0.40625"/>
    <n v="317"/>
    <d v="1899-12-30T03:02:00"/>
    <n v="178"/>
  </r>
  <r>
    <n v="119"/>
    <n v="15"/>
    <n v="26"/>
    <n v="1"/>
    <s v="00:07"/>
    <d v="1899-12-30T00:07:00"/>
    <n v="11"/>
    <n v="26"/>
    <n v="15"/>
    <n v="0.42307692307692307"/>
    <n v="318"/>
    <d v="1899-12-30T00:39:00"/>
    <n v="29"/>
  </r>
  <r>
    <n v="119"/>
    <n v="22"/>
    <n v="36"/>
    <n v="2"/>
    <s v="00:13"/>
    <d v="1899-12-30T00:26:00"/>
    <n v="28"/>
    <n v="72"/>
    <n v="44"/>
    <n v="0.19444444444444445"/>
    <n v="319"/>
    <d v="1899-12-30T03:50:00"/>
    <n v="268"/>
  </r>
  <r>
    <n v="119"/>
    <n v="10"/>
    <n v="18"/>
    <n v="2"/>
    <s v="00:34"/>
    <d v="1899-12-30T01:08:00"/>
    <n v="16"/>
    <n v="36"/>
    <n v="20"/>
    <n v="0.22222222222222221"/>
    <n v="320"/>
    <d v="1899-12-30T02:54:00"/>
    <n v="98"/>
  </r>
  <r>
    <n v="120"/>
    <n v="19"/>
    <n v="31"/>
    <n v="3"/>
    <s v="00:56"/>
    <d v="1899-12-30T02:48:00"/>
    <n v="36"/>
    <n v="93"/>
    <n v="57"/>
    <n v="0.12903225806451613"/>
    <n v="321"/>
    <d v="1899-12-30T03:15:00"/>
    <n v="141"/>
  </r>
  <r>
    <n v="120"/>
    <n v="15"/>
    <n v="26"/>
    <n v="2"/>
    <s v="00:41"/>
    <d v="1899-12-30T01:22:00"/>
    <n v="22"/>
    <n v="52"/>
    <n v="30"/>
    <n v="0.21153846153846154"/>
    <n v="322"/>
    <d v="1899-12-30T01:08:00"/>
    <n v="85"/>
  </r>
  <r>
    <n v="121"/>
    <n v="15"/>
    <n v="26"/>
    <n v="2"/>
    <s v="00:38"/>
    <d v="1899-12-30T01:16:00"/>
    <n v="22"/>
    <n v="52"/>
    <n v="30"/>
    <n v="0.21153846153846154"/>
    <n v="323"/>
    <d v="1899-12-30T04:41:00"/>
    <n v="208"/>
  </r>
  <r>
    <n v="122"/>
    <n v="21"/>
    <n v="35"/>
    <n v="3"/>
    <s v="00:32"/>
    <d v="1899-12-30T01:36:00"/>
    <n v="42"/>
    <n v="105"/>
    <n v="63"/>
    <n v="0.13333333333333333"/>
    <n v="324"/>
    <d v="1899-12-30T03:26:00"/>
    <n v="137"/>
  </r>
  <r>
    <n v="123"/>
    <n v="14"/>
    <n v="24"/>
    <n v="1"/>
    <s v="00:33"/>
    <d v="1899-12-30T00:33:00"/>
    <n v="10"/>
    <n v="24"/>
    <n v="14"/>
    <n v="0.41666666666666669"/>
    <n v="325"/>
    <d v="1899-12-30T01:24:00"/>
    <n v="154"/>
  </r>
  <r>
    <n v="124"/>
    <n v="12"/>
    <n v="20"/>
    <n v="2"/>
    <s v="00:43"/>
    <d v="1899-12-30T01:26:00"/>
    <n v="16"/>
    <n v="40"/>
    <n v="24"/>
    <n v="0.2"/>
    <n v="326"/>
    <d v="1899-12-30T01:31:00"/>
    <n v="81"/>
  </r>
  <r>
    <n v="124"/>
    <n v="15"/>
    <n v="25"/>
    <n v="1"/>
    <s v="00:27"/>
    <d v="1899-12-30T00:27:00"/>
    <n v="10"/>
    <n v="25"/>
    <n v="15"/>
    <n v="0.4"/>
    <n v="327"/>
    <d v="1899-12-30T02:20:00"/>
    <n v="147"/>
  </r>
  <r>
    <n v="124"/>
    <n v="20"/>
    <n v="33"/>
    <n v="3"/>
    <s v="00:09"/>
    <d v="1899-12-30T00:27:00"/>
    <n v="39"/>
    <n v="99"/>
    <n v="60"/>
    <n v="0.1313131313131313"/>
    <n v="328"/>
    <d v="1899-12-30T00:21:00"/>
    <n v="35"/>
  </r>
  <r>
    <n v="124"/>
    <n v="17"/>
    <n v="29"/>
    <n v="2"/>
    <s v="00:59"/>
    <d v="1899-12-30T01:58:00"/>
    <n v="24"/>
    <n v="58"/>
    <n v="34"/>
    <n v="0.20689655172413793"/>
    <n v="329"/>
    <d v="1899-12-30T04:30:00"/>
    <n v="207"/>
  </r>
  <r>
    <n v="125"/>
    <n v="16"/>
    <n v="28"/>
    <n v="2"/>
    <s v="00:38"/>
    <d v="1899-12-30T01:16:00"/>
    <n v="24"/>
    <n v="56"/>
    <n v="32"/>
    <n v="0.21428571428571427"/>
    <n v="330"/>
    <d v="1899-12-30T05:01:00"/>
    <n v="217"/>
  </r>
  <r>
    <n v="125"/>
    <n v="20"/>
    <n v="34"/>
    <n v="2"/>
    <s v="00:15"/>
    <d v="1899-12-30T00:30:00"/>
    <n v="28"/>
    <n v="68"/>
    <n v="40"/>
    <n v="0.20588235294117646"/>
    <n v="331"/>
    <d v="1899-12-30T02:53:00"/>
    <n v="173"/>
  </r>
  <r>
    <n v="125"/>
    <n v="12"/>
    <n v="20"/>
    <n v="3"/>
    <s v="00:31"/>
    <d v="1899-12-30T01:33:00"/>
    <n v="24"/>
    <n v="60"/>
    <n v="36"/>
    <n v="0.13333333333333333"/>
    <n v="332"/>
    <d v="1899-12-30T00:51:00"/>
    <n v="120"/>
  </r>
  <r>
    <n v="126"/>
    <n v="16"/>
    <n v="28"/>
    <n v="1"/>
    <s v="00:19"/>
    <d v="1899-12-30T00:19:00"/>
    <n v="12"/>
    <n v="28"/>
    <n v="16"/>
    <n v="0.42857142857142855"/>
    <n v="333"/>
    <d v="1899-12-30T01:24:00"/>
    <n v="72"/>
  </r>
  <r>
    <n v="126"/>
    <n v="21"/>
    <n v="35"/>
    <n v="1"/>
    <s v="00:40"/>
    <d v="1899-12-30T00:40:00"/>
    <n v="14"/>
    <n v="35"/>
    <n v="21"/>
    <n v="0.4"/>
    <n v="334"/>
    <d v="1899-12-30T04:14:00"/>
    <n v="173"/>
  </r>
  <r>
    <n v="126"/>
    <n v="14"/>
    <n v="24"/>
    <n v="3"/>
    <s v="00:27"/>
    <d v="1899-12-30T01:21:00"/>
    <n v="30"/>
    <n v="72"/>
    <n v="42"/>
    <n v="0.1388888888888889"/>
    <n v="335"/>
    <d v="1899-12-30T02:21:00"/>
    <n v="114"/>
  </r>
  <r>
    <n v="126"/>
    <n v="18"/>
    <n v="30"/>
    <n v="1"/>
    <s v="00:53"/>
    <d v="1899-12-30T00:53:00"/>
    <n v="12"/>
    <n v="30"/>
    <n v="18"/>
    <n v="0.4"/>
    <n v="336"/>
    <d v="1899-12-30T02:30:00"/>
    <n v="158"/>
  </r>
  <r>
    <n v="127"/>
    <n v="22"/>
    <n v="36"/>
    <n v="2"/>
    <s v="00:30"/>
    <d v="1899-12-30T01:00:00"/>
    <n v="28"/>
    <n v="72"/>
    <n v="44"/>
    <n v="0.19444444444444445"/>
    <n v="337"/>
    <d v="1899-12-30T02:44:00"/>
    <n v="100"/>
  </r>
  <r>
    <n v="128"/>
    <n v="15"/>
    <n v="25"/>
    <n v="3"/>
    <s v="00:53"/>
    <d v="1899-12-30T02:39:00"/>
    <n v="30"/>
    <n v="75"/>
    <n v="45"/>
    <n v="0.13333333333333333"/>
    <n v="338"/>
    <d v="1899-12-30T06:49:00"/>
    <n v="279"/>
  </r>
  <r>
    <n v="128"/>
    <n v="10"/>
    <n v="18"/>
    <n v="3"/>
    <s v="00:50"/>
    <d v="1899-12-30T02:30:00"/>
    <n v="24"/>
    <n v="54"/>
    <n v="30"/>
    <n v="0.14814814814814814"/>
    <n v="339"/>
    <d v="1899-12-30T01:32:00"/>
    <n v="104"/>
  </r>
  <r>
    <n v="128"/>
    <n v="14"/>
    <n v="24"/>
    <n v="2"/>
    <s v="00:35"/>
    <d v="1899-12-30T01:10:00"/>
    <n v="20"/>
    <n v="48"/>
    <n v="28"/>
    <n v="0.20833333333333334"/>
    <n v="340"/>
    <d v="1899-12-30T03:58:00"/>
    <n v="164"/>
  </r>
  <r>
    <n v="128"/>
    <n v="19"/>
    <n v="31"/>
    <n v="2"/>
    <s v="00:34"/>
    <d v="1899-12-30T01:08:00"/>
    <n v="24"/>
    <n v="62"/>
    <n v="38"/>
    <n v="0.19354838709677419"/>
    <n v="341"/>
    <d v="1899-12-30T02:18:00"/>
    <n v="177"/>
  </r>
  <r>
    <n v="129"/>
    <n v="11"/>
    <n v="19"/>
    <n v="3"/>
    <s v="00:06"/>
    <d v="1899-12-30T00:18:00"/>
    <n v="24"/>
    <n v="57"/>
    <n v="33"/>
    <n v="0.14035087719298245"/>
    <n v="342"/>
    <d v="1899-12-30T01:48:00"/>
    <n v="102"/>
  </r>
  <r>
    <n v="129"/>
    <n v="12"/>
    <n v="20"/>
    <n v="1"/>
    <s v="00:24"/>
    <d v="1899-12-30T00:24:00"/>
    <n v="8"/>
    <n v="20"/>
    <n v="12"/>
    <n v="0.4"/>
    <n v="343"/>
    <d v="1899-12-30T04:05:00"/>
    <n v="137"/>
  </r>
  <r>
    <n v="129"/>
    <n v="17"/>
    <n v="29"/>
    <n v="1"/>
    <s v="00:50"/>
    <d v="1899-12-30T00:50:00"/>
    <n v="12"/>
    <n v="29"/>
    <n v="17"/>
    <n v="0.41379310344827586"/>
    <n v="344"/>
    <d v="1899-12-30T02:13:00"/>
    <n v="183"/>
  </r>
  <r>
    <n v="130"/>
    <n v="21"/>
    <n v="35"/>
    <n v="1"/>
    <s v="00:25"/>
    <d v="1899-12-30T00:25:00"/>
    <n v="14"/>
    <n v="35"/>
    <n v="21"/>
    <n v="0.4"/>
    <n v="345"/>
    <d v="1899-12-30T00:36:00"/>
    <n v="38"/>
  </r>
  <r>
    <n v="131"/>
    <n v="25"/>
    <n v="40"/>
    <n v="1"/>
    <s v="00:43"/>
    <d v="1899-12-30T00:43:00"/>
    <n v="15"/>
    <n v="40"/>
    <n v="25"/>
    <n v="0.375"/>
    <n v="346"/>
    <d v="1899-12-30T00:44:00"/>
    <n v="72"/>
  </r>
  <r>
    <n v="131"/>
    <n v="10"/>
    <n v="18"/>
    <n v="3"/>
    <s v="00:20"/>
    <d v="1899-12-30T01:00:00"/>
    <n v="24"/>
    <n v="54"/>
    <n v="30"/>
    <n v="0.14814814814814814"/>
    <n v="347"/>
    <d v="1899-12-30T01:28:00"/>
    <n v="70"/>
  </r>
  <r>
    <n v="131"/>
    <n v="13"/>
    <n v="21"/>
    <n v="3"/>
    <s v="00:57"/>
    <d v="1899-12-30T02:51:00"/>
    <n v="24"/>
    <n v="63"/>
    <n v="39"/>
    <n v="0.12698412698412698"/>
    <n v="348"/>
    <d v="1899-12-30T03:22:00"/>
    <n v="86"/>
  </r>
  <r>
    <n v="132"/>
    <n v="14"/>
    <n v="23"/>
    <n v="1"/>
    <s v="00:06"/>
    <d v="1899-12-30T00:06:00"/>
    <n v="9"/>
    <n v="23"/>
    <n v="14"/>
    <n v="0.39130434782608697"/>
    <n v="349"/>
    <d v="1899-12-30T02:04:00"/>
    <n v="152"/>
  </r>
  <r>
    <n v="132"/>
    <n v="22"/>
    <n v="36"/>
    <n v="1"/>
    <s v="00:18"/>
    <d v="1899-12-30T00:18:00"/>
    <n v="14"/>
    <n v="36"/>
    <n v="22"/>
    <n v="0.3888888888888889"/>
    <n v="350"/>
    <d v="1899-12-30T04:35:00"/>
    <n v="143"/>
  </r>
  <r>
    <n v="132"/>
    <n v="13"/>
    <n v="21"/>
    <n v="2"/>
    <s v="00:53"/>
    <d v="1899-12-30T01:46:00"/>
    <n v="16"/>
    <n v="42"/>
    <n v="26"/>
    <n v="0.19047619047619047"/>
    <n v="351"/>
    <d v="1899-12-30T01:15:00"/>
    <n v="201"/>
  </r>
  <r>
    <n v="132"/>
    <n v="21"/>
    <n v="35"/>
    <n v="3"/>
    <s v="00:25"/>
    <d v="1899-12-30T01:15:00"/>
    <n v="42"/>
    <n v="105"/>
    <n v="63"/>
    <n v="0.13333333333333333"/>
    <n v="352"/>
    <d v="1899-12-30T00:21:00"/>
    <n v="99"/>
  </r>
  <r>
    <n v="133"/>
    <n v="19"/>
    <n v="32"/>
    <n v="1"/>
    <s v="00:05"/>
    <d v="1899-12-30T00:05:00"/>
    <n v="13"/>
    <n v="32"/>
    <n v="19"/>
    <n v="0.40625"/>
    <n v="353"/>
    <d v="1899-12-30T04:00:00"/>
    <n v="212"/>
  </r>
  <r>
    <n v="133"/>
    <n v="20"/>
    <n v="34"/>
    <n v="1"/>
    <s v="00:45"/>
    <d v="1899-12-30T00:45:00"/>
    <n v="14"/>
    <n v="34"/>
    <n v="20"/>
    <n v="0.41176470588235292"/>
    <n v="354"/>
    <d v="1899-12-30T04:17:00"/>
    <n v="181"/>
  </r>
  <r>
    <n v="133"/>
    <n v="19"/>
    <n v="31"/>
    <n v="2"/>
    <s v="00:46"/>
    <d v="1899-12-30T01:32:00"/>
    <n v="24"/>
    <n v="62"/>
    <n v="38"/>
    <n v="0.19354838709677419"/>
    <n v="355"/>
    <d v="1899-12-30T00:07:00"/>
    <n v="26"/>
  </r>
  <r>
    <n v="133"/>
    <n v="10"/>
    <n v="18"/>
    <n v="3"/>
    <s v="00:11"/>
    <d v="1899-12-30T00:33:00"/>
    <n v="24"/>
    <n v="54"/>
    <n v="30"/>
    <n v="0.14814814814814814"/>
    <n v="356"/>
    <d v="1899-12-30T00:14:00"/>
    <n v="36"/>
  </r>
  <r>
    <n v="134"/>
    <n v="14"/>
    <n v="24"/>
    <n v="1"/>
    <s v="00:19"/>
    <d v="1899-12-30T00:19:00"/>
    <n v="10"/>
    <n v="24"/>
    <n v="14"/>
    <n v="0.41666666666666669"/>
    <n v="357"/>
    <d v="1899-12-30T02:43:00"/>
    <n v="168"/>
  </r>
  <r>
    <n v="134"/>
    <n v="19"/>
    <n v="32"/>
    <n v="3"/>
    <s v="00:29"/>
    <d v="1899-12-30T01:27:00"/>
    <n v="39"/>
    <n v="96"/>
    <n v="57"/>
    <n v="0.13541666666666666"/>
    <n v="358"/>
    <d v="1899-12-30T06:46:00"/>
    <n v="166"/>
  </r>
  <r>
    <n v="135"/>
    <n v="19"/>
    <n v="31"/>
    <n v="3"/>
    <s v="00:17"/>
    <d v="1899-12-30T00:51:00"/>
    <n v="36"/>
    <n v="93"/>
    <n v="57"/>
    <n v="0.12903225806451613"/>
    <n v="359"/>
    <d v="1899-12-30T04:31:00"/>
    <n v="190"/>
  </r>
  <r>
    <n v="135"/>
    <n v="25"/>
    <n v="40"/>
    <n v="2"/>
    <s v="00:42"/>
    <d v="1899-12-30T01:24:00"/>
    <n v="30"/>
    <n v="80"/>
    <n v="50"/>
    <n v="0.1875"/>
    <n v="360"/>
    <d v="1899-12-30T04:51:00"/>
    <n v="233"/>
  </r>
  <r>
    <n v="135"/>
    <n v="17"/>
    <n v="29"/>
    <n v="3"/>
    <s v="00:29"/>
    <d v="1899-12-30T01:27:00"/>
    <n v="36"/>
    <n v="87"/>
    <n v="51"/>
    <n v="0.13793103448275862"/>
    <n v="361"/>
    <d v="1899-12-30T03:40:00"/>
    <n v="101"/>
  </r>
  <r>
    <n v="136"/>
    <n v="25"/>
    <n v="40"/>
    <n v="2"/>
    <s v="00:13"/>
    <d v="1899-12-30T00:26:00"/>
    <n v="30"/>
    <n v="80"/>
    <n v="50"/>
    <n v="0.1875"/>
    <n v="362"/>
    <d v="1899-12-30T02:03:00"/>
    <n v="62"/>
  </r>
  <r>
    <n v="137"/>
    <n v="13"/>
    <n v="21"/>
    <n v="3"/>
    <s v="00:41"/>
    <d v="1899-12-30T02:03:00"/>
    <n v="24"/>
    <n v="63"/>
    <n v="39"/>
    <n v="0.12698412698412698"/>
    <n v="363"/>
    <d v="1899-12-30T04:51:00"/>
    <n v="240"/>
  </r>
  <r>
    <n v="138"/>
    <n v="19"/>
    <n v="31"/>
    <n v="2"/>
    <s v="00:40"/>
    <d v="1899-12-30T01:20:00"/>
    <n v="24"/>
    <n v="62"/>
    <n v="38"/>
    <n v="0.19354838709677419"/>
    <n v="364"/>
    <d v="1899-12-30T02:58:00"/>
    <n v="157"/>
  </r>
  <r>
    <n v="138"/>
    <n v="11"/>
    <n v="19"/>
    <n v="2"/>
    <s v="00:06"/>
    <d v="1899-12-30T00:12:00"/>
    <n v="16"/>
    <n v="38"/>
    <n v="22"/>
    <n v="0.21052631578947367"/>
    <n v="365"/>
    <d v="1899-12-30T01:15:00"/>
    <n v="108"/>
  </r>
  <r>
    <n v="138"/>
    <n v="15"/>
    <n v="26"/>
    <n v="3"/>
    <s v="00:07"/>
    <d v="1899-12-30T00:21:00"/>
    <n v="33"/>
    <n v="78"/>
    <n v="45"/>
    <n v="0.14102564102564102"/>
    <n v="366"/>
    <d v="1899-12-30T03:51:00"/>
    <n v="239"/>
  </r>
  <r>
    <n v="138"/>
    <n v="18"/>
    <n v="30"/>
    <n v="2"/>
    <s v="00:44"/>
    <d v="1899-12-30T01:28:00"/>
    <n v="24"/>
    <n v="60"/>
    <n v="36"/>
    <n v="0.2"/>
    <n v="367"/>
    <d v="1899-12-30T01:47:00"/>
    <n v="101"/>
  </r>
  <r>
    <n v="139"/>
    <n v="21"/>
    <n v="35"/>
    <n v="1"/>
    <s v="00:26"/>
    <d v="1899-12-30T00:26:00"/>
    <n v="14"/>
    <n v="35"/>
    <n v="21"/>
    <n v="0.4"/>
    <n v="368"/>
    <d v="1899-12-30T02:55:00"/>
    <n v="123"/>
  </r>
  <r>
    <n v="140"/>
    <n v="15"/>
    <n v="25"/>
    <n v="2"/>
    <s v="00:35"/>
    <d v="1899-12-30T01:10:00"/>
    <n v="20"/>
    <n v="50"/>
    <n v="30"/>
    <n v="0.2"/>
    <n v="369"/>
    <d v="1899-12-30T01:44:00"/>
    <n v="242"/>
  </r>
  <r>
    <n v="140"/>
    <n v="21"/>
    <n v="35"/>
    <n v="3"/>
    <s v="00:35"/>
    <d v="1899-12-30T01:45:00"/>
    <n v="42"/>
    <n v="105"/>
    <n v="63"/>
    <n v="0.13333333333333333"/>
    <n v="370"/>
    <d v="1899-12-30T01:06:00"/>
    <n v="72"/>
  </r>
  <r>
    <n v="140"/>
    <n v="10"/>
    <n v="18"/>
    <n v="2"/>
    <s v="00:48"/>
    <d v="1899-12-30T01:36:00"/>
    <n v="16"/>
    <n v="36"/>
    <n v="20"/>
    <n v="0.22222222222222221"/>
    <n v="371"/>
    <d v="1899-12-30T01:25:00"/>
    <n v="200"/>
  </r>
  <r>
    <n v="141"/>
    <n v="13"/>
    <n v="21"/>
    <n v="1"/>
    <s v="00:28"/>
    <d v="1899-12-30T00:28:00"/>
    <n v="8"/>
    <n v="21"/>
    <n v="13"/>
    <n v="0.38095238095238093"/>
    <n v="372"/>
    <d v="1899-12-30T00:44:00"/>
    <n v="36"/>
  </r>
  <r>
    <n v="142"/>
    <n v="14"/>
    <n v="24"/>
    <n v="3"/>
    <s v="00:37"/>
    <d v="1899-12-30T01:51:00"/>
    <n v="30"/>
    <n v="72"/>
    <n v="42"/>
    <n v="0.1388888888888889"/>
    <n v="373"/>
    <d v="1899-12-30T02:31:00"/>
    <n v="160"/>
  </r>
  <r>
    <n v="142"/>
    <n v="14"/>
    <n v="23"/>
    <n v="3"/>
    <s v="00:11"/>
    <d v="1899-12-30T00:33:00"/>
    <n v="27"/>
    <n v="69"/>
    <n v="42"/>
    <n v="0.13043478260869565"/>
    <n v="374"/>
    <d v="1899-12-30T00:09:00"/>
    <n v="35"/>
  </r>
  <r>
    <n v="142"/>
    <n v="25"/>
    <n v="40"/>
    <n v="1"/>
    <s v="00:22"/>
    <d v="1899-12-30T00:22:00"/>
    <n v="15"/>
    <n v="40"/>
    <n v="25"/>
    <n v="0.375"/>
    <n v="375"/>
    <d v="1899-12-30T01:21:00"/>
    <n v="93"/>
  </r>
  <r>
    <n v="143"/>
    <n v="15"/>
    <n v="25"/>
    <n v="2"/>
    <s v="00:16"/>
    <d v="1899-12-30T00:32:00"/>
    <n v="20"/>
    <n v="50"/>
    <n v="30"/>
    <n v="0.2"/>
    <n v="376"/>
    <d v="1899-12-30T00:10:00"/>
    <n v="46"/>
  </r>
  <r>
    <n v="144"/>
    <n v="22"/>
    <n v="36"/>
    <n v="1"/>
    <s v="00:27"/>
    <d v="1899-12-30T00:27:00"/>
    <n v="14"/>
    <n v="36"/>
    <n v="22"/>
    <n v="0.3888888888888889"/>
    <n v="377"/>
    <d v="1899-12-30T00:59:00"/>
    <n v="100"/>
  </r>
  <r>
    <n v="144"/>
    <n v="11"/>
    <n v="19"/>
    <n v="3"/>
    <s v="00:51"/>
    <d v="1899-12-30T02:33:00"/>
    <n v="24"/>
    <n v="57"/>
    <n v="33"/>
    <n v="0.14035087719298245"/>
    <n v="378"/>
    <d v="1899-12-30T00:21:00"/>
    <n v="49"/>
  </r>
  <r>
    <n v="144"/>
    <n v="17"/>
    <n v="29"/>
    <n v="2"/>
    <s v="00:38"/>
    <d v="1899-12-30T01:16:00"/>
    <n v="24"/>
    <n v="58"/>
    <n v="34"/>
    <n v="0.20689655172413793"/>
    <n v="379"/>
    <d v="1899-12-30T00:12:00"/>
    <n v="70"/>
  </r>
  <r>
    <n v="144"/>
    <n v="20"/>
    <n v="34"/>
    <n v="1"/>
    <s v="00:34"/>
    <d v="1899-12-30T00:34:00"/>
    <n v="14"/>
    <n v="34"/>
    <n v="20"/>
    <n v="0.41176470588235292"/>
    <n v="380"/>
    <d v="1899-12-30T04:04:00"/>
    <n v="137"/>
  </r>
  <r>
    <n v="145"/>
    <n v="13"/>
    <n v="22"/>
    <n v="3"/>
    <s v="00:59"/>
    <d v="1899-12-30T02:57:00"/>
    <n v="27"/>
    <n v="66"/>
    <n v="39"/>
    <n v="0.13636363636363638"/>
    <n v="381"/>
    <d v="1899-12-30T02:09:00"/>
    <n v="144"/>
  </r>
  <r>
    <n v="145"/>
    <n v="18"/>
    <n v="30"/>
    <n v="2"/>
    <s v="00:47"/>
    <d v="1899-12-30T01:34:00"/>
    <n v="24"/>
    <n v="60"/>
    <n v="36"/>
    <n v="0.2"/>
    <n v="382"/>
    <d v="1899-12-30T02:42:00"/>
    <n v="87"/>
  </r>
  <r>
    <n v="146"/>
    <n v="19"/>
    <n v="31"/>
    <n v="2"/>
    <s v="00:47"/>
    <d v="1899-12-30T01:34:00"/>
    <n v="24"/>
    <n v="62"/>
    <n v="38"/>
    <n v="0.19354838709677419"/>
    <n v="383"/>
    <d v="1899-12-30T00:27:00"/>
    <n v="108"/>
  </r>
  <r>
    <n v="147"/>
    <n v="25"/>
    <n v="40"/>
    <n v="1"/>
    <s v="00:13"/>
    <d v="1899-12-30T00:13:00"/>
    <n v="15"/>
    <n v="40"/>
    <n v="25"/>
    <n v="0.375"/>
    <n v="384"/>
    <d v="1899-12-30T03:26:00"/>
    <n v="120"/>
  </r>
  <r>
    <n v="147"/>
    <n v="13"/>
    <n v="22"/>
    <n v="2"/>
    <s v="00:20"/>
    <d v="1899-12-30T00:40:00"/>
    <n v="18"/>
    <n v="44"/>
    <n v="26"/>
    <n v="0.20454545454545456"/>
    <n v="385"/>
    <d v="1899-12-30T00:44:00"/>
    <n v="60"/>
  </r>
  <r>
    <n v="148"/>
    <n v="17"/>
    <n v="29"/>
    <n v="2"/>
    <s v="00:31"/>
    <d v="1899-12-30T01:02:00"/>
    <n v="24"/>
    <n v="58"/>
    <n v="34"/>
    <n v="0.20689655172413793"/>
    <n v="386"/>
    <d v="1899-12-30T02:00:00"/>
    <n v="99"/>
  </r>
  <r>
    <n v="148"/>
    <n v="20"/>
    <n v="34"/>
    <n v="2"/>
    <s v="00:57"/>
    <d v="1899-12-30T01:54:00"/>
    <n v="28"/>
    <n v="68"/>
    <n v="40"/>
    <n v="0.20588235294117646"/>
    <n v="387"/>
    <d v="1899-12-30T00:54:00"/>
    <n v="93"/>
  </r>
  <r>
    <n v="148"/>
    <n v="12"/>
    <n v="20"/>
    <n v="3"/>
    <s v="00:46"/>
    <d v="1899-12-30T02:18:00"/>
    <n v="24"/>
    <n v="60"/>
    <n v="36"/>
    <n v="0.13333333333333333"/>
    <n v="388"/>
    <d v="1899-12-30T06:33:00"/>
    <n v="291"/>
  </r>
  <r>
    <n v="148"/>
    <n v="15"/>
    <n v="26"/>
    <n v="1"/>
    <s v="00:25"/>
    <d v="1899-12-30T00:25:00"/>
    <n v="11"/>
    <n v="26"/>
    <n v="15"/>
    <n v="0.42307692307692307"/>
    <n v="389"/>
    <d v="1899-12-30T00:24:00"/>
    <n v="33"/>
  </r>
  <r>
    <n v="149"/>
    <n v="20"/>
    <n v="34"/>
    <n v="3"/>
    <s v="00:28"/>
    <d v="1899-12-30T01:24:00"/>
    <n v="42"/>
    <n v="102"/>
    <n v="60"/>
    <n v="0.1372549019607843"/>
    <n v="390"/>
    <d v="1899-12-30T02:51:00"/>
    <n v="143"/>
  </r>
  <r>
    <n v="149"/>
    <n v="18"/>
    <n v="30"/>
    <n v="1"/>
    <s v="00:38"/>
    <d v="1899-12-30T00:38:00"/>
    <n v="12"/>
    <n v="30"/>
    <n v="18"/>
    <n v="0.4"/>
    <n v="391"/>
    <d v="1899-12-30T00:35:00"/>
    <n v="22"/>
  </r>
  <r>
    <n v="149"/>
    <n v="10"/>
    <n v="18"/>
    <n v="2"/>
    <s v="00:25"/>
    <d v="1899-12-30T00:50:00"/>
    <n v="16"/>
    <n v="36"/>
    <n v="20"/>
    <n v="0.22222222222222221"/>
    <n v="392"/>
    <d v="1899-12-30T01:28:00"/>
    <n v="120"/>
  </r>
  <r>
    <n v="149"/>
    <n v="17"/>
    <n v="29"/>
    <n v="2"/>
    <s v="00:48"/>
    <d v="1899-12-30T01:36:00"/>
    <n v="24"/>
    <n v="58"/>
    <n v="34"/>
    <n v="0.20689655172413793"/>
    <n v="393"/>
    <d v="1899-12-30T03:41:00"/>
    <n v="208"/>
  </r>
  <r>
    <n v="150"/>
    <n v="13"/>
    <n v="22"/>
    <n v="2"/>
    <s v="00:19"/>
    <d v="1899-12-30T00:38:00"/>
    <n v="18"/>
    <n v="44"/>
    <n v="26"/>
    <n v="0.20454545454545456"/>
    <n v="394"/>
    <d v="1899-12-30T00:52:00"/>
    <n v="77"/>
  </r>
  <r>
    <n v="150"/>
    <n v="20"/>
    <n v="33"/>
    <n v="2"/>
    <s v="00:57"/>
    <d v="1899-12-30T01:54:00"/>
    <n v="26"/>
    <n v="66"/>
    <n v="40"/>
    <n v="0.19696969696969696"/>
    <n v="395"/>
    <d v="1899-12-30T00:16:00"/>
    <n v="38"/>
  </r>
  <r>
    <n v="150"/>
    <n v="12"/>
    <n v="20"/>
    <n v="2"/>
    <s v="00:30"/>
    <d v="1899-12-30T01:00:00"/>
    <n v="16"/>
    <n v="40"/>
    <n v="24"/>
    <n v="0.2"/>
    <n v="396"/>
    <d v="1899-12-30T01:49:00"/>
    <n v="83"/>
  </r>
  <r>
    <n v="151"/>
    <n v="14"/>
    <n v="23"/>
    <n v="3"/>
    <s v="00:13"/>
    <d v="1899-12-30T00:39:00"/>
    <n v="27"/>
    <n v="69"/>
    <n v="42"/>
    <n v="0.13043478260869565"/>
    <n v="397"/>
    <d v="1899-12-30T03:17:00"/>
    <n v="147"/>
  </r>
  <r>
    <n v="151"/>
    <n v="13"/>
    <n v="21"/>
    <n v="3"/>
    <s v="00:06"/>
    <d v="1899-12-30T00:18:00"/>
    <n v="24"/>
    <n v="63"/>
    <n v="39"/>
    <n v="0.12698412698412698"/>
    <n v="398"/>
    <d v="1899-12-30T02:22:00"/>
    <n v="122"/>
  </r>
  <r>
    <n v="152"/>
    <n v="16"/>
    <n v="28"/>
    <n v="2"/>
    <s v="00:12"/>
    <d v="1899-12-30T00:24:00"/>
    <n v="24"/>
    <n v="56"/>
    <n v="32"/>
    <n v="0.21428571428571427"/>
    <n v="399"/>
    <d v="1899-12-30T04:33:00"/>
    <n v="207"/>
  </r>
  <r>
    <n v="153"/>
    <n v="20"/>
    <n v="33"/>
    <n v="3"/>
    <s v="00:10"/>
    <d v="1899-12-30T00:30:00"/>
    <n v="39"/>
    <n v="99"/>
    <n v="60"/>
    <n v="0.1313131313131313"/>
    <n v="400"/>
    <d v="1899-12-30T02:38:00"/>
    <n v="198"/>
  </r>
  <r>
    <n v="153"/>
    <n v="14"/>
    <n v="24"/>
    <n v="1"/>
    <s v="00:53"/>
    <d v="1899-12-30T00:53:00"/>
    <n v="10"/>
    <n v="24"/>
    <n v="14"/>
    <n v="0.41666666666666669"/>
    <n v="401"/>
    <d v="1899-12-30T00:40:00"/>
    <n v="42"/>
  </r>
  <r>
    <n v="153"/>
    <n v="25"/>
    <n v="40"/>
    <n v="2"/>
    <s v="00:26"/>
    <d v="1899-12-30T00:52:00"/>
    <n v="30"/>
    <n v="80"/>
    <n v="50"/>
    <n v="0.1875"/>
    <n v="402"/>
    <d v="1899-12-30T02:41:00"/>
    <n v="151"/>
  </r>
  <r>
    <n v="154"/>
    <n v="22"/>
    <n v="36"/>
    <n v="3"/>
    <s v="00:52"/>
    <d v="1899-12-30T02:36:00"/>
    <n v="42"/>
    <n v="108"/>
    <n v="66"/>
    <n v="0.12962962962962962"/>
    <n v="403"/>
    <d v="1899-12-30T02:12:00"/>
    <n v="190"/>
  </r>
  <r>
    <n v="154"/>
    <n v="10"/>
    <n v="18"/>
    <n v="2"/>
    <s v="00:30"/>
    <d v="1899-12-30T01:00:00"/>
    <n v="16"/>
    <n v="36"/>
    <n v="20"/>
    <n v="0.22222222222222221"/>
    <n v="404"/>
    <d v="1899-12-30T03:00:00"/>
    <n v="182"/>
  </r>
  <r>
    <n v="155"/>
    <n v="16"/>
    <n v="27"/>
    <n v="2"/>
    <s v="00:24"/>
    <d v="1899-12-30T00:48:00"/>
    <n v="22"/>
    <n v="54"/>
    <n v="32"/>
    <n v="0.20370370370370369"/>
    <n v="405"/>
    <d v="1899-12-30T01:51:00"/>
    <n v="106"/>
  </r>
  <r>
    <n v="155"/>
    <n v="19"/>
    <n v="31"/>
    <n v="2"/>
    <s v="00:43"/>
    <d v="1899-12-30T01:26:00"/>
    <n v="24"/>
    <n v="62"/>
    <n v="38"/>
    <n v="0.19354838709677419"/>
    <n v="406"/>
    <d v="1899-12-30T03:05:00"/>
    <n v="155"/>
  </r>
  <r>
    <n v="155"/>
    <n v="12"/>
    <n v="20"/>
    <n v="1"/>
    <s v="00:33"/>
    <d v="1899-12-30T00:33:00"/>
    <n v="8"/>
    <n v="20"/>
    <n v="12"/>
    <n v="0.4"/>
    <n v="407"/>
    <d v="1899-12-30T01:54:00"/>
    <n v="95"/>
  </r>
  <r>
    <n v="156"/>
    <n v="16"/>
    <n v="28"/>
    <n v="2"/>
    <s v="00:06"/>
    <d v="1899-12-30T00:12:00"/>
    <n v="24"/>
    <n v="56"/>
    <n v="32"/>
    <n v="0.21428571428571427"/>
    <n v="408"/>
    <d v="1899-12-30T02:08:00"/>
    <n v="131"/>
  </r>
  <r>
    <n v="157"/>
    <n v="15"/>
    <n v="25"/>
    <n v="3"/>
    <s v="00:48"/>
    <d v="1899-12-30T02:24:00"/>
    <n v="30"/>
    <n v="75"/>
    <n v="45"/>
    <n v="0.13333333333333333"/>
    <n v="409"/>
    <d v="1899-12-30T05:09:00"/>
    <n v="203"/>
  </r>
  <r>
    <n v="157"/>
    <n v="16"/>
    <n v="28"/>
    <n v="1"/>
    <s v="00:54"/>
    <d v="1899-12-30T00:54:00"/>
    <n v="12"/>
    <n v="28"/>
    <n v="16"/>
    <n v="0.42857142857142855"/>
    <n v="410"/>
    <d v="1899-12-30T01:31:00"/>
    <n v="56"/>
  </r>
  <r>
    <n v="157"/>
    <n v="18"/>
    <n v="30"/>
    <n v="2"/>
    <s v="00:27"/>
    <d v="1899-12-30T00:54:00"/>
    <n v="24"/>
    <n v="60"/>
    <n v="36"/>
    <n v="0.2"/>
    <n v="411"/>
    <d v="1899-12-30T02:48:00"/>
    <n v="219"/>
  </r>
  <r>
    <n v="157"/>
    <n v="22"/>
    <n v="36"/>
    <n v="3"/>
    <s v="00:21"/>
    <d v="1899-12-30T01:03:00"/>
    <n v="42"/>
    <n v="108"/>
    <n v="66"/>
    <n v="0.12962962962962962"/>
    <n v="412"/>
    <d v="1899-12-30T02:51:00"/>
    <n v="93"/>
  </r>
  <r>
    <n v="158"/>
    <n v="11"/>
    <n v="19"/>
    <n v="1"/>
    <s v="00:57"/>
    <d v="1899-12-30T00:57:00"/>
    <n v="8"/>
    <n v="19"/>
    <n v="11"/>
    <n v="0.42105263157894735"/>
    <n v="413"/>
    <d v="1899-12-30T00:12:00"/>
    <n v="35"/>
  </r>
  <r>
    <n v="158"/>
    <n v="15"/>
    <n v="26"/>
    <n v="3"/>
    <s v="00:55"/>
    <d v="1899-12-30T02:45:00"/>
    <n v="33"/>
    <n v="78"/>
    <n v="45"/>
    <n v="0.14102564102564102"/>
    <n v="414"/>
    <d v="1899-12-30T00:38:00"/>
    <n v="33"/>
  </r>
  <r>
    <n v="158"/>
    <n v="22"/>
    <n v="36"/>
    <n v="3"/>
    <s v="00:07"/>
    <d v="1899-12-30T00:21:00"/>
    <n v="42"/>
    <n v="108"/>
    <n v="66"/>
    <n v="0.12962962962962962"/>
    <n v="415"/>
    <d v="1899-12-30T02:15:00"/>
    <n v="158"/>
  </r>
  <r>
    <n v="158"/>
    <n v="21"/>
    <n v="35"/>
    <n v="3"/>
    <s v="00:16"/>
    <d v="1899-12-30T00:48:00"/>
    <n v="42"/>
    <n v="105"/>
    <n v="63"/>
    <n v="0.13333333333333333"/>
    <n v="416"/>
    <d v="1899-12-30T00:09:00"/>
    <n v="25"/>
  </r>
  <r>
    <n v="159"/>
    <n v="17"/>
    <n v="29"/>
    <n v="3"/>
    <s v="00:23"/>
    <d v="1899-12-30T01:09:00"/>
    <n v="36"/>
    <n v="87"/>
    <n v="51"/>
    <n v="0.13793103448275862"/>
    <n v="417"/>
    <d v="1899-12-30T02:04:00"/>
    <n v="142"/>
  </r>
  <r>
    <n v="159"/>
    <n v="19"/>
    <n v="31"/>
    <n v="1"/>
    <s v="00:05"/>
    <d v="1899-12-30T00:05:00"/>
    <n v="12"/>
    <n v="31"/>
    <n v="19"/>
    <n v="0.38709677419354838"/>
    <n v="418"/>
    <d v="1899-12-30T03:30:00"/>
    <n v="118"/>
  </r>
  <r>
    <n v="159"/>
    <n v="10"/>
    <n v="18"/>
    <n v="2"/>
    <s v="00:06"/>
    <d v="1899-12-30T00:12:00"/>
    <n v="16"/>
    <n v="36"/>
    <n v="20"/>
    <n v="0.22222222222222221"/>
    <n v="419"/>
    <d v="1899-12-30T01:04:00"/>
    <n v="67"/>
  </r>
  <r>
    <n v="159"/>
    <n v="20"/>
    <n v="33"/>
    <n v="3"/>
    <s v="00:40"/>
    <d v="1899-12-30T02:00:00"/>
    <n v="39"/>
    <n v="99"/>
    <n v="60"/>
    <n v="0.1313131313131313"/>
    <n v="420"/>
    <d v="1899-12-30T03:40:00"/>
    <n v="242"/>
  </r>
  <r>
    <n v="160"/>
    <n v="22"/>
    <n v="36"/>
    <n v="3"/>
    <s v="00:20"/>
    <d v="1899-12-30T01:00:00"/>
    <n v="42"/>
    <n v="108"/>
    <n v="66"/>
    <n v="0.12962962962962962"/>
    <n v="421"/>
    <d v="1899-12-30T02:57:00"/>
    <n v="85"/>
  </r>
  <r>
    <n v="160"/>
    <n v="14"/>
    <n v="24"/>
    <n v="2"/>
    <s v="00:47"/>
    <d v="1899-12-30T01:34:00"/>
    <n v="20"/>
    <n v="48"/>
    <n v="28"/>
    <n v="0.20833333333333334"/>
    <n v="422"/>
    <d v="1899-12-30T00:41:00"/>
    <n v="88"/>
  </r>
  <r>
    <n v="161"/>
    <n v="16"/>
    <n v="28"/>
    <n v="3"/>
    <s v="00:57"/>
    <d v="1899-12-30T02:51:00"/>
    <n v="36"/>
    <n v="84"/>
    <n v="48"/>
    <n v="0.14285714285714285"/>
    <n v="423"/>
    <d v="1899-12-30T01:09:00"/>
    <n v="152"/>
  </r>
  <r>
    <n v="162"/>
    <n v="14"/>
    <n v="24"/>
    <n v="3"/>
    <s v="00:25"/>
    <d v="1899-12-30T01:15:00"/>
    <n v="30"/>
    <n v="72"/>
    <n v="42"/>
    <n v="0.1388888888888889"/>
    <n v="424"/>
    <d v="1899-12-30T04:24:00"/>
    <n v="147"/>
  </r>
  <r>
    <n v="163"/>
    <n v="19"/>
    <n v="31"/>
    <n v="3"/>
    <s v="00:08"/>
    <d v="1899-12-30T00:24:00"/>
    <n v="36"/>
    <n v="93"/>
    <n v="57"/>
    <n v="0.12903225806451613"/>
    <n v="425"/>
    <d v="1899-12-30T00:28:00"/>
    <n v="19"/>
  </r>
  <r>
    <n v="163"/>
    <n v="18"/>
    <n v="30"/>
    <n v="3"/>
    <s v="00:16"/>
    <d v="1899-12-30T00:48:00"/>
    <n v="36"/>
    <n v="90"/>
    <n v="54"/>
    <n v="0.13333333333333333"/>
    <n v="426"/>
    <d v="1899-12-30T04:31:00"/>
    <n v="247"/>
  </r>
  <r>
    <n v="163"/>
    <n v="20"/>
    <n v="33"/>
    <n v="2"/>
    <s v="00:40"/>
    <d v="1899-12-30T01:20:00"/>
    <n v="26"/>
    <n v="66"/>
    <n v="40"/>
    <n v="0.19696969696969696"/>
    <n v="427"/>
    <d v="1899-12-30T05:42:00"/>
    <n v="206"/>
  </r>
  <r>
    <n v="163"/>
    <n v="13"/>
    <n v="22"/>
    <n v="1"/>
    <s v="00:07"/>
    <d v="1899-12-30T00:07:00"/>
    <n v="9"/>
    <n v="22"/>
    <n v="13"/>
    <n v="0.40909090909090912"/>
    <n v="428"/>
    <d v="1899-12-30T04:34:00"/>
    <n v="175"/>
  </r>
  <r>
    <n v="164"/>
    <n v="13"/>
    <n v="22"/>
    <n v="1"/>
    <s v="00:43"/>
    <d v="1899-12-30T00:43:00"/>
    <n v="9"/>
    <n v="22"/>
    <n v="13"/>
    <n v="0.40909090909090912"/>
    <n v="429"/>
    <d v="1899-12-30T01:21:00"/>
    <n v="78"/>
  </r>
  <r>
    <n v="164"/>
    <n v="22"/>
    <n v="36"/>
    <n v="1"/>
    <s v="00:07"/>
    <d v="1899-12-30T00:07:00"/>
    <n v="14"/>
    <n v="36"/>
    <n v="22"/>
    <n v="0.3888888888888889"/>
    <n v="430"/>
    <d v="1899-12-30T00:49:00"/>
    <n v="25"/>
  </r>
  <r>
    <n v="164"/>
    <n v="19"/>
    <n v="32"/>
    <n v="2"/>
    <s v="00:20"/>
    <d v="1899-12-30T00:40:00"/>
    <n v="26"/>
    <n v="64"/>
    <n v="38"/>
    <n v="0.203125"/>
    <n v="431"/>
    <d v="1899-12-30T00:40:00"/>
    <n v="60"/>
  </r>
  <r>
    <n v="164"/>
    <n v="14"/>
    <n v="24"/>
    <n v="2"/>
    <s v="00:35"/>
    <d v="1899-12-30T01:10:00"/>
    <n v="20"/>
    <n v="48"/>
    <n v="28"/>
    <n v="0.20833333333333334"/>
    <n v="432"/>
    <d v="1899-12-30T01:46:00"/>
    <n v="109"/>
  </r>
  <r>
    <n v="165"/>
    <n v="14"/>
    <n v="24"/>
    <n v="2"/>
    <s v="00:15"/>
    <d v="1899-12-30T00:30:00"/>
    <n v="20"/>
    <n v="48"/>
    <n v="28"/>
    <n v="0.20833333333333334"/>
    <n v="433"/>
    <d v="1899-12-30T01:50:00"/>
    <n v="102"/>
  </r>
  <r>
    <n v="165"/>
    <n v="13"/>
    <n v="21"/>
    <n v="2"/>
    <s v="00:41"/>
    <d v="1899-12-30T01:22:00"/>
    <n v="16"/>
    <n v="42"/>
    <n v="26"/>
    <n v="0.19047619047619047"/>
    <n v="434"/>
    <d v="1899-12-30T01:56:00"/>
    <n v="96"/>
  </r>
  <r>
    <n v="166"/>
    <n v="14"/>
    <n v="23"/>
    <n v="2"/>
    <s v="00:22"/>
    <d v="1899-12-30T00:44:00"/>
    <n v="18"/>
    <n v="46"/>
    <n v="28"/>
    <n v="0.19565217391304349"/>
    <n v="435"/>
    <d v="1899-12-30T03:42:00"/>
    <n v="154"/>
  </r>
  <r>
    <n v="167"/>
    <n v="11"/>
    <n v="19"/>
    <n v="1"/>
    <s v="00:29"/>
    <d v="1899-12-30T00:29:00"/>
    <n v="8"/>
    <n v="19"/>
    <n v="11"/>
    <n v="0.42105263157894735"/>
    <n v="436"/>
    <d v="1899-12-30T01:30:00"/>
    <n v="56"/>
  </r>
  <r>
    <n v="167"/>
    <n v="20"/>
    <n v="34"/>
    <n v="3"/>
    <s v="00:11"/>
    <d v="1899-12-30T00:33:00"/>
    <n v="42"/>
    <n v="102"/>
    <n v="60"/>
    <n v="0.1372549019607843"/>
    <n v="437"/>
    <d v="1899-12-30T01:42:00"/>
    <n v="70"/>
  </r>
  <r>
    <n v="167"/>
    <n v="19"/>
    <n v="31"/>
    <n v="1"/>
    <s v="00:36"/>
    <d v="1899-12-30T00:36:00"/>
    <n v="12"/>
    <n v="31"/>
    <n v="19"/>
    <n v="0.38709677419354838"/>
    <n v="438"/>
    <d v="1899-12-30T00:51:00"/>
    <n v="33"/>
  </r>
  <r>
    <n v="168"/>
    <n v="13"/>
    <n v="22"/>
    <n v="2"/>
    <s v="00:07"/>
    <d v="1899-12-30T00:14:00"/>
    <n v="18"/>
    <n v="44"/>
    <n v="26"/>
    <n v="0.20454545454545456"/>
    <n v="439"/>
    <d v="1899-12-30T03:12:00"/>
    <n v="177"/>
  </r>
  <r>
    <n v="169"/>
    <n v="13"/>
    <n v="21"/>
    <n v="2"/>
    <s v="00:44"/>
    <d v="1899-12-30T01:28:00"/>
    <n v="16"/>
    <n v="42"/>
    <n v="26"/>
    <n v="0.19047619047619047"/>
    <n v="440"/>
    <d v="1899-12-30T01:30:00"/>
    <n v="84"/>
  </r>
  <r>
    <n v="169"/>
    <n v="20"/>
    <n v="34"/>
    <n v="2"/>
    <s v="00:59"/>
    <d v="1899-12-30T01:58:00"/>
    <n v="28"/>
    <n v="68"/>
    <n v="40"/>
    <n v="0.20588235294117646"/>
    <n v="441"/>
    <d v="1899-12-30T04:30:00"/>
    <n v="183"/>
  </r>
  <r>
    <n v="169"/>
    <n v="13"/>
    <n v="22"/>
    <n v="2"/>
    <s v="00:07"/>
    <d v="1899-12-30T00:14:00"/>
    <n v="18"/>
    <n v="44"/>
    <n v="26"/>
    <n v="0.20454545454545456"/>
    <n v="442"/>
    <d v="1899-12-30T04:39:00"/>
    <n v="235"/>
  </r>
  <r>
    <n v="170"/>
    <n v="12"/>
    <n v="20"/>
    <n v="3"/>
    <s v="00:16"/>
    <d v="1899-12-30T00:48:00"/>
    <n v="24"/>
    <n v="60"/>
    <n v="36"/>
    <n v="0.13333333333333333"/>
    <n v="443"/>
    <d v="1899-12-30T05:01:00"/>
    <n v="217"/>
  </r>
  <r>
    <n v="170"/>
    <n v="17"/>
    <n v="29"/>
    <n v="3"/>
    <s v="00:16"/>
    <d v="1899-12-30T00:48:00"/>
    <n v="36"/>
    <n v="87"/>
    <n v="51"/>
    <n v="0.13793103448275862"/>
    <n v="444"/>
    <d v="1899-12-30T02:59:00"/>
    <n v="95"/>
  </r>
  <r>
    <n v="170"/>
    <n v="22"/>
    <n v="36"/>
    <n v="1"/>
    <s v="00:33"/>
    <d v="1899-12-30T00:33:00"/>
    <n v="14"/>
    <n v="36"/>
    <n v="22"/>
    <n v="0.3888888888888889"/>
    <n v="445"/>
    <d v="1899-12-30T01:18:00"/>
    <n v="81"/>
  </r>
  <r>
    <n v="170"/>
    <n v="18"/>
    <n v="30"/>
    <n v="2"/>
    <s v="00:08"/>
    <d v="1899-12-30T00:16:00"/>
    <n v="24"/>
    <n v="60"/>
    <n v="36"/>
    <n v="0.2"/>
    <n v="446"/>
    <d v="1899-12-30T00:08:00"/>
    <n v="21"/>
  </r>
  <r>
    <n v="171"/>
    <n v="15"/>
    <n v="26"/>
    <n v="2"/>
    <s v="00:29"/>
    <d v="1899-12-30T00:58:00"/>
    <n v="22"/>
    <n v="52"/>
    <n v="30"/>
    <n v="0.21153846153846154"/>
    <n v="447"/>
    <d v="1899-12-30T03:49:00"/>
    <n v="181"/>
  </r>
  <r>
    <n v="171"/>
    <n v="17"/>
    <n v="29"/>
    <n v="3"/>
    <s v="00:22"/>
    <d v="1899-12-30T01:06:00"/>
    <n v="36"/>
    <n v="87"/>
    <n v="51"/>
    <n v="0.13793103448275862"/>
    <n v="448"/>
    <d v="1899-12-30T02:52:00"/>
    <n v="137"/>
  </r>
  <r>
    <n v="172"/>
    <n v="20"/>
    <n v="34"/>
    <n v="2"/>
    <s v="00:27"/>
    <d v="1899-12-30T00:54:00"/>
    <n v="28"/>
    <n v="68"/>
    <n v="40"/>
    <n v="0.20588235294117646"/>
    <n v="449"/>
    <d v="1899-12-30T01:06:00"/>
    <n v="64"/>
  </r>
  <r>
    <n v="173"/>
    <n v="16"/>
    <n v="27"/>
    <n v="3"/>
    <s v="00:15"/>
    <d v="1899-12-30T00:45:00"/>
    <n v="33"/>
    <n v="81"/>
    <n v="48"/>
    <n v="0.13580246913580246"/>
    <n v="450"/>
    <d v="1899-12-30T00:47:00"/>
    <n v="72"/>
  </r>
  <r>
    <n v="173"/>
    <n v="19"/>
    <n v="32"/>
    <n v="3"/>
    <s v="00:52"/>
    <d v="1899-12-30T02:36:00"/>
    <n v="39"/>
    <n v="96"/>
    <n v="57"/>
    <n v="0.13541666666666666"/>
    <n v="451"/>
    <d v="1899-12-30T01:43:00"/>
    <n v="92"/>
  </r>
  <r>
    <n v="174"/>
    <n v="18"/>
    <n v="30"/>
    <n v="2"/>
    <s v="00:12"/>
    <d v="1899-12-30T00:24:00"/>
    <n v="24"/>
    <n v="60"/>
    <n v="36"/>
    <n v="0.2"/>
    <n v="452"/>
    <d v="1899-12-30T04:17:00"/>
    <n v="158"/>
  </r>
  <r>
    <n v="175"/>
    <n v="19"/>
    <n v="32"/>
    <n v="3"/>
    <s v="00:09"/>
    <d v="1899-12-30T00:27:00"/>
    <n v="39"/>
    <n v="96"/>
    <n v="57"/>
    <n v="0.13541666666666666"/>
    <n v="453"/>
    <d v="1899-12-30T03:36:00"/>
    <n v="130"/>
  </r>
  <r>
    <n v="175"/>
    <n v="14"/>
    <n v="24"/>
    <n v="2"/>
    <s v="00:38"/>
    <d v="1899-12-30T01:16:00"/>
    <n v="20"/>
    <n v="48"/>
    <n v="28"/>
    <n v="0.20833333333333334"/>
    <n v="454"/>
    <d v="1899-12-30T05:24:00"/>
    <n v="233"/>
  </r>
  <r>
    <n v="176"/>
    <n v="13"/>
    <n v="21"/>
    <n v="3"/>
    <s v="00:48"/>
    <d v="1899-12-30T02:24:00"/>
    <n v="24"/>
    <n v="63"/>
    <n v="39"/>
    <n v="0.12698412698412698"/>
    <n v="455"/>
    <d v="1899-12-30T00:22:00"/>
    <n v="48"/>
  </r>
  <r>
    <n v="177"/>
    <n v="14"/>
    <n v="24"/>
    <n v="2"/>
    <s v="00:10"/>
    <d v="1899-12-30T00:20:00"/>
    <n v="20"/>
    <n v="48"/>
    <n v="28"/>
    <n v="0.20833333333333334"/>
    <n v="456"/>
    <d v="1899-12-30T02:22:00"/>
    <n v="148"/>
  </r>
  <r>
    <n v="177"/>
    <n v="15"/>
    <n v="26"/>
    <n v="1"/>
    <s v="00:40"/>
    <d v="1899-12-30T00:40:00"/>
    <n v="11"/>
    <n v="26"/>
    <n v="15"/>
    <n v="0.42307692307692307"/>
    <n v="457"/>
    <d v="1899-12-30T02:39:00"/>
    <n v="137"/>
  </r>
  <r>
    <n v="177"/>
    <n v="13"/>
    <n v="21"/>
    <n v="2"/>
    <s v="00:45"/>
    <d v="1899-12-30T01:30:00"/>
    <n v="16"/>
    <n v="42"/>
    <n v="26"/>
    <n v="0.19047619047619047"/>
    <n v="458"/>
    <d v="1899-12-30T03:26:00"/>
    <n v="268"/>
  </r>
  <r>
    <n v="177"/>
    <n v="11"/>
    <n v="19"/>
    <n v="3"/>
    <s v="00:47"/>
    <d v="1899-12-30T02:21:00"/>
    <n v="24"/>
    <n v="57"/>
    <n v="33"/>
    <n v="0.14035087719298245"/>
    <n v="459"/>
    <d v="1899-12-30T01:30:00"/>
    <n v="84"/>
  </r>
  <r>
    <n v="178"/>
    <n v="18"/>
    <n v="30"/>
    <n v="1"/>
    <s v="00:55"/>
    <d v="1899-12-30T00:55:00"/>
    <n v="12"/>
    <n v="30"/>
    <n v="18"/>
    <n v="0.4"/>
    <n v="460"/>
    <d v="1899-12-30T03:53:00"/>
    <n v="176"/>
  </r>
  <r>
    <n v="178"/>
    <n v="21"/>
    <n v="35"/>
    <n v="1"/>
    <s v="00:16"/>
    <d v="1899-12-30T00:16:00"/>
    <n v="14"/>
    <n v="35"/>
    <n v="21"/>
    <n v="0.4"/>
    <n v="461"/>
    <d v="1899-12-30T01:44:00"/>
    <n v="99"/>
  </r>
  <r>
    <n v="178"/>
    <n v="13"/>
    <n v="22"/>
    <n v="2"/>
    <s v="00:20"/>
    <d v="1899-12-30T00:40:00"/>
    <n v="18"/>
    <n v="44"/>
    <n v="26"/>
    <n v="0.20454545454545456"/>
    <n v="462"/>
    <d v="1899-12-30T00:33:00"/>
    <n v="99"/>
  </r>
  <r>
    <n v="178"/>
    <n v="20"/>
    <n v="33"/>
    <n v="3"/>
    <s v="00:55"/>
    <d v="1899-12-30T02:45:00"/>
    <n v="39"/>
    <n v="99"/>
    <n v="60"/>
    <n v="0.1313131313131313"/>
    <n v="463"/>
    <d v="1899-12-30T00:42:00"/>
    <n v="93"/>
  </r>
  <r>
    <n v="179"/>
    <n v="19"/>
    <n v="31"/>
    <n v="2"/>
    <s v="00:26"/>
    <d v="1899-12-30T00:52:00"/>
    <n v="24"/>
    <n v="62"/>
    <n v="38"/>
    <n v="0.19354838709677419"/>
    <n v="464"/>
    <d v="1899-12-30T03:28:00"/>
    <n v="154"/>
  </r>
  <r>
    <n v="180"/>
    <n v="17"/>
    <n v="29"/>
    <n v="1"/>
    <s v="00:35"/>
    <d v="1899-12-30T00:35:00"/>
    <n v="12"/>
    <n v="29"/>
    <n v="17"/>
    <n v="0.41379310344827586"/>
    <n v="465"/>
    <d v="1899-12-30T02:37:00"/>
    <n v="121"/>
  </r>
  <r>
    <n v="180"/>
    <n v="18"/>
    <n v="30"/>
    <n v="3"/>
    <s v="00:20"/>
    <d v="1899-12-30T01:00:00"/>
    <n v="36"/>
    <n v="90"/>
    <n v="54"/>
    <n v="0.13333333333333333"/>
    <n v="466"/>
    <d v="1899-12-30T04:09:00"/>
    <n v="140"/>
  </r>
  <r>
    <n v="180"/>
    <n v="12"/>
    <n v="20"/>
    <n v="1"/>
    <s v="00:50"/>
    <d v="1899-12-30T00:50:00"/>
    <n v="8"/>
    <n v="20"/>
    <n v="12"/>
    <n v="0.4"/>
    <n v="467"/>
    <d v="1899-12-30T02:37:00"/>
    <n v="143"/>
  </r>
  <r>
    <n v="180"/>
    <n v="16"/>
    <n v="27"/>
    <n v="1"/>
    <s v="00:56"/>
    <d v="1899-12-30T00:56:00"/>
    <n v="11"/>
    <n v="27"/>
    <n v="16"/>
    <n v="0.40740740740740738"/>
    <n v="468"/>
    <d v="1899-12-30T01:57:00"/>
    <n v="106"/>
  </r>
  <r>
    <n v="181"/>
    <n v="16"/>
    <n v="27"/>
    <n v="1"/>
    <s v="00:55"/>
    <d v="1899-12-30T00:55:00"/>
    <n v="11"/>
    <n v="27"/>
    <n v="16"/>
    <n v="0.40740740740740738"/>
    <n v="469"/>
    <d v="1899-12-30T01:50:00"/>
    <n v="137"/>
  </r>
  <r>
    <n v="182"/>
    <n v="11"/>
    <n v="19"/>
    <n v="2"/>
    <s v="00:11"/>
    <d v="1899-12-30T00:22:00"/>
    <n v="16"/>
    <n v="38"/>
    <n v="22"/>
    <n v="0.21052631578947367"/>
    <n v="470"/>
    <d v="1899-12-30T02:08:00"/>
    <n v="78"/>
  </r>
  <r>
    <n v="183"/>
    <n v="19"/>
    <n v="32"/>
    <n v="2"/>
    <s v="00:52"/>
    <d v="1899-12-30T01:44:00"/>
    <n v="26"/>
    <n v="64"/>
    <n v="38"/>
    <n v="0.203125"/>
    <n v="471"/>
    <d v="1899-12-30T02:51:00"/>
    <n v="105"/>
  </r>
  <r>
    <n v="183"/>
    <n v="15"/>
    <n v="26"/>
    <n v="1"/>
    <s v="00:10"/>
    <d v="1899-12-30T00:10:00"/>
    <n v="11"/>
    <n v="26"/>
    <n v="15"/>
    <n v="0.42307692307692307"/>
    <n v="472"/>
    <d v="1899-12-30T02:26:00"/>
    <n v="114"/>
  </r>
  <r>
    <n v="183"/>
    <n v="12"/>
    <n v="20"/>
    <n v="3"/>
    <s v="00:58"/>
    <d v="1899-12-30T02:54:00"/>
    <n v="24"/>
    <n v="60"/>
    <n v="36"/>
    <n v="0.13333333333333333"/>
    <n v="473"/>
    <d v="1899-12-30T01:52:00"/>
    <n v="79"/>
  </r>
  <r>
    <n v="183"/>
    <n v="21"/>
    <n v="35"/>
    <n v="3"/>
    <s v="00:46"/>
    <d v="1899-12-30T02:18:00"/>
    <n v="42"/>
    <n v="105"/>
    <n v="63"/>
    <n v="0.13333333333333333"/>
    <n v="474"/>
    <d v="1899-12-30T03:51:00"/>
    <n v="178"/>
  </r>
  <r>
    <n v="184"/>
    <n v="16"/>
    <n v="28"/>
    <n v="3"/>
    <s v="00:06"/>
    <d v="1899-12-30T00:18:00"/>
    <n v="36"/>
    <n v="84"/>
    <n v="48"/>
    <n v="0.14285714285714285"/>
    <n v="475"/>
    <d v="1899-12-30T01:45:00"/>
    <n v="174"/>
  </r>
  <r>
    <n v="184"/>
    <n v="16"/>
    <n v="27"/>
    <n v="3"/>
    <s v="00:10"/>
    <d v="1899-12-30T00:30:00"/>
    <n v="33"/>
    <n v="81"/>
    <n v="48"/>
    <n v="0.13580246913580246"/>
    <n v="476"/>
    <d v="1899-12-30T03:00:00"/>
    <n v="218"/>
  </r>
  <r>
    <n v="184"/>
    <n v="12"/>
    <n v="20"/>
    <n v="2"/>
    <s v="00:13"/>
    <d v="1899-12-30T00:26:00"/>
    <n v="16"/>
    <n v="40"/>
    <n v="24"/>
    <n v="0.2"/>
    <n v="477"/>
    <d v="1899-12-30T03:50:00"/>
    <n v="204"/>
  </r>
  <r>
    <n v="185"/>
    <n v="13"/>
    <n v="21"/>
    <n v="3"/>
    <s v="00:34"/>
    <d v="1899-12-30T01:42:00"/>
    <n v="24"/>
    <n v="63"/>
    <n v="39"/>
    <n v="0.12698412698412698"/>
    <n v="478"/>
    <d v="1899-12-30T03:00:00"/>
    <n v="118"/>
  </r>
  <r>
    <n v="185"/>
    <n v="16"/>
    <n v="28"/>
    <n v="1"/>
    <s v="00:06"/>
    <d v="1899-12-30T00:06:00"/>
    <n v="12"/>
    <n v="28"/>
    <n v="16"/>
    <n v="0.42857142857142855"/>
    <n v="479"/>
    <d v="1899-12-30T01:23:00"/>
    <n v="52"/>
  </r>
  <r>
    <n v="186"/>
    <n v="16"/>
    <n v="27"/>
    <n v="3"/>
    <s v="00:16"/>
    <d v="1899-12-30T00:48:00"/>
    <n v="33"/>
    <n v="81"/>
    <n v="48"/>
    <n v="0.13580246913580246"/>
    <n v="480"/>
    <d v="1899-12-30T03:07:00"/>
    <n v="159"/>
  </r>
  <r>
    <n v="186"/>
    <n v="19"/>
    <n v="32"/>
    <n v="3"/>
    <s v="00:23"/>
    <d v="1899-12-30T01:09:00"/>
    <n v="39"/>
    <n v="96"/>
    <n v="57"/>
    <n v="0.13541666666666666"/>
    <n v="481"/>
    <d v="1899-12-30T01:56:00"/>
    <n v="52"/>
  </r>
  <r>
    <n v="186"/>
    <n v="19"/>
    <n v="31"/>
    <n v="3"/>
    <s v="00:54"/>
    <d v="1899-12-30T02:42:00"/>
    <n v="36"/>
    <n v="93"/>
    <n v="57"/>
    <n v="0.12903225806451613"/>
    <n v="482"/>
    <d v="1899-12-30T01:03:00"/>
    <n v="63"/>
  </r>
  <r>
    <n v="187"/>
    <n v="20"/>
    <n v="34"/>
    <n v="2"/>
    <s v="00:28"/>
    <d v="1899-12-30T00:56:00"/>
    <n v="28"/>
    <n v="68"/>
    <n v="40"/>
    <n v="0.20588235294117646"/>
    <n v="483"/>
    <d v="1899-12-30T02:39:00"/>
    <n v="81"/>
  </r>
  <r>
    <n v="187"/>
    <n v="15"/>
    <n v="26"/>
    <n v="1"/>
    <s v="00:51"/>
    <d v="1899-12-30T00:51:00"/>
    <n v="11"/>
    <n v="26"/>
    <n v="15"/>
    <n v="0.42307692307692307"/>
    <n v="484"/>
    <d v="1899-12-30T01:42:00"/>
    <n v="75"/>
  </r>
  <r>
    <n v="187"/>
    <n v="17"/>
    <n v="29"/>
    <n v="3"/>
    <s v="00:11"/>
    <d v="1899-12-30T00:33:00"/>
    <n v="36"/>
    <n v="87"/>
    <n v="51"/>
    <n v="0.13793103448275862"/>
    <n v="485"/>
    <d v="1899-12-30T03:01:00"/>
    <n v="144"/>
  </r>
  <r>
    <n v="187"/>
    <n v="16"/>
    <n v="27"/>
    <n v="1"/>
    <s v="00:36"/>
    <d v="1899-12-30T00:36:00"/>
    <n v="11"/>
    <n v="27"/>
    <n v="16"/>
    <n v="0.40740740740740738"/>
    <n v="486"/>
    <d v="1899-12-30T01:06:00"/>
    <n v="150"/>
  </r>
  <r>
    <n v="188"/>
    <n v="19"/>
    <n v="31"/>
    <n v="1"/>
    <s v="00:58"/>
    <d v="1899-12-30T00:58:00"/>
    <n v="12"/>
    <n v="31"/>
    <n v="19"/>
    <n v="0.38709677419354838"/>
    <n v="487"/>
    <d v="1899-12-30T02:59:00"/>
    <n v="152"/>
  </r>
  <r>
    <n v="188"/>
    <n v="15"/>
    <n v="26"/>
    <n v="2"/>
    <s v="00:47"/>
    <d v="1899-12-30T01:34:00"/>
    <n v="22"/>
    <n v="52"/>
    <n v="30"/>
    <n v="0.21153846153846154"/>
    <n v="488"/>
    <d v="1899-12-30T05:54:00"/>
    <n v="185"/>
  </r>
  <r>
    <n v="189"/>
    <n v="20"/>
    <n v="34"/>
    <n v="2"/>
    <s v="00:42"/>
    <d v="1899-12-30T01:24:00"/>
    <n v="28"/>
    <n v="68"/>
    <n v="40"/>
    <n v="0.20588235294117646"/>
    <n v="489"/>
    <d v="1899-12-30T01:14:00"/>
    <n v="149"/>
  </r>
  <r>
    <n v="189"/>
    <n v="15"/>
    <n v="26"/>
    <n v="2"/>
    <s v="00:22"/>
    <d v="1899-12-30T00:44:00"/>
    <n v="22"/>
    <n v="52"/>
    <n v="30"/>
    <n v="0.21153846153846154"/>
    <n v="490"/>
    <d v="1899-12-30T04:43:00"/>
    <n v="212"/>
  </r>
  <r>
    <n v="189"/>
    <n v="14"/>
    <n v="24"/>
    <n v="3"/>
    <s v="00:53"/>
    <d v="1899-12-30T02:39:00"/>
    <n v="30"/>
    <n v="72"/>
    <n v="42"/>
    <n v="0.1388888888888889"/>
    <n v="491"/>
    <d v="1899-12-30T01:22:00"/>
    <n v="118"/>
  </r>
  <r>
    <n v="190"/>
    <n v="10"/>
    <n v="18"/>
    <n v="1"/>
    <s v="00:39"/>
    <d v="1899-12-30T00:39:00"/>
    <n v="8"/>
    <n v="18"/>
    <n v="10"/>
    <n v="0.44444444444444442"/>
    <n v="492"/>
    <d v="1899-12-30T02:01:00"/>
    <n v="210"/>
  </r>
  <r>
    <n v="190"/>
    <n v="25"/>
    <n v="40"/>
    <n v="2"/>
    <s v="00:45"/>
    <d v="1899-12-30T01:30:00"/>
    <n v="30"/>
    <n v="80"/>
    <n v="50"/>
    <n v="0.1875"/>
    <n v="493"/>
    <d v="1899-12-30T00:24:00"/>
    <n v="54"/>
  </r>
  <r>
    <n v="190"/>
    <n v="21"/>
    <n v="35"/>
    <n v="1"/>
    <s v="00:11"/>
    <d v="1899-12-30T00:11:00"/>
    <n v="14"/>
    <n v="35"/>
    <n v="21"/>
    <n v="0.4"/>
    <n v="494"/>
    <d v="1899-12-30T01:24:00"/>
    <n v="172"/>
  </r>
  <r>
    <n v="190"/>
    <n v="14"/>
    <n v="23"/>
    <n v="3"/>
    <s v="00:07"/>
    <d v="1899-12-30T00:21:00"/>
    <n v="27"/>
    <n v="69"/>
    <n v="42"/>
    <n v="0.13043478260869565"/>
    <n v="495"/>
    <d v="1899-12-30T03:01:00"/>
    <n v="263"/>
  </r>
  <r>
    <n v="191"/>
    <n v="15"/>
    <n v="25"/>
    <n v="3"/>
    <s v="00:32"/>
    <d v="1899-12-30T01:36:00"/>
    <n v="30"/>
    <n v="75"/>
    <n v="45"/>
    <n v="0.13333333333333333"/>
    <n v="496"/>
    <d v="1899-12-30T04:21:00"/>
    <n v="223"/>
  </r>
  <r>
    <n v="191"/>
    <n v="17"/>
    <n v="29"/>
    <n v="3"/>
    <s v="00:55"/>
    <d v="1899-12-30T02:45:00"/>
    <n v="36"/>
    <n v="87"/>
    <n v="51"/>
    <n v="0.13793103448275862"/>
    <n v="497"/>
    <d v="1899-12-30T01:42:00"/>
    <n v="150"/>
  </r>
  <r>
    <n v="192"/>
    <n v="15"/>
    <n v="25"/>
    <n v="3"/>
    <s v="00:26"/>
    <d v="1899-12-30T01:18:00"/>
    <n v="30"/>
    <n v="75"/>
    <n v="45"/>
    <n v="0.13333333333333333"/>
    <n v="498"/>
    <d v="1899-12-30T00:32:00"/>
    <n v="19"/>
  </r>
  <r>
    <n v="193"/>
    <n v="15"/>
    <n v="26"/>
    <n v="2"/>
    <s v="00:57"/>
    <d v="1899-12-30T01:54:00"/>
    <n v="22"/>
    <n v="52"/>
    <n v="30"/>
    <n v="0.21153846153846154"/>
    <n v="499"/>
    <d v="1899-12-30T04:36:00"/>
    <n v="158"/>
  </r>
  <r>
    <n v="193"/>
    <n v="22"/>
    <n v="36"/>
    <n v="2"/>
    <s v="00:59"/>
    <d v="1899-12-30T01:58:00"/>
    <n v="28"/>
    <n v="72"/>
    <n v="44"/>
    <n v="0.19444444444444445"/>
    <n v="500"/>
    <d v="1899-12-30T01:22:00"/>
    <n v="93"/>
  </r>
  <r>
    <n v="193"/>
    <n v="16"/>
    <n v="27"/>
    <n v="1"/>
    <s v="00:31"/>
    <d v="1899-12-30T00:31:00"/>
    <n v="11"/>
    <n v="27"/>
    <n v="16"/>
    <n v="0.40740740740740738"/>
    <n v="501"/>
    <d v="1899-12-30T01:00:00"/>
    <n v="138"/>
  </r>
  <r>
    <n v="193"/>
    <n v="14"/>
    <n v="23"/>
    <n v="3"/>
    <s v="00:24"/>
    <d v="1899-12-30T01:12:00"/>
    <n v="27"/>
    <n v="69"/>
    <n v="42"/>
    <n v="0.13043478260869565"/>
    <n v="502"/>
    <d v="1899-12-30T02:23:00"/>
    <n v="139"/>
  </r>
  <r>
    <n v="194"/>
    <n v="20"/>
    <n v="33"/>
    <n v="2"/>
    <s v="00:18"/>
    <d v="1899-12-30T00:36:00"/>
    <n v="26"/>
    <n v="66"/>
    <n v="40"/>
    <n v="0.19696969696969696"/>
    <n v="503"/>
    <d v="1899-12-30T03:23:00"/>
    <n v="137"/>
  </r>
  <r>
    <n v="194"/>
    <n v="18"/>
    <n v="30"/>
    <n v="1"/>
    <s v="00:50"/>
    <d v="1899-12-30T00:50:00"/>
    <n v="12"/>
    <n v="30"/>
    <n v="18"/>
    <n v="0.4"/>
    <n v="504"/>
    <d v="1899-12-30T00:38:00"/>
    <n v="54"/>
  </r>
  <r>
    <n v="195"/>
    <n v="15"/>
    <n v="25"/>
    <n v="2"/>
    <s v="00:51"/>
    <d v="1899-12-30T01:42:00"/>
    <n v="20"/>
    <n v="50"/>
    <n v="30"/>
    <n v="0.2"/>
    <n v="505"/>
    <d v="1899-12-30T04:49:00"/>
    <n v="155"/>
  </r>
  <r>
    <n v="196"/>
    <n v="12"/>
    <n v="20"/>
    <n v="3"/>
    <s v="00:34"/>
    <d v="1899-12-30T01:42:00"/>
    <n v="24"/>
    <n v="60"/>
    <n v="36"/>
    <n v="0.13333333333333333"/>
    <n v="506"/>
    <d v="1899-12-30T00:10:00"/>
    <n v="70"/>
  </r>
  <r>
    <n v="196"/>
    <n v="14"/>
    <n v="23"/>
    <n v="2"/>
    <s v="00:51"/>
    <d v="1899-12-30T01:42:00"/>
    <n v="18"/>
    <n v="46"/>
    <n v="28"/>
    <n v="0.19565217391304349"/>
    <n v="507"/>
    <d v="1899-12-30T03:27:00"/>
    <n v="210"/>
  </r>
  <r>
    <n v="196"/>
    <n v="17"/>
    <n v="29"/>
    <n v="1"/>
    <s v="00:47"/>
    <d v="1899-12-30T00:47:00"/>
    <n v="12"/>
    <n v="29"/>
    <n v="17"/>
    <n v="0.41379310344827586"/>
    <n v="508"/>
    <d v="1899-12-30T00:34:00"/>
    <n v="32"/>
  </r>
  <r>
    <n v="196"/>
    <n v="16"/>
    <n v="28"/>
    <n v="2"/>
    <s v="00:44"/>
    <d v="1899-12-30T01:28:00"/>
    <n v="24"/>
    <n v="56"/>
    <n v="32"/>
    <n v="0.21428571428571427"/>
    <n v="509"/>
    <d v="1899-12-30T01:34:00"/>
    <n v="80"/>
  </r>
  <r>
    <n v="197"/>
    <n v="20"/>
    <n v="34"/>
    <n v="3"/>
    <s v="00:22"/>
    <d v="1899-12-30T01:06:00"/>
    <n v="42"/>
    <n v="102"/>
    <n v="60"/>
    <n v="0.1372549019607843"/>
    <n v="510"/>
    <d v="1899-12-30T00:48:00"/>
    <n v="36"/>
  </r>
  <r>
    <n v="197"/>
    <n v="16"/>
    <n v="27"/>
    <n v="1"/>
    <s v="00:50"/>
    <d v="1899-12-30T00:50:00"/>
    <n v="11"/>
    <n v="27"/>
    <n v="16"/>
    <n v="0.40740740740740738"/>
    <n v="511"/>
    <d v="1899-12-30T01:30:00"/>
    <n v="137"/>
  </r>
  <r>
    <n v="198"/>
    <n v="16"/>
    <n v="27"/>
    <n v="2"/>
    <s v="00:33"/>
    <d v="1899-12-30T01:06:00"/>
    <n v="22"/>
    <n v="54"/>
    <n v="32"/>
    <n v="0.20370370370370369"/>
    <n v="512"/>
    <d v="1899-12-30T02:45:00"/>
    <n v="128"/>
  </r>
  <r>
    <n v="199"/>
    <n v="17"/>
    <n v="29"/>
    <n v="3"/>
    <s v="00:31"/>
    <d v="1899-12-30T01:33:00"/>
    <n v="36"/>
    <n v="87"/>
    <n v="51"/>
    <n v="0.13793103448275862"/>
    <n v="513"/>
    <d v="1899-12-30T02:48:00"/>
    <n v="54"/>
  </r>
  <r>
    <n v="199"/>
    <n v="21"/>
    <n v="35"/>
    <n v="3"/>
    <s v="00:41"/>
    <d v="1899-12-30T02:03:00"/>
    <n v="42"/>
    <n v="105"/>
    <n v="63"/>
    <n v="0.13333333333333333"/>
    <n v="514"/>
    <d v="1899-12-30T03:19:00"/>
    <n v="174"/>
  </r>
  <r>
    <n v="199"/>
    <n v="13"/>
    <n v="21"/>
    <n v="2"/>
    <s v="00:18"/>
    <d v="1899-12-30T00:36:00"/>
    <n v="16"/>
    <n v="42"/>
    <n v="26"/>
    <n v="0.19047619047619047"/>
    <n v="515"/>
    <d v="1899-12-30T00:13:00"/>
    <n v="18"/>
  </r>
  <r>
    <n v="199"/>
    <n v="16"/>
    <n v="27"/>
    <n v="1"/>
    <s v="00:52"/>
    <d v="1899-12-30T00:52:00"/>
    <n v="11"/>
    <n v="27"/>
    <n v="16"/>
    <n v="0.40740740740740738"/>
    <n v="516"/>
    <d v="1899-12-30T04:23:00"/>
    <n v="146"/>
  </r>
  <r>
    <n v="200"/>
    <n v="11"/>
    <n v="19"/>
    <n v="2"/>
    <s v="00:39"/>
    <d v="1899-12-30T01:18:00"/>
    <n v="16"/>
    <n v="38"/>
    <n v="22"/>
    <n v="0.21052631578947367"/>
    <n v="517"/>
    <d v="1899-12-30T02:33:00"/>
    <n v="103"/>
  </r>
  <r>
    <n v="200"/>
    <n v="15"/>
    <n v="25"/>
    <n v="2"/>
    <s v="00:28"/>
    <d v="1899-12-30T00:56:00"/>
    <n v="20"/>
    <n v="50"/>
    <n v="30"/>
    <n v="0.2"/>
    <n v="518"/>
    <d v="1899-12-30T00:58:00"/>
    <n v="77"/>
  </r>
  <r>
    <n v="201"/>
    <n v="14"/>
    <n v="24"/>
    <n v="3"/>
    <s v="00:58"/>
    <d v="1899-12-30T02:54:00"/>
    <n v="30"/>
    <n v="72"/>
    <n v="42"/>
    <n v="0.1388888888888889"/>
    <n v="519"/>
    <d v="1899-12-30T06:52:00"/>
    <n v="245"/>
  </r>
  <r>
    <n v="202"/>
    <n v="22"/>
    <n v="36"/>
    <n v="2"/>
    <s v="00:46"/>
    <d v="1899-12-30T01:32:00"/>
    <n v="28"/>
    <n v="72"/>
    <n v="44"/>
    <n v="0.19444444444444445"/>
    <n v="520"/>
    <d v="1899-12-30T04:10:00"/>
    <n v="280"/>
  </r>
  <r>
    <n v="202"/>
    <n v="25"/>
    <n v="40"/>
    <n v="2"/>
    <s v="00:47"/>
    <d v="1899-12-30T01:34:00"/>
    <n v="30"/>
    <n v="80"/>
    <n v="50"/>
    <n v="0.1875"/>
    <n v="521"/>
    <d v="1899-12-30T03:23:00"/>
    <n v="210"/>
  </r>
  <r>
    <n v="202"/>
    <n v="14"/>
    <n v="24"/>
    <n v="1"/>
    <s v="00:05"/>
    <d v="1899-12-30T00:05:00"/>
    <n v="10"/>
    <n v="24"/>
    <n v="14"/>
    <n v="0.41666666666666669"/>
    <n v="522"/>
    <d v="1899-12-30T02:21:00"/>
    <n v="84"/>
  </r>
  <r>
    <n v="202"/>
    <n v="18"/>
    <n v="30"/>
    <n v="1"/>
    <s v="00:58"/>
    <d v="1899-12-30T00:58:00"/>
    <n v="12"/>
    <n v="30"/>
    <n v="18"/>
    <n v="0.4"/>
    <n v="523"/>
    <d v="1899-12-30T02:33:00"/>
    <n v="81"/>
  </r>
  <r>
    <n v="203"/>
    <n v="19"/>
    <n v="31"/>
    <n v="3"/>
    <s v="00:51"/>
    <d v="1899-12-30T02:33:00"/>
    <n v="36"/>
    <n v="93"/>
    <n v="57"/>
    <n v="0.12903225806451613"/>
    <n v="524"/>
    <d v="1899-12-30T01:16:00"/>
    <n v="76"/>
  </r>
  <r>
    <n v="203"/>
    <n v="13"/>
    <n v="21"/>
    <n v="3"/>
    <s v="00:34"/>
    <d v="1899-12-30T01:42:00"/>
    <n v="24"/>
    <n v="63"/>
    <n v="39"/>
    <n v="0.12698412698412698"/>
    <n v="525"/>
    <d v="1899-12-30T03:23:00"/>
    <n v="197"/>
  </r>
  <r>
    <n v="204"/>
    <n v="14"/>
    <n v="24"/>
    <n v="2"/>
    <s v="00:21"/>
    <d v="1899-12-30T00:42:00"/>
    <n v="20"/>
    <n v="48"/>
    <n v="28"/>
    <n v="0.20833333333333334"/>
    <n v="526"/>
    <d v="1899-12-30T00:22:00"/>
    <n v="33"/>
  </r>
  <r>
    <n v="205"/>
    <n v="19"/>
    <n v="32"/>
    <n v="1"/>
    <s v="00:34"/>
    <d v="1899-12-30T00:34:00"/>
    <n v="13"/>
    <n v="32"/>
    <n v="19"/>
    <n v="0.40625"/>
    <n v="527"/>
    <d v="1899-12-30T01:02:00"/>
    <n v="54"/>
  </r>
  <r>
    <n v="205"/>
    <n v="17"/>
    <n v="29"/>
    <n v="1"/>
    <s v="00:52"/>
    <d v="1899-12-30T00:52:00"/>
    <n v="12"/>
    <n v="29"/>
    <n v="17"/>
    <n v="0.41379310344827586"/>
    <n v="528"/>
    <d v="1899-12-30T02:01:00"/>
    <n v="78"/>
  </r>
  <r>
    <n v="206"/>
    <n v="18"/>
    <n v="30"/>
    <n v="1"/>
    <s v="00:58"/>
    <d v="1899-12-30T00:58:00"/>
    <n v="12"/>
    <n v="30"/>
    <n v="18"/>
    <n v="0.4"/>
    <n v="529"/>
    <d v="1899-12-30T04:50:00"/>
    <n v="208"/>
  </r>
  <r>
    <n v="207"/>
    <n v="15"/>
    <n v="26"/>
    <n v="2"/>
    <s v="00:37"/>
    <d v="1899-12-30T01:14:00"/>
    <n v="22"/>
    <n v="52"/>
    <n v="30"/>
    <n v="0.21153846153846154"/>
    <n v="530"/>
    <d v="1899-12-30T04:09:00"/>
    <n v="160"/>
  </r>
  <r>
    <n v="207"/>
    <n v="21"/>
    <n v="35"/>
    <n v="1"/>
    <s v="00:55"/>
    <d v="1899-12-30T00:55:00"/>
    <n v="14"/>
    <n v="35"/>
    <n v="21"/>
    <n v="0.4"/>
    <n v="531"/>
    <d v="1899-12-30T08:31:00"/>
    <n v="244"/>
  </r>
  <r>
    <n v="207"/>
    <n v="19"/>
    <n v="31"/>
    <n v="3"/>
    <s v="00:19"/>
    <d v="1899-12-30T00:57:00"/>
    <n v="36"/>
    <n v="93"/>
    <n v="57"/>
    <n v="0.12903225806451613"/>
    <n v="532"/>
    <d v="1899-12-30T01:34:00"/>
    <n v="137"/>
  </r>
  <r>
    <n v="208"/>
    <n v="19"/>
    <n v="32"/>
    <n v="1"/>
    <s v="00:18"/>
    <d v="1899-12-30T00:18:00"/>
    <n v="13"/>
    <n v="32"/>
    <n v="19"/>
    <n v="0.40625"/>
    <n v="533"/>
    <d v="1899-12-30T00:48:00"/>
    <n v="41"/>
  </r>
  <r>
    <n v="208"/>
    <n v="22"/>
    <n v="36"/>
    <n v="3"/>
    <s v="00:29"/>
    <d v="1899-12-30T01:27:00"/>
    <n v="42"/>
    <n v="108"/>
    <n v="66"/>
    <n v="0.12962962962962962"/>
    <n v="534"/>
    <d v="1899-12-30T02:22:00"/>
    <n v="147"/>
  </r>
  <r>
    <n v="208"/>
    <n v="12"/>
    <n v="20"/>
    <n v="2"/>
    <s v="00:53"/>
    <d v="1899-12-30T01:46:00"/>
    <n v="16"/>
    <n v="40"/>
    <n v="24"/>
    <n v="0.2"/>
    <n v="535"/>
    <d v="1899-12-30T04:29:00"/>
    <n v="276"/>
  </r>
  <r>
    <n v="209"/>
    <n v="14"/>
    <n v="23"/>
    <n v="3"/>
    <s v="00:35"/>
    <d v="1899-12-30T01:45:00"/>
    <n v="27"/>
    <n v="69"/>
    <n v="42"/>
    <n v="0.13043478260869565"/>
    <n v="536"/>
    <d v="1899-12-30T05:08:00"/>
    <n v="212"/>
  </r>
  <r>
    <n v="209"/>
    <n v="20"/>
    <n v="34"/>
    <n v="2"/>
    <s v="00:40"/>
    <d v="1899-12-30T01:20:00"/>
    <n v="28"/>
    <n v="68"/>
    <n v="40"/>
    <n v="0.20588235294117646"/>
    <n v="537"/>
    <d v="1899-12-30T01:03:00"/>
    <n v="63"/>
  </r>
  <r>
    <n v="209"/>
    <n v="15"/>
    <n v="25"/>
    <n v="1"/>
    <s v="00:42"/>
    <d v="1899-12-30T00:42:00"/>
    <n v="10"/>
    <n v="25"/>
    <n v="15"/>
    <n v="0.4"/>
    <n v="538"/>
    <d v="1899-12-30T04:04:00"/>
    <n v="142"/>
  </r>
  <r>
    <n v="209"/>
    <n v="15"/>
    <n v="26"/>
    <n v="2"/>
    <s v="00:54"/>
    <d v="1899-12-30T01:48:00"/>
    <n v="22"/>
    <n v="52"/>
    <n v="30"/>
    <n v="0.21153846153846154"/>
    <n v="539"/>
    <d v="1899-12-30T04:39:00"/>
    <n v="240"/>
  </r>
  <r>
    <n v="210"/>
    <n v="13"/>
    <n v="21"/>
    <n v="1"/>
    <s v="00:28"/>
    <d v="1899-12-30T00:28:00"/>
    <n v="8"/>
    <n v="21"/>
    <n v="13"/>
    <n v="0.38095238095238093"/>
    <n v="540"/>
    <d v="1899-12-30T03:31:00"/>
    <n v="124"/>
  </r>
  <r>
    <n v="210"/>
    <n v="18"/>
    <n v="30"/>
    <n v="1"/>
    <s v="00:50"/>
    <d v="1899-12-30T00:50:00"/>
    <n v="12"/>
    <n v="30"/>
    <n v="18"/>
    <n v="0.4"/>
    <n v="541"/>
    <d v="1899-12-30T04:10:00"/>
    <n v="202"/>
  </r>
  <r>
    <n v="210"/>
    <n v="14"/>
    <n v="24"/>
    <n v="1"/>
    <s v="00:34"/>
    <d v="1899-12-30T00:34:00"/>
    <n v="10"/>
    <n v="24"/>
    <n v="14"/>
    <n v="0.41666666666666669"/>
    <n v="542"/>
    <d v="1899-12-30T03:04:00"/>
    <n v="148"/>
  </r>
  <r>
    <n v="210"/>
    <n v="25"/>
    <n v="40"/>
    <n v="3"/>
    <s v="00:46"/>
    <d v="1899-12-30T02:18:00"/>
    <n v="45"/>
    <n v="120"/>
    <n v="75"/>
    <n v="0.125"/>
    <n v="543"/>
    <d v="1899-12-30T03:10:00"/>
    <n v="206"/>
  </r>
  <r>
    <n v="211"/>
    <n v="13"/>
    <n v="21"/>
    <n v="3"/>
    <s v="00:54"/>
    <d v="1899-12-30T02:42:00"/>
    <n v="24"/>
    <n v="63"/>
    <n v="39"/>
    <n v="0.12698412698412698"/>
    <n v="544"/>
    <d v="1899-12-30T01:36:00"/>
    <n v="70"/>
  </r>
  <r>
    <n v="211"/>
    <n v="10"/>
    <n v="18"/>
    <n v="2"/>
    <s v="00:45"/>
    <d v="1899-12-30T01:30:00"/>
    <n v="16"/>
    <n v="36"/>
    <n v="20"/>
    <n v="0.22222222222222221"/>
    <n v="545"/>
    <d v="1899-12-30T03:33:00"/>
    <n v="130"/>
  </r>
  <r>
    <n v="211"/>
    <n v="15"/>
    <n v="25"/>
    <n v="2"/>
    <s v="00:09"/>
    <d v="1899-12-30T00:18:00"/>
    <n v="20"/>
    <n v="50"/>
    <n v="30"/>
    <n v="0.2"/>
    <n v="546"/>
    <d v="1899-12-30T02:04:00"/>
    <n v="92"/>
  </r>
  <r>
    <n v="211"/>
    <n v="12"/>
    <n v="20"/>
    <n v="1"/>
    <s v="00:27"/>
    <d v="1899-12-30T00:27:00"/>
    <n v="8"/>
    <n v="20"/>
    <n v="12"/>
    <n v="0.4"/>
    <n v="547"/>
    <d v="1899-12-30T03:51:00"/>
    <n v="227"/>
  </r>
  <r>
    <n v="212"/>
    <n v="18"/>
    <n v="30"/>
    <n v="3"/>
    <s v="00:35"/>
    <d v="1899-12-30T01:45:00"/>
    <n v="36"/>
    <n v="90"/>
    <n v="54"/>
    <n v="0.13333333333333333"/>
    <n v="548"/>
    <d v="1899-12-30T02:34:00"/>
    <n v="96"/>
  </r>
  <r>
    <n v="212"/>
    <n v="15"/>
    <n v="26"/>
    <n v="3"/>
    <s v="00:43"/>
    <d v="1899-12-30T02:09:00"/>
    <n v="33"/>
    <n v="78"/>
    <n v="45"/>
    <n v="0.14102564102564102"/>
    <n v="549"/>
    <d v="1899-12-30T03:36:00"/>
    <n v="162"/>
  </r>
  <r>
    <n v="212"/>
    <n v="13"/>
    <n v="21"/>
    <n v="1"/>
    <s v="00:31"/>
    <d v="1899-12-30T00:31:00"/>
    <n v="8"/>
    <n v="21"/>
    <n v="13"/>
    <n v="0.38095238095238093"/>
    <n v="550"/>
    <d v="1899-12-30T01:49:00"/>
    <n v="124"/>
  </r>
  <r>
    <n v="212"/>
    <n v="16"/>
    <n v="28"/>
    <n v="2"/>
    <s v="00:55"/>
    <d v="1899-12-30T01:50:00"/>
    <n v="24"/>
    <n v="56"/>
    <n v="32"/>
    <n v="0.21428571428571427"/>
    <n v="551"/>
    <d v="1899-12-30T04:07:00"/>
    <n v="171"/>
  </r>
  <r>
    <n v="213"/>
    <n v="16"/>
    <n v="27"/>
    <n v="1"/>
    <s v="00:53"/>
    <d v="1899-12-30T00:53:00"/>
    <n v="11"/>
    <n v="27"/>
    <n v="16"/>
    <n v="0.40740740740740738"/>
    <n v="552"/>
    <d v="1899-12-30T05:45:00"/>
    <n v="243"/>
  </r>
  <r>
    <n v="213"/>
    <n v="18"/>
    <n v="30"/>
    <n v="2"/>
    <s v="00:47"/>
    <d v="1899-12-30T01:34:00"/>
    <n v="24"/>
    <n v="60"/>
    <n v="36"/>
    <n v="0.2"/>
    <n v="553"/>
    <d v="1899-12-30T05:40:00"/>
    <n v="203"/>
  </r>
  <r>
    <n v="214"/>
    <n v="20"/>
    <n v="34"/>
    <n v="2"/>
    <s v="00:14"/>
    <d v="1899-12-30T00:28:00"/>
    <n v="28"/>
    <n v="68"/>
    <n v="40"/>
    <n v="0.20588235294117646"/>
    <n v="554"/>
    <d v="1899-12-30T02:38:00"/>
    <n v="166"/>
  </r>
  <r>
    <n v="214"/>
    <n v="25"/>
    <n v="40"/>
    <n v="3"/>
    <s v="00:12"/>
    <d v="1899-12-30T00:36:00"/>
    <n v="45"/>
    <n v="120"/>
    <n v="75"/>
    <n v="0.125"/>
    <n v="555"/>
    <d v="1899-12-30T00:46:00"/>
    <n v="30"/>
  </r>
  <r>
    <n v="214"/>
    <n v="12"/>
    <n v="20"/>
    <n v="2"/>
    <s v="00:12"/>
    <d v="1899-12-30T00:24:00"/>
    <n v="16"/>
    <n v="40"/>
    <n v="24"/>
    <n v="0.2"/>
    <n v="556"/>
    <d v="1899-12-30T02:06:00"/>
    <n v="76"/>
  </r>
  <r>
    <n v="215"/>
    <n v="20"/>
    <n v="34"/>
    <n v="2"/>
    <s v="00:12"/>
    <d v="1899-12-30T00:24:00"/>
    <n v="28"/>
    <n v="68"/>
    <n v="40"/>
    <n v="0.20588235294117646"/>
    <n v="557"/>
    <d v="1899-12-30T03:56:00"/>
    <n v="177"/>
  </r>
  <r>
    <n v="215"/>
    <n v="18"/>
    <n v="30"/>
    <n v="3"/>
    <s v="00:34"/>
    <d v="1899-12-30T01:42:00"/>
    <n v="36"/>
    <n v="90"/>
    <n v="54"/>
    <n v="0.13333333333333333"/>
    <n v="558"/>
    <d v="1899-12-30T05:33:00"/>
    <n v="179"/>
  </r>
  <r>
    <n v="216"/>
    <n v="15"/>
    <n v="25"/>
    <n v="1"/>
    <s v="00:42"/>
    <d v="1899-12-30T00:42:00"/>
    <n v="10"/>
    <n v="25"/>
    <n v="15"/>
    <n v="0.4"/>
    <n v="559"/>
    <d v="1899-12-30T02:03:00"/>
    <n v="99"/>
  </r>
  <r>
    <n v="216"/>
    <n v="13"/>
    <n v="21"/>
    <n v="3"/>
    <s v="00:36"/>
    <d v="1899-12-30T01:48:00"/>
    <n v="24"/>
    <n v="63"/>
    <n v="39"/>
    <n v="0.12698412698412698"/>
    <n v="560"/>
    <d v="1899-12-30T01:48:00"/>
    <n v="111"/>
  </r>
  <r>
    <n v="216"/>
    <n v="16"/>
    <n v="27"/>
    <n v="2"/>
    <s v="00:42"/>
    <d v="1899-12-30T01:24:00"/>
    <n v="22"/>
    <n v="54"/>
    <n v="32"/>
    <n v="0.20370370370370369"/>
    <n v="561"/>
    <d v="1899-12-30T01:12:00"/>
    <n v="64"/>
  </r>
  <r>
    <n v="217"/>
    <n v="19"/>
    <n v="32"/>
    <n v="3"/>
    <s v="00:13"/>
    <d v="1899-12-30T00:39:00"/>
    <n v="39"/>
    <n v="96"/>
    <n v="57"/>
    <n v="0.13541666666666666"/>
    <n v="562"/>
    <d v="1899-12-30T04:25:00"/>
    <n v="288"/>
  </r>
  <r>
    <n v="218"/>
    <n v="11"/>
    <n v="19"/>
    <n v="3"/>
    <s v="00:24"/>
    <d v="1899-12-30T01:12:00"/>
    <n v="24"/>
    <n v="57"/>
    <n v="33"/>
    <n v="0.14035087719298245"/>
    <n v="563"/>
    <d v="1899-12-30T01:14:00"/>
    <n v="54"/>
  </r>
  <r>
    <n v="218"/>
    <n v="16"/>
    <n v="27"/>
    <n v="3"/>
    <s v="00:16"/>
    <d v="1899-12-30T00:48:00"/>
    <n v="33"/>
    <n v="81"/>
    <n v="48"/>
    <n v="0.13580246913580246"/>
    <n v="564"/>
    <d v="1899-12-30T01:41:00"/>
    <n v="156"/>
  </r>
  <r>
    <n v="218"/>
    <n v="14"/>
    <n v="23"/>
    <n v="2"/>
    <s v="00:06"/>
    <d v="1899-12-30T00:12:00"/>
    <n v="18"/>
    <n v="46"/>
    <n v="28"/>
    <n v="0.19565217391304349"/>
    <n v="565"/>
    <d v="1899-12-30T04:23:00"/>
    <n v="251"/>
  </r>
  <r>
    <n v="219"/>
    <n v="14"/>
    <n v="23"/>
    <n v="2"/>
    <s v="00:12"/>
    <d v="1899-12-30T00:24:00"/>
    <n v="18"/>
    <n v="46"/>
    <n v="28"/>
    <n v="0.19565217391304349"/>
    <n v="566"/>
    <d v="1899-12-30T02:48:00"/>
    <n v="78"/>
  </r>
  <r>
    <n v="219"/>
    <n v="19"/>
    <n v="31"/>
    <n v="3"/>
    <s v="00:11"/>
    <d v="1899-12-30T00:33:00"/>
    <n v="36"/>
    <n v="93"/>
    <n v="57"/>
    <n v="0.12903225806451613"/>
    <n v="567"/>
    <d v="1899-12-30T04:05:00"/>
    <n v="253"/>
  </r>
  <r>
    <n v="220"/>
    <n v="14"/>
    <n v="24"/>
    <n v="1"/>
    <s v="00:13"/>
    <d v="1899-12-30T00:13:00"/>
    <n v="10"/>
    <n v="24"/>
    <n v="14"/>
    <n v="0.41666666666666669"/>
    <n v="568"/>
    <d v="1899-12-30T03:28:00"/>
    <n v="182"/>
  </r>
  <r>
    <n v="221"/>
    <n v="19"/>
    <n v="32"/>
    <n v="3"/>
    <s v="00:29"/>
    <d v="1899-12-30T01:27:00"/>
    <n v="39"/>
    <n v="96"/>
    <n v="57"/>
    <n v="0.13541666666666666"/>
    <n v="569"/>
    <d v="1899-12-30T02:28:00"/>
    <n v="131"/>
  </r>
  <r>
    <n v="221"/>
    <n v="20"/>
    <n v="34"/>
    <n v="2"/>
    <s v="00:54"/>
    <d v="1899-12-30T01:48:00"/>
    <n v="28"/>
    <n v="68"/>
    <n v="40"/>
    <n v="0.20588235294117646"/>
    <n v="570"/>
    <d v="1899-12-30T00:54:00"/>
    <n v="85"/>
  </r>
  <r>
    <n v="221"/>
    <n v="17"/>
    <n v="29"/>
    <n v="1"/>
    <s v="00:25"/>
    <d v="1899-12-30T00:25:00"/>
    <n v="12"/>
    <n v="29"/>
    <n v="17"/>
    <n v="0.41379310344827586"/>
    <n v="571"/>
    <d v="1899-12-30T00:52:00"/>
    <n v="54"/>
  </r>
  <r>
    <n v="222"/>
    <n v="14"/>
    <n v="23"/>
    <n v="3"/>
    <s v="00:29"/>
    <d v="1899-12-30T01:27:00"/>
    <n v="27"/>
    <n v="69"/>
    <n v="42"/>
    <n v="0.13043478260869565"/>
    <n v="572"/>
    <d v="1899-12-30T00:54:00"/>
    <n v="74"/>
  </r>
  <r>
    <n v="222"/>
    <n v="16"/>
    <n v="28"/>
    <n v="1"/>
    <s v="00:56"/>
    <d v="1899-12-30T00:56:00"/>
    <n v="12"/>
    <n v="28"/>
    <n v="16"/>
    <n v="0.42857142857142855"/>
    <n v="573"/>
    <d v="1899-12-30T03:27:00"/>
    <n v="165"/>
  </r>
  <r>
    <n v="223"/>
    <n v="19"/>
    <n v="32"/>
    <n v="1"/>
    <s v="00:53"/>
    <d v="1899-12-30T00:53:00"/>
    <n v="13"/>
    <n v="32"/>
    <n v="19"/>
    <n v="0.40625"/>
    <n v="574"/>
    <d v="1899-12-30T05:45:00"/>
    <n v="207"/>
  </r>
  <r>
    <n v="224"/>
    <n v="15"/>
    <n v="26"/>
    <n v="2"/>
    <s v="00:20"/>
    <d v="1899-12-30T00:40:00"/>
    <n v="22"/>
    <n v="52"/>
    <n v="30"/>
    <n v="0.21153846153846154"/>
    <n v="575"/>
    <d v="1899-12-30T00:44:00"/>
    <n v="18"/>
  </r>
  <r>
    <n v="225"/>
    <n v="20"/>
    <n v="33"/>
    <n v="3"/>
    <s v="00:56"/>
    <d v="1899-12-30T02:48:00"/>
    <n v="39"/>
    <n v="99"/>
    <n v="60"/>
    <n v="0.1313131313131313"/>
    <n v="576"/>
    <d v="1899-12-30T04:13:00"/>
    <n v="234"/>
  </r>
  <r>
    <n v="225"/>
    <n v="14"/>
    <n v="23"/>
    <n v="3"/>
    <s v="00:38"/>
    <d v="1899-12-30T01:54:00"/>
    <n v="27"/>
    <n v="69"/>
    <n v="42"/>
    <n v="0.13043478260869565"/>
    <n v="577"/>
    <d v="1899-12-30T00:25:00"/>
    <n v="40"/>
  </r>
  <r>
    <n v="226"/>
    <n v="12"/>
    <n v="20"/>
    <n v="2"/>
    <s v="00:07"/>
    <d v="1899-12-30T00:14:00"/>
    <n v="16"/>
    <n v="40"/>
    <n v="24"/>
    <n v="0.2"/>
    <n v="578"/>
    <d v="1899-12-30T02:12:00"/>
    <n v="90"/>
  </r>
  <r>
    <n v="226"/>
    <n v="13"/>
    <n v="21"/>
    <n v="1"/>
    <s v="00:29"/>
    <d v="1899-12-30T00:29:00"/>
    <n v="8"/>
    <n v="21"/>
    <n v="13"/>
    <n v="0.38095238095238093"/>
    <n v="579"/>
    <d v="1899-12-30T01:36:00"/>
    <n v="50"/>
  </r>
  <r>
    <n v="226"/>
    <n v="16"/>
    <n v="27"/>
    <n v="3"/>
    <s v="00:56"/>
    <d v="1899-12-30T02:48:00"/>
    <n v="33"/>
    <n v="81"/>
    <n v="48"/>
    <n v="0.13580246913580246"/>
    <n v="580"/>
    <d v="1899-12-30T00:30:00"/>
    <n v="33"/>
  </r>
  <r>
    <n v="226"/>
    <n v="17"/>
    <n v="29"/>
    <n v="1"/>
    <s v="00:54"/>
    <d v="1899-12-30T00:54:00"/>
    <n v="12"/>
    <n v="29"/>
    <n v="17"/>
    <n v="0.41379310344827586"/>
    <n v="581"/>
    <d v="1899-12-30T02:15:00"/>
    <n v="123"/>
  </r>
  <r>
    <n v="227"/>
    <n v="14"/>
    <n v="24"/>
    <n v="1"/>
    <s v="00:58"/>
    <d v="1899-12-30T00:58:00"/>
    <n v="10"/>
    <n v="24"/>
    <n v="14"/>
    <n v="0.41666666666666669"/>
    <n v="582"/>
    <d v="1899-12-30T01:24:00"/>
    <n v="54"/>
  </r>
  <r>
    <n v="227"/>
    <n v="19"/>
    <n v="31"/>
    <n v="3"/>
    <s v="00:15"/>
    <d v="1899-12-30T00:45:00"/>
    <n v="36"/>
    <n v="93"/>
    <n v="57"/>
    <n v="0.12903225806451613"/>
    <n v="583"/>
    <d v="1899-12-30T04:24:00"/>
    <n v="243"/>
  </r>
  <r>
    <n v="227"/>
    <n v="16"/>
    <n v="28"/>
    <n v="1"/>
    <s v="00:13"/>
    <d v="1899-12-30T00:13:00"/>
    <n v="12"/>
    <n v="28"/>
    <n v="16"/>
    <n v="0.42857142857142855"/>
    <n v="584"/>
    <d v="1899-12-30T02:51:00"/>
    <n v="139"/>
  </r>
  <r>
    <n v="227"/>
    <n v="20"/>
    <n v="33"/>
    <n v="2"/>
    <s v="00:33"/>
    <d v="1899-12-30T01:06:00"/>
    <n v="26"/>
    <n v="66"/>
    <n v="40"/>
    <n v="0.19696969696969696"/>
    <n v="585"/>
    <d v="1899-12-30T01:57:00"/>
    <n v="128"/>
  </r>
  <r>
    <n v="228"/>
    <n v="14"/>
    <n v="23"/>
    <n v="3"/>
    <s v="00:35"/>
    <d v="1899-12-30T01:45:00"/>
    <n v="27"/>
    <n v="69"/>
    <n v="42"/>
    <n v="0.13043478260869565"/>
    <n v="586"/>
    <d v="1899-12-30T04:36:00"/>
    <n v="171"/>
  </r>
  <r>
    <n v="229"/>
    <n v="15"/>
    <n v="25"/>
    <n v="1"/>
    <s v="00:28"/>
    <d v="1899-12-30T00:28:00"/>
    <n v="10"/>
    <n v="25"/>
    <n v="15"/>
    <n v="0.4"/>
    <n v="587"/>
    <d v="1899-12-30T01:26:00"/>
    <n v="48"/>
  </r>
  <r>
    <n v="229"/>
    <n v="21"/>
    <n v="35"/>
    <n v="1"/>
    <s v="00:43"/>
    <d v="1899-12-30T00:43:00"/>
    <n v="14"/>
    <n v="35"/>
    <n v="21"/>
    <n v="0.4"/>
    <n v="588"/>
    <d v="1899-12-30T01:01:00"/>
    <n v="101"/>
  </r>
  <r>
    <n v="229"/>
    <n v="22"/>
    <n v="36"/>
    <n v="1"/>
    <s v="00:19"/>
    <d v="1899-12-30T00:19:00"/>
    <n v="14"/>
    <n v="36"/>
    <n v="22"/>
    <n v="0.3888888888888889"/>
    <n v="589"/>
    <d v="1899-12-30T04:30:00"/>
    <n v="284"/>
  </r>
  <r>
    <n v="229"/>
    <n v="16"/>
    <n v="28"/>
    <n v="1"/>
    <s v="00:27"/>
    <d v="1899-12-30T00:27:00"/>
    <n v="12"/>
    <n v="28"/>
    <n v="16"/>
    <n v="0.42857142857142855"/>
    <n v="590"/>
    <d v="1899-12-30T02:30:00"/>
    <n v="122"/>
  </r>
  <r>
    <n v="230"/>
    <n v="19"/>
    <n v="32"/>
    <n v="3"/>
    <s v="00:10"/>
    <d v="1899-12-30T00:30:00"/>
    <n v="39"/>
    <n v="96"/>
    <n v="57"/>
    <n v="0.13541666666666666"/>
    <n v="591"/>
    <d v="1899-12-30T02:33:00"/>
    <n v="120"/>
  </r>
  <r>
    <n v="230"/>
    <n v="16"/>
    <n v="28"/>
    <n v="2"/>
    <s v="00:24"/>
    <d v="1899-12-30T00:48:00"/>
    <n v="24"/>
    <n v="56"/>
    <n v="32"/>
    <n v="0.21428571428571427"/>
    <n v="592"/>
    <d v="1899-12-30T03:22:00"/>
    <n v="94"/>
  </r>
  <r>
    <n v="230"/>
    <n v="19"/>
    <n v="31"/>
    <n v="2"/>
    <s v="00:57"/>
    <d v="1899-12-30T01:54:00"/>
    <n v="24"/>
    <n v="62"/>
    <n v="38"/>
    <n v="0.19354838709677419"/>
    <n v="593"/>
    <d v="1899-12-30T00:58:00"/>
    <n v="209"/>
  </r>
  <r>
    <n v="231"/>
    <n v="13"/>
    <n v="21"/>
    <n v="2"/>
    <s v="00:29"/>
    <d v="1899-12-30T00:58:00"/>
    <n v="16"/>
    <n v="42"/>
    <n v="26"/>
    <n v="0.19047619047619047"/>
    <n v="594"/>
    <d v="1899-12-30T03:55:00"/>
    <n v="139"/>
  </r>
  <r>
    <n v="231"/>
    <n v="20"/>
    <n v="34"/>
    <n v="3"/>
    <s v="00:17"/>
    <d v="1899-12-30T00:51:00"/>
    <n v="42"/>
    <n v="102"/>
    <n v="60"/>
    <n v="0.1372549019607843"/>
    <n v="595"/>
    <d v="1899-12-30T00:54:00"/>
    <n v="72"/>
  </r>
  <r>
    <n v="231"/>
    <n v="19"/>
    <n v="31"/>
    <n v="1"/>
    <s v="00:53"/>
    <d v="1899-12-30T00:53:00"/>
    <n v="12"/>
    <n v="31"/>
    <n v="19"/>
    <n v="0.38709677419354838"/>
    <n v="596"/>
    <d v="1899-12-30T05:58:00"/>
    <n v="240"/>
  </r>
  <r>
    <n v="231"/>
    <n v="20"/>
    <n v="33"/>
    <n v="1"/>
    <s v="00:51"/>
    <d v="1899-12-30T00:51:00"/>
    <n v="13"/>
    <n v="33"/>
    <n v="20"/>
    <n v="0.39393939393939392"/>
    <n v="597"/>
    <d v="1899-12-30T03:00:00"/>
    <n v="150"/>
  </r>
  <r>
    <n v="232"/>
    <n v="14"/>
    <n v="24"/>
    <n v="1"/>
    <s v="00:50"/>
    <d v="1899-12-30T00:50:00"/>
    <n v="10"/>
    <n v="24"/>
    <n v="14"/>
    <n v="0.41666666666666669"/>
    <n v="598"/>
    <d v="1899-12-30T02:57:00"/>
    <n v="209"/>
  </r>
  <r>
    <n v="232"/>
    <n v="16"/>
    <n v="27"/>
    <n v="2"/>
    <s v="00:30"/>
    <d v="1899-12-30T01:00:00"/>
    <n v="22"/>
    <n v="54"/>
    <n v="32"/>
    <n v="0.20370370370370369"/>
    <n v="599"/>
    <d v="1899-12-30T02:47:00"/>
    <n v="169"/>
  </r>
  <r>
    <n v="232"/>
    <n v="18"/>
    <n v="30"/>
    <n v="2"/>
    <s v="00:40"/>
    <d v="1899-12-30T01:20:00"/>
    <n v="24"/>
    <n v="60"/>
    <n v="36"/>
    <n v="0.2"/>
    <n v="600"/>
    <d v="1899-12-30T02:32:00"/>
    <n v="144"/>
  </r>
  <r>
    <n v="232"/>
    <n v="15"/>
    <n v="26"/>
    <n v="2"/>
    <s v="00:19"/>
    <d v="1899-12-30T00:38:00"/>
    <n v="22"/>
    <n v="52"/>
    <n v="30"/>
    <n v="0.21153846153846154"/>
    <n v="601"/>
    <d v="1899-12-30T04:06:00"/>
    <n v="292"/>
  </r>
  <r>
    <n v="233"/>
    <n v="11"/>
    <n v="19"/>
    <n v="2"/>
    <s v="00:31"/>
    <d v="1899-12-30T01:02:00"/>
    <n v="16"/>
    <n v="38"/>
    <n v="22"/>
    <n v="0.21052631578947367"/>
    <n v="602"/>
    <d v="1899-12-30T05:58:00"/>
    <n v="266"/>
  </r>
  <r>
    <n v="234"/>
    <n v="18"/>
    <n v="30"/>
    <n v="2"/>
    <s v="00:41"/>
    <d v="1899-12-30T01:22:00"/>
    <n v="24"/>
    <n v="60"/>
    <n v="36"/>
    <n v="0.2"/>
    <n v="603"/>
    <d v="1899-12-30T00:34:00"/>
    <n v="62"/>
  </r>
  <r>
    <n v="234"/>
    <n v="14"/>
    <n v="24"/>
    <n v="3"/>
    <s v="00:35"/>
    <d v="1899-12-30T01:45:00"/>
    <n v="30"/>
    <n v="72"/>
    <n v="42"/>
    <n v="0.1388888888888889"/>
    <n v="604"/>
    <d v="1899-12-30T02:06:00"/>
    <n v="105"/>
  </r>
  <r>
    <n v="234"/>
    <n v="19"/>
    <n v="31"/>
    <n v="3"/>
    <s v="00:23"/>
    <d v="1899-12-30T01:09:00"/>
    <n v="36"/>
    <n v="93"/>
    <n v="57"/>
    <n v="0.12903225806451613"/>
    <n v="605"/>
    <d v="1899-12-30T05:31:00"/>
    <n v="220"/>
  </r>
  <r>
    <n v="235"/>
    <n v="20"/>
    <n v="33"/>
    <n v="1"/>
    <s v="00:25"/>
    <d v="1899-12-30T00:25:00"/>
    <n v="13"/>
    <n v="33"/>
    <n v="20"/>
    <n v="0.39393939393939392"/>
    <n v="606"/>
    <d v="1899-12-30T05:38:00"/>
    <n v="183"/>
  </r>
  <r>
    <n v="236"/>
    <n v="20"/>
    <n v="33"/>
    <n v="3"/>
    <s v="00:21"/>
    <d v="1899-12-30T01:03:00"/>
    <n v="39"/>
    <n v="99"/>
    <n v="60"/>
    <n v="0.1313131313131313"/>
    <n v="607"/>
    <d v="1899-12-30T01:09:00"/>
    <n v="68"/>
  </r>
  <r>
    <n v="236"/>
    <n v="13"/>
    <n v="22"/>
    <n v="1"/>
    <s v="00:07"/>
    <d v="1899-12-30T00:07:00"/>
    <n v="9"/>
    <n v="22"/>
    <n v="13"/>
    <n v="0.40909090909090912"/>
    <n v="608"/>
    <d v="1899-12-30T00:45:00"/>
    <n v="29"/>
  </r>
  <r>
    <n v="236"/>
    <n v="21"/>
    <n v="35"/>
    <n v="2"/>
    <s v="00:43"/>
    <d v="1899-12-30T01:26:00"/>
    <n v="28"/>
    <n v="70"/>
    <n v="42"/>
    <n v="0.2"/>
    <n v="609"/>
    <d v="1899-12-30T00:27:00"/>
    <n v="32"/>
  </r>
  <r>
    <n v="236"/>
    <n v="19"/>
    <n v="32"/>
    <n v="2"/>
    <s v="00:30"/>
    <d v="1899-12-30T01:00:00"/>
    <n v="26"/>
    <n v="64"/>
    <n v="38"/>
    <n v="0.203125"/>
    <n v="610"/>
    <d v="1899-12-30T00:47:00"/>
    <n v="44"/>
  </r>
  <r>
    <n v="237"/>
    <n v="14"/>
    <n v="23"/>
    <n v="2"/>
    <s v="00:12"/>
    <d v="1899-12-30T00:24:00"/>
    <n v="18"/>
    <n v="46"/>
    <n v="28"/>
    <n v="0.19565217391304349"/>
    <n v="611"/>
    <d v="1899-12-30T02:16:00"/>
    <n v="78"/>
  </r>
  <r>
    <n v="237"/>
    <n v="18"/>
    <n v="30"/>
    <n v="2"/>
    <s v="00:25"/>
    <d v="1899-12-30T00:50:00"/>
    <n v="24"/>
    <n v="60"/>
    <n v="36"/>
    <n v="0.2"/>
    <n v="612"/>
    <d v="1899-12-30T04:29:00"/>
    <n v="231"/>
  </r>
  <r>
    <n v="238"/>
    <n v="22"/>
    <n v="36"/>
    <n v="2"/>
    <s v="00:45"/>
    <d v="1899-12-30T01:30:00"/>
    <n v="28"/>
    <n v="72"/>
    <n v="44"/>
    <n v="0.19444444444444445"/>
    <n v="613"/>
    <d v="1899-12-30T07:36:00"/>
    <n v="285"/>
  </r>
  <r>
    <n v="239"/>
    <n v="15"/>
    <n v="26"/>
    <n v="1"/>
    <s v="00:36"/>
    <d v="1899-12-30T00:36:00"/>
    <n v="11"/>
    <n v="26"/>
    <n v="15"/>
    <n v="0.42307692307692307"/>
    <n v="614"/>
    <d v="1899-12-30T02:30:00"/>
    <n v="72"/>
  </r>
  <r>
    <n v="239"/>
    <n v="14"/>
    <n v="24"/>
    <n v="2"/>
    <s v="00:37"/>
    <d v="1899-12-30T01:14:00"/>
    <n v="20"/>
    <n v="48"/>
    <n v="28"/>
    <n v="0.20833333333333334"/>
    <n v="615"/>
    <d v="1899-12-30T07:48:00"/>
    <n v="333"/>
  </r>
  <r>
    <n v="240"/>
    <n v="19"/>
    <n v="31"/>
    <n v="3"/>
    <s v="00:32"/>
    <d v="1899-12-30T01:36:00"/>
    <n v="36"/>
    <n v="93"/>
    <n v="57"/>
    <n v="0.12903225806451613"/>
    <n v="616"/>
    <d v="1899-12-30T02:07:00"/>
    <n v="132"/>
  </r>
  <r>
    <n v="240"/>
    <n v="14"/>
    <n v="23"/>
    <n v="3"/>
    <s v="00:32"/>
    <d v="1899-12-30T01:36:00"/>
    <n v="27"/>
    <n v="69"/>
    <n v="42"/>
    <n v="0.13043478260869565"/>
    <n v="617"/>
    <d v="1899-12-30T02:15:00"/>
    <n v="142"/>
  </r>
  <r>
    <n v="240"/>
    <n v="10"/>
    <n v="18"/>
    <n v="2"/>
    <s v="00:46"/>
    <d v="1899-12-30T01:32:00"/>
    <n v="16"/>
    <n v="36"/>
    <n v="20"/>
    <n v="0.22222222222222221"/>
    <n v="618"/>
    <d v="1899-12-30T05:48:00"/>
    <n v="319"/>
  </r>
  <r>
    <n v="240"/>
    <n v="19"/>
    <n v="32"/>
    <n v="3"/>
    <s v="00:19"/>
    <d v="1899-12-30T00:57:00"/>
    <n v="39"/>
    <n v="96"/>
    <n v="57"/>
    <n v="0.13541666666666666"/>
    <n v="619"/>
    <d v="1899-12-30T04:08:00"/>
    <n v="132"/>
  </r>
  <r>
    <n v="241"/>
    <n v="10"/>
    <n v="18"/>
    <n v="1"/>
    <s v="00:11"/>
    <d v="1899-12-30T00:11:00"/>
    <n v="8"/>
    <n v="18"/>
    <n v="10"/>
    <n v="0.44444444444444442"/>
    <n v="620"/>
    <d v="1899-12-30T02:00:00"/>
    <n v="57"/>
  </r>
  <r>
    <n v="242"/>
    <n v="15"/>
    <n v="26"/>
    <n v="1"/>
    <s v="00:54"/>
    <d v="1899-12-30T00:54:00"/>
    <n v="11"/>
    <n v="26"/>
    <n v="15"/>
    <n v="0.42307692307692307"/>
    <n v="621"/>
    <d v="1899-12-30T00:24:00"/>
    <n v="105"/>
  </r>
  <r>
    <n v="242"/>
    <n v="15"/>
    <n v="25"/>
    <n v="3"/>
    <s v="00:40"/>
    <d v="1899-12-30T02:00:00"/>
    <n v="30"/>
    <n v="75"/>
    <n v="45"/>
    <n v="0.13333333333333333"/>
    <n v="622"/>
    <d v="1899-12-30T03:04:00"/>
    <n v="121"/>
  </r>
  <r>
    <n v="242"/>
    <n v="20"/>
    <n v="33"/>
    <n v="1"/>
    <s v="00:05"/>
    <d v="1899-12-30T00:05:00"/>
    <n v="13"/>
    <n v="33"/>
    <n v="20"/>
    <n v="0.39393939393939392"/>
    <n v="623"/>
    <d v="1899-12-30T05:13:00"/>
    <n v="235"/>
  </r>
  <r>
    <n v="243"/>
    <n v="25"/>
    <n v="40"/>
    <n v="3"/>
    <s v="00:22"/>
    <d v="1899-12-30T01:06:00"/>
    <n v="45"/>
    <n v="120"/>
    <n v="75"/>
    <n v="0.125"/>
    <n v="624"/>
    <d v="1899-12-30T01:34:00"/>
    <n v="102"/>
  </r>
  <r>
    <n v="244"/>
    <n v="25"/>
    <n v="40"/>
    <n v="3"/>
    <s v="00:30"/>
    <d v="1899-12-30T01:30:00"/>
    <n v="45"/>
    <n v="120"/>
    <n v="75"/>
    <n v="0.125"/>
    <n v="625"/>
    <d v="1899-12-30T03:07:00"/>
    <n v="139"/>
  </r>
  <r>
    <n v="244"/>
    <n v="11"/>
    <n v="19"/>
    <n v="2"/>
    <s v="00:59"/>
    <d v="1899-12-30T01:58:00"/>
    <n v="16"/>
    <n v="38"/>
    <n v="22"/>
    <n v="0.21052631578947367"/>
    <n v="626"/>
    <d v="1899-12-30T01:45:00"/>
    <n v="137"/>
  </r>
  <r>
    <n v="245"/>
    <n v="10"/>
    <n v="18"/>
    <n v="3"/>
    <s v="00:45"/>
    <d v="1899-12-30T02:15:00"/>
    <n v="24"/>
    <n v="54"/>
    <n v="30"/>
    <n v="0.14814814814814814"/>
    <n v="627"/>
    <d v="1899-12-30T00:37:00"/>
    <n v="21"/>
  </r>
  <r>
    <n v="245"/>
    <n v="19"/>
    <n v="31"/>
    <n v="1"/>
    <s v="00:23"/>
    <d v="1899-12-30T00:23:00"/>
    <n v="12"/>
    <n v="31"/>
    <n v="19"/>
    <n v="0.38709677419354838"/>
    <n v="628"/>
    <d v="1899-12-30T01:59:00"/>
    <n v="168"/>
  </r>
  <r>
    <n v="245"/>
    <n v="25"/>
    <n v="40"/>
    <n v="2"/>
    <s v="00:23"/>
    <d v="1899-12-30T00:46:00"/>
    <n v="30"/>
    <n v="80"/>
    <n v="50"/>
    <n v="0.1875"/>
    <n v="629"/>
    <d v="1899-12-30T02:45:00"/>
    <n v="130"/>
  </r>
  <r>
    <n v="245"/>
    <n v="22"/>
    <n v="36"/>
    <n v="3"/>
    <s v="00:25"/>
    <d v="1899-12-30T01:15:00"/>
    <n v="42"/>
    <n v="108"/>
    <n v="66"/>
    <n v="0.12962962962962962"/>
    <n v="630"/>
    <d v="1899-12-30T03:26:00"/>
    <n v="182"/>
  </r>
  <r>
    <n v="246"/>
    <n v="16"/>
    <n v="27"/>
    <n v="3"/>
    <s v="00:36"/>
    <d v="1899-12-30T01:48:00"/>
    <n v="33"/>
    <n v="81"/>
    <n v="48"/>
    <n v="0.13580246913580246"/>
    <n v="631"/>
    <d v="1899-12-30T02:18:00"/>
    <n v="66"/>
  </r>
  <r>
    <n v="246"/>
    <n v="14"/>
    <n v="24"/>
    <n v="2"/>
    <s v="00:10"/>
    <d v="1899-12-30T00:20:00"/>
    <n v="20"/>
    <n v="48"/>
    <n v="28"/>
    <n v="0.20833333333333334"/>
    <n v="632"/>
    <d v="1899-12-30T02:50:00"/>
    <n v="129"/>
  </r>
  <r>
    <n v="246"/>
    <n v="21"/>
    <n v="35"/>
    <n v="3"/>
    <s v="00:48"/>
    <d v="1899-12-30T02:24:00"/>
    <n v="42"/>
    <n v="105"/>
    <n v="63"/>
    <n v="0.13333333333333333"/>
    <n v="633"/>
    <d v="1899-12-30T06:02:00"/>
    <n v="236"/>
  </r>
  <r>
    <n v="246"/>
    <n v="19"/>
    <n v="31"/>
    <n v="3"/>
    <s v="00:52"/>
    <d v="1899-12-30T02:36:00"/>
    <n v="36"/>
    <n v="93"/>
    <n v="57"/>
    <n v="0.12903225806451613"/>
    <n v="634"/>
    <d v="1899-12-30T07:26:00"/>
    <n v="344"/>
  </r>
  <r>
    <n v="247"/>
    <n v="20"/>
    <n v="33"/>
    <n v="2"/>
    <s v="00:59"/>
    <d v="1899-12-30T01:58:00"/>
    <n v="26"/>
    <n v="66"/>
    <n v="40"/>
    <n v="0.19696969696969696"/>
    <n v="635"/>
    <d v="1899-12-30T00:50:00"/>
    <n v="58"/>
  </r>
  <r>
    <n v="248"/>
    <n v="20"/>
    <n v="34"/>
    <n v="1"/>
    <s v="00:32"/>
    <d v="1899-12-30T00:32:00"/>
    <n v="14"/>
    <n v="34"/>
    <n v="20"/>
    <n v="0.41176470588235292"/>
    <n v="636"/>
    <d v="1899-12-30T05:04:00"/>
    <n v="126"/>
  </r>
  <r>
    <n v="248"/>
    <n v="17"/>
    <n v="29"/>
    <n v="3"/>
    <s v="00:51"/>
    <d v="1899-12-30T02:33:00"/>
    <n v="36"/>
    <n v="87"/>
    <n v="51"/>
    <n v="0.13793103448275862"/>
    <n v="637"/>
    <d v="1899-12-30T01:33:00"/>
    <n v="117"/>
  </r>
  <r>
    <n v="248"/>
    <n v="16"/>
    <n v="27"/>
    <n v="2"/>
    <s v="00:06"/>
    <d v="1899-12-30T00:12:00"/>
    <n v="22"/>
    <n v="54"/>
    <n v="32"/>
    <n v="0.20370370370370369"/>
    <n v="638"/>
    <d v="1899-12-30T02:12:00"/>
    <n v="90"/>
  </r>
  <r>
    <n v="248"/>
    <n v="15"/>
    <n v="25"/>
    <n v="2"/>
    <s v="00:31"/>
    <d v="1899-12-30T01:02:00"/>
    <n v="20"/>
    <n v="50"/>
    <n v="30"/>
    <n v="0.2"/>
    <n v="639"/>
    <d v="1899-12-30T04:32:00"/>
    <n v="152"/>
  </r>
  <r>
    <n v="249"/>
    <n v="13"/>
    <n v="22"/>
    <n v="2"/>
    <s v="00:51"/>
    <d v="1899-12-30T01:42:00"/>
    <n v="18"/>
    <n v="44"/>
    <n v="26"/>
    <n v="0.20454545454545456"/>
    <n v="640"/>
    <d v="1899-12-30T03:33:00"/>
    <n v="219"/>
  </r>
  <r>
    <n v="249"/>
    <n v="10"/>
    <n v="18"/>
    <n v="2"/>
    <s v="00:58"/>
    <d v="1899-12-30T01:56:00"/>
    <n v="16"/>
    <n v="36"/>
    <n v="20"/>
    <n v="0.22222222222222221"/>
    <n v="641"/>
    <d v="1899-12-30T03:13:00"/>
    <n v="208"/>
  </r>
  <r>
    <n v="250"/>
    <n v="12"/>
    <n v="20"/>
    <n v="1"/>
    <s v="00:29"/>
    <d v="1899-12-30T00:29:00"/>
    <n v="8"/>
    <n v="20"/>
    <n v="12"/>
    <n v="0.4"/>
    <n v="642"/>
    <d v="1899-12-30T02:09:00"/>
    <n v="176"/>
  </r>
  <r>
    <n v="251"/>
    <n v="15"/>
    <n v="26"/>
    <n v="1"/>
    <s v="00:25"/>
    <d v="1899-12-30T00:25:00"/>
    <n v="11"/>
    <n v="26"/>
    <n v="15"/>
    <n v="0.42307692307692307"/>
    <n v="643"/>
    <d v="1899-12-30T00:18:00"/>
    <n v="33"/>
  </r>
  <r>
    <n v="251"/>
    <n v="13"/>
    <n v="22"/>
    <n v="1"/>
    <s v="00:34"/>
    <d v="1899-12-30T00:34:00"/>
    <n v="9"/>
    <n v="22"/>
    <n v="13"/>
    <n v="0.40909090909090912"/>
    <n v="644"/>
    <d v="1899-12-30T02:33:00"/>
    <n v="93"/>
  </r>
  <r>
    <n v="251"/>
    <n v="14"/>
    <n v="23"/>
    <n v="1"/>
    <s v="00:23"/>
    <d v="1899-12-30T00:23:00"/>
    <n v="9"/>
    <n v="23"/>
    <n v="14"/>
    <n v="0.39130434782608697"/>
    <n v="645"/>
    <d v="1899-12-30T04:51:00"/>
    <n v="180"/>
  </r>
  <r>
    <n v="251"/>
    <n v="11"/>
    <n v="19"/>
    <n v="2"/>
    <s v="00:40"/>
    <d v="1899-12-30T01:20:00"/>
    <n v="16"/>
    <n v="38"/>
    <n v="22"/>
    <n v="0.21052631578947367"/>
    <n v="646"/>
    <d v="1899-12-30T01:12:00"/>
    <n v="70"/>
  </r>
  <r>
    <n v="252"/>
    <n v="15"/>
    <n v="25"/>
    <n v="2"/>
    <s v="00:53"/>
    <d v="1899-12-30T01:46:00"/>
    <n v="20"/>
    <n v="50"/>
    <n v="30"/>
    <n v="0.2"/>
    <n v="647"/>
    <d v="1899-12-30T01:18:00"/>
    <n v="98"/>
  </r>
  <r>
    <n v="252"/>
    <n v="15"/>
    <n v="26"/>
    <n v="2"/>
    <s v="00:31"/>
    <d v="1899-12-30T01:02:00"/>
    <n v="22"/>
    <n v="52"/>
    <n v="30"/>
    <n v="0.21153846153846154"/>
    <n v="648"/>
    <d v="1899-12-30T01:34:00"/>
    <n v="56"/>
  </r>
  <r>
    <n v="253"/>
    <n v="15"/>
    <n v="25"/>
    <n v="1"/>
    <s v="00:18"/>
    <d v="1899-12-30T00:18:00"/>
    <n v="10"/>
    <n v="25"/>
    <n v="15"/>
    <n v="0.4"/>
    <n v="649"/>
    <d v="1899-12-30T04:23:00"/>
    <n v="256"/>
  </r>
  <r>
    <n v="253"/>
    <n v="13"/>
    <n v="21"/>
    <n v="2"/>
    <s v="00:08"/>
    <d v="1899-12-30T00:16:00"/>
    <n v="16"/>
    <n v="42"/>
    <n v="26"/>
    <n v="0.19047619047619047"/>
    <n v="650"/>
    <d v="1899-12-30T02:31:00"/>
    <n v="237"/>
  </r>
  <r>
    <n v="253"/>
    <n v="17"/>
    <n v="29"/>
    <n v="3"/>
    <s v="00:29"/>
    <d v="1899-12-30T01:27:00"/>
    <n v="36"/>
    <n v="87"/>
    <n v="51"/>
    <n v="0.13793103448275862"/>
    <n v="651"/>
    <d v="1899-12-30T03:05:00"/>
    <n v="209"/>
  </r>
  <r>
    <n v="254"/>
    <n v="19"/>
    <n v="31"/>
    <n v="3"/>
    <s v="00:33"/>
    <d v="1899-12-30T01:39:00"/>
    <n v="36"/>
    <n v="93"/>
    <n v="57"/>
    <n v="0.12903225806451613"/>
    <n v="652"/>
    <d v="1899-12-30T02:18:00"/>
    <n v="170"/>
  </r>
  <r>
    <n v="254"/>
    <n v="15"/>
    <n v="26"/>
    <n v="2"/>
    <s v="00:10"/>
    <d v="1899-12-30T00:20:00"/>
    <n v="22"/>
    <n v="52"/>
    <n v="30"/>
    <n v="0.21153846153846154"/>
    <n v="653"/>
    <d v="1899-12-30T06:37:00"/>
    <n v="244"/>
  </r>
  <r>
    <n v="254"/>
    <n v="20"/>
    <n v="34"/>
    <n v="2"/>
    <s v="00:56"/>
    <d v="1899-12-30T01:52:00"/>
    <n v="28"/>
    <n v="68"/>
    <n v="40"/>
    <n v="0.20588235294117646"/>
    <n v="654"/>
    <d v="1899-12-30T00:44:00"/>
    <n v="42"/>
  </r>
  <r>
    <n v="254"/>
    <n v="16"/>
    <n v="28"/>
    <n v="3"/>
    <s v="00:42"/>
    <d v="1899-12-30T02:06:00"/>
    <n v="36"/>
    <n v="84"/>
    <n v="48"/>
    <n v="0.14285714285714285"/>
    <n v="655"/>
    <d v="1899-12-30T01:48:00"/>
    <n v="93"/>
  </r>
  <r>
    <n v="255"/>
    <n v="15"/>
    <n v="25"/>
    <n v="1"/>
    <s v="00:37"/>
    <d v="1899-12-30T00:37:00"/>
    <n v="10"/>
    <n v="25"/>
    <n v="15"/>
    <n v="0.4"/>
    <n v="656"/>
    <d v="1899-12-30T03:57:00"/>
    <n v="157"/>
  </r>
  <r>
    <n v="256"/>
    <n v="13"/>
    <n v="21"/>
    <n v="1"/>
    <s v="00:16"/>
    <d v="1899-12-30T00:16:00"/>
    <n v="8"/>
    <n v="21"/>
    <n v="13"/>
    <n v="0.38095238095238093"/>
    <n v="657"/>
    <d v="1899-12-30T04:28:00"/>
    <n v="196"/>
  </r>
  <r>
    <n v="257"/>
    <n v="14"/>
    <n v="23"/>
    <n v="2"/>
    <s v="00:28"/>
    <d v="1899-12-30T00:56:00"/>
    <n v="18"/>
    <n v="46"/>
    <n v="28"/>
    <n v="0.19565217391304349"/>
    <n v="658"/>
    <d v="1899-12-30T01:15:00"/>
    <n v="86"/>
  </r>
  <r>
    <n v="258"/>
    <n v="15"/>
    <n v="25"/>
    <n v="1"/>
    <s v="00:59"/>
    <d v="1899-12-30T00:59:00"/>
    <n v="10"/>
    <n v="25"/>
    <n v="15"/>
    <n v="0.4"/>
    <n v="659"/>
    <d v="1899-12-30T01:33:00"/>
    <n v="87"/>
  </r>
  <r>
    <n v="258"/>
    <n v="12"/>
    <n v="20"/>
    <n v="1"/>
    <s v="00:31"/>
    <d v="1899-12-30T00:31:00"/>
    <n v="8"/>
    <n v="20"/>
    <n v="12"/>
    <n v="0.4"/>
    <n v="660"/>
    <d v="1899-12-30T01:46:00"/>
    <n v="208"/>
  </r>
  <r>
    <n v="258"/>
    <n v="19"/>
    <n v="32"/>
    <n v="1"/>
    <s v="00:05"/>
    <d v="1899-12-30T00:05:00"/>
    <n v="13"/>
    <n v="32"/>
    <n v="19"/>
    <n v="0.40625"/>
    <n v="661"/>
    <d v="1899-12-30T05:04:00"/>
    <n v="206"/>
  </r>
  <r>
    <n v="258"/>
    <n v="25"/>
    <n v="40"/>
    <n v="1"/>
    <s v="00:10"/>
    <d v="1899-12-30T00:10:00"/>
    <n v="15"/>
    <n v="40"/>
    <n v="25"/>
    <n v="0.375"/>
    <n v="662"/>
    <d v="1899-12-30T02:33:00"/>
    <n v="133"/>
  </r>
  <r>
    <n v="259"/>
    <n v="16"/>
    <n v="27"/>
    <n v="3"/>
    <s v="00:11"/>
    <d v="1899-12-30T00:33:00"/>
    <n v="33"/>
    <n v="81"/>
    <n v="48"/>
    <n v="0.13580246913580246"/>
    <n v="663"/>
    <d v="1899-12-30T02:12:00"/>
    <n v="114"/>
  </r>
  <r>
    <n v="260"/>
    <n v="14"/>
    <n v="23"/>
    <n v="3"/>
    <s v="00:49"/>
    <d v="1899-12-30T02:27:00"/>
    <n v="27"/>
    <n v="69"/>
    <n v="42"/>
    <n v="0.13043478260869565"/>
    <n v="664"/>
    <d v="1899-12-30T03:57:00"/>
    <n v="122"/>
  </r>
  <r>
    <n v="261"/>
    <n v="19"/>
    <n v="32"/>
    <n v="3"/>
    <s v="00:19"/>
    <d v="1899-12-30T00:57:00"/>
    <n v="39"/>
    <n v="96"/>
    <n v="57"/>
    <n v="0.13541666666666666"/>
    <n v="665"/>
    <d v="1899-12-30T01:45:00"/>
    <n v="129"/>
  </r>
  <r>
    <n v="261"/>
    <n v="17"/>
    <n v="29"/>
    <n v="2"/>
    <s v="00:36"/>
    <d v="1899-12-30T01:12:00"/>
    <n v="24"/>
    <n v="58"/>
    <n v="34"/>
    <n v="0.20689655172413793"/>
    <n v="666"/>
    <d v="1899-12-30T00:54:00"/>
    <n v="40"/>
  </r>
  <r>
    <n v="262"/>
    <n v="13"/>
    <n v="22"/>
    <n v="1"/>
    <s v="00:28"/>
    <d v="1899-12-30T00:28:00"/>
    <n v="9"/>
    <n v="22"/>
    <n v="13"/>
    <n v="0.40909090909090912"/>
    <n v="667"/>
    <d v="1899-12-30T00:12:00"/>
    <n v="36"/>
  </r>
  <r>
    <n v="262"/>
    <n v="19"/>
    <n v="31"/>
    <n v="3"/>
    <s v="00:20"/>
    <d v="1899-12-30T01:00:00"/>
    <n v="36"/>
    <n v="93"/>
    <n v="57"/>
    <n v="0.12903225806451613"/>
    <n v="668"/>
    <d v="1899-12-30T05:36:00"/>
    <n v="201"/>
  </r>
  <r>
    <n v="263"/>
    <n v="19"/>
    <n v="32"/>
    <n v="1"/>
    <s v="00:37"/>
    <d v="1899-12-30T00:37:00"/>
    <n v="13"/>
    <n v="32"/>
    <n v="19"/>
    <n v="0.40625"/>
    <n v="669"/>
    <d v="1899-12-30T02:47:00"/>
    <n v="181"/>
  </r>
  <r>
    <n v="263"/>
    <n v="21"/>
    <n v="35"/>
    <n v="1"/>
    <s v="00:30"/>
    <d v="1899-12-30T00:30:00"/>
    <n v="14"/>
    <n v="35"/>
    <n v="21"/>
    <n v="0.4"/>
    <n v="670"/>
    <d v="1899-12-30T01:15:00"/>
    <n v="94"/>
  </r>
  <r>
    <n v="263"/>
    <n v="18"/>
    <n v="30"/>
    <n v="1"/>
    <s v="00:42"/>
    <d v="1899-12-30T00:42:00"/>
    <n v="12"/>
    <n v="30"/>
    <n v="18"/>
    <n v="0.4"/>
    <n v="671"/>
    <d v="1899-12-30T03:10:00"/>
    <n v="184"/>
  </r>
  <r>
    <n v="263"/>
    <n v="14"/>
    <n v="24"/>
    <n v="1"/>
    <s v="00:40"/>
    <d v="1899-12-30T00:40:00"/>
    <n v="10"/>
    <n v="24"/>
    <n v="14"/>
    <n v="0.41666666666666669"/>
    <n v="672"/>
    <d v="1899-12-30T02:15:00"/>
    <n v="157"/>
  </r>
  <r>
    <n v="264"/>
    <n v="21"/>
    <n v="35"/>
    <n v="2"/>
    <s v="00:39"/>
    <d v="1899-12-30T01:18:00"/>
    <n v="28"/>
    <n v="70"/>
    <n v="42"/>
    <n v="0.2"/>
    <n v="673"/>
    <d v="1899-12-30T02:51:00"/>
    <n v="265"/>
  </r>
  <r>
    <n v="264"/>
    <n v="19"/>
    <n v="32"/>
    <n v="1"/>
    <s v="00:27"/>
    <d v="1899-12-30T00:27:00"/>
    <n v="13"/>
    <n v="32"/>
    <n v="19"/>
    <n v="0.40625"/>
    <n v="674"/>
    <d v="1899-12-30T01:53:00"/>
    <n v="207"/>
  </r>
  <r>
    <n v="264"/>
    <n v="18"/>
    <n v="30"/>
    <n v="1"/>
    <s v="00:37"/>
    <d v="1899-12-30T00:37:00"/>
    <n v="12"/>
    <n v="30"/>
    <n v="18"/>
    <n v="0.4"/>
    <n v="675"/>
    <d v="1899-12-30T05:47:00"/>
    <n v="193"/>
  </r>
  <r>
    <n v="264"/>
    <n v="15"/>
    <n v="25"/>
    <n v="2"/>
    <s v="00:14"/>
    <d v="1899-12-30T00:28:00"/>
    <n v="20"/>
    <n v="50"/>
    <n v="30"/>
    <n v="0.2"/>
    <n v="676"/>
    <d v="1899-12-30T02:25:00"/>
    <n v="124"/>
  </r>
  <r>
    <n v="265"/>
    <n v="14"/>
    <n v="23"/>
    <n v="1"/>
    <s v="00:12"/>
    <d v="1899-12-30T00:12:00"/>
    <n v="9"/>
    <n v="23"/>
    <n v="14"/>
    <n v="0.39130434782608697"/>
    <n v="677"/>
    <d v="1899-12-30T04:22:00"/>
    <n v="144"/>
  </r>
  <r>
    <n v="265"/>
    <n v="19"/>
    <n v="31"/>
    <n v="1"/>
    <s v="00:17"/>
    <d v="1899-12-30T00:17:00"/>
    <n v="12"/>
    <n v="31"/>
    <n v="19"/>
    <n v="0.38709677419354838"/>
    <n v="678"/>
    <d v="1899-12-30T04:12:00"/>
    <n v="204"/>
  </r>
  <r>
    <n v="265"/>
    <n v="16"/>
    <n v="27"/>
    <n v="1"/>
    <s v="00:56"/>
    <d v="1899-12-30T00:56:00"/>
    <n v="11"/>
    <n v="27"/>
    <n v="16"/>
    <n v="0.40740740740740738"/>
    <n v="679"/>
    <d v="1899-12-30T04:13:00"/>
    <n v="199"/>
  </r>
  <r>
    <n v="265"/>
    <n v="18"/>
    <n v="30"/>
    <n v="3"/>
    <s v="00:50"/>
    <d v="1899-12-30T02:30:00"/>
    <n v="36"/>
    <n v="90"/>
    <n v="54"/>
    <n v="0.13333333333333333"/>
    <n v="680"/>
    <d v="1899-12-30T04:31:00"/>
    <n v="162"/>
  </r>
  <r>
    <n v="266"/>
    <n v="14"/>
    <n v="24"/>
    <n v="1"/>
    <s v="00:53"/>
    <d v="1899-12-30T00:53:00"/>
    <n v="10"/>
    <n v="24"/>
    <n v="14"/>
    <n v="0.41666666666666669"/>
    <n v="681"/>
    <d v="1899-12-30T01:26:00"/>
    <n v="75"/>
  </r>
  <r>
    <n v="266"/>
    <n v="15"/>
    <n v="25"/>
    <n v="3"/>
    <s v="00:53"/>
    <d v="1899-12-30T02:39:00"/>
    <n v="30"/>
    <n v="75"/>
    <n v="45"/>
    <n v="0.13333333333333333"/>
    <n v="682"/>
    <d v="1899-12-30T00:43:00"/>
    <n v="23"/>
  </r>
  <r>
    <n v="267"/>
    <n v="19"/>
    <n v="32"/>
    <n v="1"/>
    <s v="00:45"/>
    <d v="1899-12-30T00:45:00"/>
    <n v="13"/>
    <n v="32"/>
    <n v="19"/>
    <n v="0.40625"/>
    <n v="683"/>
    <d v="1899-12-30T02:13:00"/>
    <n v="164"/>
  </r>
  <r>
    <n v="267"/>
    <n v="16"/>
    <n v="28"/>
    <n v="2"/>
    <s v="00:23"/>
    <d v="1899-12-30T00:46:00"/>
    <n v="24"/>
    <n v="56"/>
    <n v="32"/>
    <n v="0.21428571428571427"/>
    <n v="684"/>
    <d v="1899-12-30T03:04:00"/>
    <n v="180"/>
  </r>
  <r>
    <n v="267"/>
    <n v="18"/>
    <n v="30"/>
    <n v="1"/>
    <s v="00:28"/>
    <d v="1899-12-30T00:28:00"/>
    <n v="12"/>
    <n v="30"/>
    <n v="18"/>
    <n v="0.4"/>
    <n v="685"/>
    <d v="1899-12-30T00:34:00"/>
    <n v="54"/>
  </r>
  <r>
    <n v="268"/>
    <n v="14"/>
    <n v="24"/>
    <n v="1"/>
    <s v="00:39"/>
    <d v="1899-12-30T00:39:00"/>
    <n v="10"/>
    <n v="24"/>
    <n v="14"/>
    <n v="0.41666666666666669"/>
    <n v="686"/>
    <d v="1899-12-30T01:56:00"/>
    <n v="102"/>
  </r>
  <r>
    <n v="268"/>
    <n v="13"/>
    <n v="22"/>
    <n v="2"/>
    <s v="00:44"/>
    <d v="1899-12-30T01:28:00"/>
    <n v="18"/>
    <n v="44"/>
    <n v="26"/>
    <n v="0.20454545454545456"/>
    <n v="687"/>
    <d v="1899-12-30T00:58:00"/>
    <n v="72"/>
  </r>
  <r>
    <n v="269"/>
    <n v="22"/>
    <n v="36"/>
    <n v="3"/>
    <s v="00:13"/>
    <d v="1899-12-30T00:39:00"/>
    <n v="42"/>
    <n v="108"/>
    <n v="66"/>
    <n v="0.12962962962962962"/>
    <n v="688"/>
    <d v="1899-12-30T00:14:00"/>
    <n v="29"/>
  </r>
  <r>
    <n v="269"/>
    <n v="25"/>
    <n v="40"/>
    <n v="1"/>
    <s v="00:58"/>
    <d v="1899-12-30T00:58:00"/>
    <n v="15"/>
    <n v="40"/>
    <n v="25"/>
    <n v="0.375"/>
    <n v="689"/>
    <d v="1899-12-30T01:15:00"/>
    <n v="165"/>
  </r>
  <r>
    <n v="269"/>
    <n v="20"/>
    <n v="34"/>
    <n v="3"/>
    <s v="00:30"/>
    <d v="1899-12-30T01:30:00"/>
    <n v="42"/>
    <n v="102"/>
    <n v="60"/>
    <n v="0.1372549019607843"/>
    <n v="690"/>
    <d v="1899-12-30T03:33:00"/>
    <n v="191"/>
  </r>
  <r>
    <n v="270"/>
    <n v="20"/>
    <n v="34"/>
    <n v="3"/>
    <s v="00:26"/>
    <d v="1899-12-30T01:18:00"/>
    <n v="42"/>
    <n v="102"/>
    <n v="60"/>
    <n v="0.1372549019607843"/>
    <n v="691"/>
    <d v="1899-12-30T01:42:00"/>
    <n v="66"/>
  </r>
  <r>
    <n v="271"/>
    <n v="13"/>
    <n v="22"/>
    <n v="2"/>
    <s v="00:55"/>
    <d v="1899-12-30T01:50:00"/>
    <n v="18"/>
    <n v="44"/>
    <n v="26"/>
    <n v="0.20454545454545456"/>
    <n v="692"/>
    <d v="1899-12-30T02:46:00"/>
    <n v="173"/>
  </r>
  <r>
    <n v="272"/>
    <n v="14"/>
    <n v="24"/>
    <n v="2"/>
    <s v="00:36"/>
    <d v="1899-12-30T01:12:00"/>
    <n v="20"/>
    <n v="48"/>
    <n v="28"/>
    <n v="0.20833333333333334"/>
    <n v="693"/>
    <d v="1899-12-30T01:08:00"/>
    <n v="78"/>
  </r>
  <r>
    <n v="272"/>
    <n v="21"/>
    <n v="35"/>
    <n v="1"/>
    <s v="00:47"/>
    <d v="1899-12-30T00:47:00"/>
    <n v="14"/>
    <n v="35"/>
    <n v="21"/>
    <n v="0.4"/>
    <n v="694"/>
    <d v="1899-12-30T03:14:00"/>
    <n v="157"/>
  </r>
  <r>
    <n v="273"/>
    <n v="19"/>
    <n v="32"/>
    <n v="1"/>
    <s v="00:22"/>
    <d v="1899-12-30T00:22:00"/>
    <n v="13"/>
    <n v="32"/>
    <n v="19"/>
    <n v="0.40625"/>
    <n v="695"/>
    <d v="1899-12-30T01:14:00"/>
    <n v="116"/>
  </r>
  <r>
    <n v="273"/>
    <n v="13"/>
    <n v="22"/>
    <n v="3"/>
    <s v="00:40"/>
    <d v="1899-12-30T02:00:00"/>
    <n v="27"/>
    <n v="66"/>
    <n v="39"/>
    <n v="0.13636363636363638"/>
    <n v="696"/>
    <d v="1899-12-30T00:46:00"/>
    <n v="46"/>
  </r>
  <r>
    <n v="273"/>
    <n v="15"/>
    <n v="25"/>
    <n v="1"/>
    <s v="00:05"/>
    <d v="1899-12-30T00:05:00"/>
    <n v="10"/>
    <n v="25"/>
    <n v="15"/>
    <n v="0.4"/>
    <n v="697"/>
    <d v="1899-12-30T03:27:00"/>
    <n v="199"/>
  </r>
  <r>
    <n v="274"/>
    <n v="15"/>
    <n v="26"/>
    <n v="3"/>
    <s v="00:33"/>
    <d v="1899-12-30T01:39:00"/>
    <n v="33"/>
    <n v="78"/>
    <n v="45"/>
    <n v="0.14102564102564102"/>
    <n v="698"/>
    <d v="1899-12-30T02:49:00"/>
    <n v="185"/>
  </r>
  <r>
    <n v="274"/>
    <n v="11"/>
    <n v="19"/>
    <n v="2"/>
    <s v="00:42"/>
    <d v="1899-12-30T01:24:00"/>
    <n v="16"/>
    <n v="38"/>
    <n v="22"/>
    <n v="0.21052631578947367"/>
    <n v="699"/>
    <d v="1899-12-30T00:22:00"/>
    <n v="58"/>
  </r>
  <r>
    <n v="275"/>
    <n v="20"/>
    <n v="33"/>
    <n v="1"/>
    <s v="00:32"/>
    <d v="1899-12-30T00:32:00"/>
    <n v="13"/>
    <n v="33"/>
    <n v="20"/>
    <n v="0.39393939393939392"/>
    <n v="700"/>
    <d v="1899-12-30T04:04:00"/>
    <n v="234"/>
  </r>
  <r>
    <n v="275"/>
    <n v="19"/>
    <n v="31"/>
    <n v="2"/>
    <s v="00:32"/>
    <d v="1899-12-30T01:04:00"/>
    <n v="24"/>
    <n v="62"/>
    <n v="38"/>
    <n v="0.19354838709677419"/>
    <n v="701"/>
    <d v="1899-12-30T03:14:00"/>
    <n v="102"/>
  </r>
  <r>
    <n v="275"/>
    <n v="15"/>
    <n v="26"/>
    <n v="1"/>
    <s v="00:58"/>
    <d v="1899-12-30T00:58:00"/>
    <n v="11"/>
    <n v="26"/>
    <n v="15"/>
    <n v="0.42307692307692307"/>
    <n v="702"/>
    <d v="1899-12-30T05:05:00"/>
    <n v="195"/>
  </r>
  <r>
    <n v="276"/>
    <n v="13"/>
    <n v="22"/>
    <n v="2"/>
    <s v="00:49"/>
    <d v="1899-12-30T01:38:00"/>
    <n v="18"/>
    <n v="44"/>
    <n v="26"/>
    <n v="0.20454545454545456"/>
    <n v="703"/>
    <d v="1899-12-30T01:27:00"/>
    <n v="63"/>
  </r>
  <r>
    <n v="276"/>
    <n v="15"/>
    <n v="26"/>
    <n v="1"/>
    <s v="00:36"/>
    <d v="1899-12-30T00:36:00"/>
    <n v="11"/>
    <n v="26"/>
    <n v="15"/>
    <n v="0.42307692307692307"/>
    <n v="704"/>
    <d v="1899-12-30T00:38:00"/>
    <n v="18"/>
  </r>
  <r>
    <n v="277"/>
    <n v="19"/>
    <n v="31"/>
    <n v="3"/>
    <s v="00:29"/>
    <d v="1899-12-30T01:27:00"/>
    <n v="36"/>
    <n v="93"/>
    <n v="57"/>
    <n v="0.12903225806451613"/>
    <n v="705"/>
    <d v="1899-12-30T01:31:00"/>
    <n v="112"/>
  </r>
  <r>
    <n v="278"/>
    <n v="19"/>
    <n v="31"/>
    <n v="3"/>
    <s v="00:33"/>
    <d v="1899-12-30T01:39:00"/>
    <n v="36"/>
    <n v="93"/>
    <n v="57"/>
    <n v="0.12903225806451613"/>
    <n v="706"/>
    <d v="1899-12-30T01:39:00"/>
    <n v="54"/>
  </r>
  <r>
    <n v="278"/>
    <n v="14"/>
    <n v="24"/>
    <n v="2"/>
    <s v="00:28"/>
    <d v="1899-12-30T00:56:00"/>
    <n v="20"/>
    <n v="48"/>
    <n v="28"/>
    <n v="0.20833333333333334"/>
    <n v="707"/>
    <d v="1899-12-30T03:21:00"/>
    <n v="185"/>
  </r>
  <r>
    <n v="279"/>
    <n v="25"/>
    <n v="40"/>
    <n v="3"/>
    <s v="00:48"/>
    <d v="1899-12-30T02:24:00"/>
    <n v="45"/>
    <n v="120"/>
    <n v="75"/>
    <n v="0.125"/>
    <n v="708"/>
    <d v="1899-12-30T00:48:00"/>
    <n v="54"/>
  </r>
  <r>
    <n v="279"/>
    <n v="21"/>
    <n v="35"/>
    <n v="1"/>
    <s v="00:28"/>
    <d v="1899-12-30T00:28:00"/>
    <n v="14"/>
    <n v="35"/>
    <n v="21"/>
    <n v="0.4"/>
    <n v="709"/>
    <d v="1899-12-30T02:43:00"/>
    <n v="193"/>
  </r>
  <r>
    <n v="279"/>
    <n v="10"/>
    <n v="18"/>
    <n v="1"/>
    <s v="00:58"/>
    <d v="1899-12-30T00:58:00"/>
    <n v="8"/>
    <n v="18"/>
    <n v="10"/>
    <n v="0.44444444444444442"/>
    <n v="710"/>
    <d v="1899-12-30T04:22:00"/>
    <n v="138"/>
  </r>
  <r>
    <n v="279"/>
    <n v="16"/>
    <n v="28"/>
    <n v="1"/>
    <s v="00:08"/>
    <d v="1899-12-30T00:08:00"/>
    <n v="12"/>
    <n v="28"/>
    <n v="16"/>
    <n v="0.42857142857142855"/>
    <n v="711"/>
    <d v="1899-12-30T02:41:00"/>
    <n v="166"/>
  </r>
  <r>
    <n v="280"/>
    <n v="14"/>
    <n v="24"/>
    <n v="2"/>
    <s v="00:52"/>
    <d v="1899-12-30T01:44:00"/>
    <n v="20"/>
    <n v="48"/>
    <n v="28"/>
    <n v="0.20833333333333334"/>
    <n v="712"/>
    <d v="1899-12-30T01:38:00"/>
    <n v="48"/>
  </r>
  <r>
    <n v="280"/>
    <n v="14"/>
    <n v="23"/>
    <n v="3"/>
    <s v="00:34"/>
    <d v="1899-12-30T01:42:00"/>
    <n v="27"/>
    <n v="69"/>
    <n v="42"/>
    <n v="0.13043478260869565"/>
    <n v="713"/>
    <d v="1899-12-30T06:15:00"/>
    <n v="360"/>
  </r>
  <r>
    <n v="281"/>
    <n v="20"/>
    <n v="33"/>
    <n v="2"/>
    <s v="00:09"/>
    <d v="1899-12-30T00:18:00"/>
    <n v="26"/>
    <n v="66"/>
    <n v="40"/>
    <n v="0.19696969696969696"/>
    <n v="714"/>
    <d v="1899-12-30T02:11:00"/>
    <n v="225"/>
  </r>
  <r>
    <n v="282"/>
    <n v="10"/>
    <n v="18"/>
    <n v="3"/>
    <s v="00:57"/>
    <d v="1899-12-30T02:51:00"/>
    <n v="24"/>
    <n v="54"/>
    <n v="30"/>
    <n v="0.14814814814814814"/>
    <n v="715"/>
    <d v="1899-12-30T06:20:00"/>
    <n v="246"/>
  </r>
  <r>
    <n v="282"/>
    <n v="12"/>
    <n v="20"/>
    <n v="1"/>
    <s v="00:57"/>
    <d v="1899-12-30T00:57:00"/>
    <n v="8"/>
    <n v="20"/>
    <n v="12"/>
    <n v="0.4"/>
    <n v="716"/>
    <d v="1899-12-30T04:30:00"/>
    <n v="231"/>
  </r>
  <r>
    <n v="283"/>
    <n v="15"/>
    <n v="26"/>
    <n v="3"/>
    <s v="00:06"/>
    <d v="1899-12-30T00:18:00"/>
    <n v="33"/>
    <n v="78"/>
    <n v="45"/>
    <n v="0.14102564102564102"/>
    <n v="717"/>
    <d v="1899-12-30T02:01:00"/>
    <n v="155"/>
  </r>
  <r>
    <n v="284"/>
    <n v="12"/>
    <n v="20"/>
    <n v="3"/>
    <s v="00:45"/>
    <d v="1899-12-30T02:15:00"/>
    <n v="24"/>
    <n v="60"/>
    <n v="36"/>
    <n v="0.13333333333333333"/>
    <n v="718"/>
    <d v="1899-12-30T00:58:00"/>
    <n v="20"/>
  </r>
  <r>
    <n v="284"/>
    <n v="16"/>
    <n v="27"/>
    <n v="1"/>
    <s v="00:59"/>
    <d v="1899-12-30T00:59:00"/>
    <n v="11"/>
    <n v="27"/>
    <n v="16"/>
    <n v="0.40740740740740738"/>
    <n v="719"/>
    <d v="1899-12-30T01:44:00"/>
    <n v="107"/>
  </r>
  <r>
    <n v="284"/>
    <n v="11"/>
    <n v="19"/>
    <n v="2"/>
    <s v="00:41"/>
    <d v="1899-12-30T01:22:00"/>
    <n v="16"/>
    <n v="38"/>
    <n v="22"/>
    <n v="0.21052631578947367"/>
    <n v="720"/>
    <d v="1899-12-30T04:34:00"/>
    <n v="168"/>
  </r>
  <r>
    <n v="284"/>
    <n v="20"/>
    <n v="33"/>
    <n v="1"/>
    <s v="00:50"/>
    <d v="1899-12-30T00:50:00"/>
    <n v="13"/>
    <n v="33"/>
    <n v="20"/>
    <n v="0.39393939393939392"/>
    <n v="721"/>
    <d v="1899-12-30T05:29:00"/>
    <n v="218"/>
  </r>
  <r>
    <n v="285"/>
    <n v="13"/>
    <n v="21"/>
    <n v="2"/>
    <s v="00:12"/>
    <d v="1899-12-30T00:24:00"/>
    <n v="16"/>
    <n v="42"/>
    <n v="26"/>
    <n v="0.19047619047619047"/>
    <n v="722"/>
    <d v="1899-12-30T02:25:00"/>
    <n v="85"/>
  </r>
  <r>
    <n v="286"/>
    <n v="20"/>
    <n v="34"/>
    <n v="2"/>
    <s v="00:25"/>
    <d v="1899-12-30T00:50:00"/>
    <n v="28"/>
    <n v="68"/>
    <n v="40"/>
    <n v="0.20588235294117646"/>
    <n v="723"/>
    <d v="1899-12-30T01:02:00"/>
    <n v="126"/>
  </r>
  <r>
    <n v="287"/>
    <n v="19"/>
    <n v="32"/>
    <n v="3"/>
    <s v="00:46"/>
    <d v="1899-12-30T02:18:00"/>
    <n v="39"/>
    <n v="96"/>
    <n v="57"/>
    <n v="0.13541666666666666"/>
    <n v="724"/>
    <d v="1899-12-30T02:48:00"/>
    <n v="66"/>
  </r>
  <r>
    <n v="287"/>
    <n v="14"/>
    <n v="23"/>
    <n v="2"/>
    <s v="00:58"/>
    <d v="1899-12-30T01:56:00"/>
    <n v="18"/>
    <n v="46"/>
    <n v="28"/>
    <n v="0.19565217391304349"/>
    <n v="725"/>
    <d v="1899-12-30T04:15:00"/>
    <n v="168"/>
  </r>
  <r>
    <n v="287"/>
    <n v="18"/>
    <n v="30"/>
    <n v="2"/>
    <s v="00:17"/>
    <d v="1899-12-30T00:34:00"/>
    <n v="24"/>
    <n v="60"/>
    <n v="36"/>
    <n v="0.2"/>
    <n v="726"/>
    <d v="1899-12-30T02:15:00"/>
    <n v="126"/>
  </r>
  <r>
    <n v="288"/>
    <n v="14"/>
    <n v="24"/>
    <n v="2"/>
    <s v="00:06"/>
    <d v="1899-12-30T00:12:00"/>
    <n v="20"/>
    <n v="48"/>
    <n v="28"/>
    <n v="0.20833333333333334"/>
    <n v="727"/>
    <d v="1899-12-30T00:42:00"/>
    <n v="40"/>
  </r>
  <r>
    <n v="288"/>
    <n v="11"/>
    <n v="19"/>
    <n v="2"/>
    <s v="00:32"/>
    <d v="1899-12-30T01:04:00"/>
    <n v="16"/>
    <n v="38"/>
    <n v="22"/>
    <n v="0.21052631578947367"/>
    <n v="728"/>
    <d v="1899-12-30T02:12:00"/>
    <n v="195"/>
  </r>
  <r>
    <n v="289"/>
    <n v="12"/>
    <n v="20"/>
    <n v="3"/>
    <s v="00:20"/>
    <d v="1899-12-30T01:00:00"/>
    <n v="24"/>
    <n v="60"/>
    <n v="36"/>
    <n v="0.13333333333333333"/>
    <n v="729"/>
    <d v="1899-12-30T02:18:00"/>
    <n v="128"/>
  </r>
  <r>
    <n v="289"/>
    <n v="15"/>
    <n v="26"/>
    <n v="3"/>
    <s v="00:48"/>
    <d v="1899-12-30T02:24:00"/>
    <n v="33"/>
    <n v="78"/>
    <n v="45"/>
    <n v="0.14102564102564102"/>
    <n v="730"/>
    <d v="1899-12-30T02:23:00"/>
    <n v="114"/>
  </r>
  <r>
    <n v="290"/>
    <n v="25"/>
    <n v="40"/>
    <n v="1"/>
    <s v="00:57"/>
    <d v="1899-12-30T00:57:00"/>
    <n v="15"/>
    <n v="40"/>
    <n v="25"/>
    <n v="0.375"/>
    <n v="731"/>
    <d v="1899-12-30T01:34:00"/>
    <n v="64"/>
  </r>
  <r>
    <n v="291"/>
    <n v="20"/>
    <n v="34"/>
    <n v="2"/>
    <s v="00:28"/>
    <d v="1899-12-30T00:56:00"/>
    <n v="28"/>
    <n v="68"/>
    <n v="40"/>
    <n v="0.20588235294117646"/>
    <n v="732"/>
    <d v="1899-12-30T06:03:00"/>
    <n v="306"/>
  </r>
  <r>
    <n v="291"/>
    <n v="15"/>
    <n v="25"/>
    <n v="1"/>
    <s v="00:41"/>
    <d v="1899-12-30T00:41:00"/>
    <n v="10"/>
    <n v="25"/>
    <n v="15"/>
    <n v="0.4"/>
    <n v="733"/>
    <d v="1899-12-30T02:25:00"/>
    <n v="186"/>
  </r>
  <r>
    <n v="291"/>
    <n v="21"/>
    <n v="35"/>
    <n v="3"/>
    <s v="00:12"/>
    <d v="1899-12-30T00:36:00"/>
    <n v="42"/>
    <n v="105"/>
    <n v="63"/>
    <n v="0.13333333333333333"/>
    <n v="734"/>
    <d v="1899-12-30T01:14:00"/>
    <n v="139"/>
  </r>
  <r>
    <n v="291"/>
    <n v="19"/>
    <n v="31"/>
    <n v="2"/>
    <s v="00:14"/>
    <d v="1899-12-30T00:28:00"/>
    <n v="24"/>
    <n v="62"/>
    <n v="38"/>
    <n v="0.19354838709677419"/>
    <n v="735"/>
    <d v="1899-12-30T03:51:00"/>
    <n v="142"/>
  </r>
  <r>
    <n v="292"/>
    <n v="16"/>
    <n v="28"/>
    <n v="3"/>
    <s v="00:23"/>
    <d v="1899-12-30T01:09:00"/>
    <n v="36"/>
    <n v="84"/>
    <n v="48"/>
    <n v="0.14285714285714285"/>
    <n v="736"/>
    <d v="1899-12-30T03:53:00"/>
    <n v="215"/>
  </r>
  <r>
    <n v="293"/>
    <n v="16"/>
    <n v="28"/>
    <n v="3"/>
    <s v="00:44"/>
    <d v="1899-12-30T02:12:00"/>
    <n v="36"/>
    <n v="84"/>
    <n v="48"/>
    <n v="0.14285714285714285"/>
    <n v="737"/>
    <d v="1899-12-30T00:44:00"/>
    <n v="118"/>
  </r>
  <r>
    <n v="293"/>
    <n v="18"/>
    <n v="30"/>
    <n v="2"/>
    <s v="00:29"/>
    <d v="1899-12-30T00:58:00"/>
    <n v="24"/>
    <n v="60"/>
    <n v="36"/>
    <n v="0.2"/>
    <n v="738"/>
    <d v="1899-12-30T03:13:00"/>
    <n v="134"/>
  </r>
  <r>
    <n v="293"/>
    <n v="22"/>
    <n v="36"/>
    <n v="2"/>
    <s v="00:47"/>
    <d v="1899-12-30T01:34:00"/>
    <n v="28"/>
    <n v="72"/>
    <n v="44"/>
    <n v="0.19444444444444445"/>
    <n v="739"/>
    <d v="1899-12-30T01:48:00"/>
    <n v="46"/>
  </r>
  <r>
    <n v="294"/>
    <n v="19"/>
    <n v="31"/>
    <n v="2"/>
    <s v="00:31"/>
    <d v="1899-12-30T01:02:00"/>
    <n v="24"/>
    <n v="62"/>
    <n v="38"/>
    <n v="0.19354838709677419"/>
    <n v="740"/>
    <d v="1899-12-30T05:07:00"/>
    <n v="293"/>
  </r>
  <r>
    <n v="294"/>
    <n v="22"/>
    <n v="36"/>
    <n v="3"/>
    <s v="00:13"/>
    <d v="1899-12-30T00:39:00"/>
    <n v="42"/>
    <n v="108"/>
    <n v="66"/>
    <n v="0.12962962962962962"/>
    <n v="741"/>
    <d v="1899-12-30T07:01:00"/>
    <n v="285"/>
  </r>
  <r>
    <n v="294"/>
    <n v="10"/>
    <n v="18"/>
    <n v="3"/>
    <s v="00:33"/>
    <d v="1899-12-30T01:39:00"/>
    <n v="24"/>
    <n v="54"/>
    <n v="30"/>
    <n v="0.14814814814814814"/>
    <n v="742"/>
    <d v="1899-12-30T03:51:00"/>
    <n v="166"/>
  </r>
  <r>
    <n v="294"/>
    <n v="20"/>
    <n v="34"/>
    <n v="3"/>
    <s v="00:09"/>
    <d v="1899-12-30T00:27:00"/>
    <n v="42"/>
    <n v="102"/>
    <n v="60"/>
    <n v="0.1372549019607843"/>
    <n v="743"/>
    <d v="1899-12-30T04:46:00"/>
    <n v="134"/>
  </r>
  <r>
    <n v="295"/>
    <n v="19"/>
    <n v="32"/>
    <n v="1"/>
    <s v="00:44"/>
    <d v="1899-12-30T00:44:00"/>
    <n v="13"/>
    <n v="32"/>
    <n v="19"/>
    <n v="0.40625"/>
    <n v="744"/>
    <d v="1899-12-30T01:17:00"/>
    <n v="76"/>
  </r>
  <r>
    <n v="295"/>
    <n v="18"/>
    <n v="30"/>
    <n v="3"/>
    <s v="00:35"/>
    <d v="1899-12-30T01:45:00"/>
    <n v="36"/>
    <n v="90"/>
    <n v="54"/>
    <n v="0.13333333333333333"/>
    <n v="745"/>
    <d v="1899-12-30T03:07:00"/>
    <n v="284"/>
  </r>
  <r>
    <n v="295"/>
    <n v="19"/>
    <n v="31"/>
    <n v="2"/>
    <s v="00:39"/>
    <d v="1899-12-30T01:18:00"/>
    <n v="24"/>
    <n v="62"/>
    <n v="38"/>
    <n v="0.19354838709677419"/>
    <n v="746"/>
    <d v="1899-12-30T03:51:00"/>
    <n v="201"/>
  </r>
  <r>
    <n v="295"/>
    <n v="13"/>
    <n v="21"/>
    <n v="3"/>
    <s v="00:59"/>
    <d v="1899-12-30T02:57:00"/>
    <n v="24"/>
    <n v="63"/>
    <n v="39"/>
    <n v="0.12698412698412698"/>
    <n v="747"/>
    <d v="1899-12-30T00:28:00"/>
    <n v="25"/>
  </r>
  <r>
    <n v="296"/>
    <n v="14"/>
    <n v="23"/>
    <n v="1"/>
    <s v="00:20"/>
    <d v="1899-12-30T00:20:00"/>
    <n v="9"/>
    <n v="23"/>
    <n v="14"/>
    <n v="0.39130434782608697"/>
    <n v="748"/>
    <d v="1899-12-30T01:41:00"/>
    <n v="110"/>
  </r>
  <r>
    <n v="296"/>
    <n v="22"/>
    <n v="36"/>
    <n v="1"/>
    <s v="00:26"/>
    <d v="1899-12-30T00:26:00"/>
    <n v="14"/>
    <n v="36"/>
    <n v="22"/>
    <n v="0.3888888888888889"/>
    <n v="749"/>
    <d v="1899-12-30T00:16:00"/>
    <n v="70"/>
  </r>
  <r>
    <n v="297"/>
    <n v="17"/>
    <n v="29"/>
    <n v="2"/>
    <s v="00:59"/>
    <d v="1899-12-30T01:58:00"/>
    <n v="24"/>
    <n v="58"/>
    <n v="34"/>
    <n v="0.20689655172413793"/>
    <n v="750"/>
    <d v="1899-12-30T03:00:00"/>
    <n v="119"/>
  </r>
  <r>
    <n v="297"/>
    <n v="10"/>
    <n v="18"/>
    <n v="3"/>
    <s v="00:13"/>
    <d v="1899-12-30T00:39:00"/>
    <n v="24"/>
    <n v="54"/>
    <n v="30"/>
    <n v="0.14814814814814814"/>
    <n v="751"/>
    <d v="1899-12-30T03:07:00"/>
    <n v="170"/>
  </r>
  <r>
    <n v="297"/>
    <n v="13"/>
    <n v="21"/>
    <n v="3"/>
    <s v="00:40"/>
    <d v="1899-12-30T02:00:00"/>
    <n v="24"/>
    <n v="63"/>
    <n v="39"/>
    <n v="0.12698412698412698"/>
    <n v="752"/>
    <d v="1899-12-30T01:00:00"/>
    <n v="60"/>
  </r>
  <r>
    <n v="298"/>
    <n v="16"/>
    <n v="27"/>
    <n v="3"/>
    <s v="00:46"/>
    <d v="1899-12-30T02:18:00"/>
    <n v="33"/>
    <n v="81"/>
    <n v="48"/>
    <n v="0.13580246913580246"/>
    <n v="753"/>
    <d v="1899-12-30T02:56:00"/>
    <n v="163"/>
  </r>
  <r>
    <n v="298"/>
    <n v="22"/>
    <n v="36"/>
    <n v="3"/>
    <s v="00:49"/>
    <d v="1899-12-30T02:27:00"/>
    <n v="42"/>
    <n v="108"/>
    <n v="66"/>
    <n v="0.12962962962962962"/>
    <n v="754"/>
    <d v="1899-12-30T04:27:00"/>
    <n v="237"/>
  </r>
  <r>
    <n v="298"/>
    <n v="13"/>
    <n v="22"/>
    <n v="3"/>
    <s v="00:46"/>
    <d v="1899-12-30T02:18:00"/>
    <n v="27"/>
    <n v="66"/>
    <n v="39"/>
    <n v="0.13636363636363638"/>
    <n v="755"/>
    <d v="1899-12-30T04:55:00"/>
    <n v="211"/>
  </r>
  <r>
    <n v="299"/>
    <n v="12"/>
    <n v="20"/>
    <n v="1"/>
    <s v="00:17"/>
    <d v="1899-12-30T00:17:00"/>
    <n v="8"/>
    <n v="20"/>
    <n v="12"/>
    <n v="0.4"/>
    <n v="756"/>
    <d v="1899-12-30T00:34:00"/>
    <n v="50"/>
  </r>
  <r>
    <n v="299"/>
    <n v="22"/>
    <n v="36"/>
    <n v="2"/>
    <s v="00:55"/>
    <d v="1899-12-30T01:50:00"/>
    <n v="28"/>
    <n v="72"/>
    <n v="44"/>
    <n v="0.19444444444444445"/>
    <n v="757"/>
    <d v="1899-12-30T01:20:00"/>
    <n v="60"/>
  </r>
  <r>
    <n v="299"/>
    <n v="14"/>
    <n v="24"/>
    <n v="3"/>
    <s v="00:15"/>
    <d v="1899-12-30T00:45:00"/>
    <n v="30"/>
    <n v="72"/>
    <n v="42"/>
    <n v="0.1388888888888889"/>
    <n v="758"/>
    <d v="1899-12-30T00:41:00"/>
    <n v="52"/>
  </r>
  <r>
    <n v="299"/>
    <n v="10"/>
    <n v="18"/>
    <n v="1"/>
    <s v="00:26"/>
    <d v="1899-12-30T00:26:00"/>
    <n v="8"/>
    <n v="18"/>
    <n v="10"/>
    <n v="0.44444444444444442"/>
    <n v="759"/>
    <d v="1899-12-30T09:48:00"/>
    <n v="342"/>
  </r>
  <r>
    <n v="300"/>
    <n v="25"/>
    <n v="40"/>
    <n v="3"/>
    <s v="00:54"/>
    <d v="1899-12-30T02:42:00"/>
    <n v="45"/>
    <n v="120"/>
    <n v="75"/>
    <n v="0.125"/>
    <n v="760"/>
    <d v="1899-12-30T01:00:00"/>
    <n v="105"/>
  </r>
  <r>
    <n v="300"/>
    <n v="10"/>
    <n v="18"/>
    <n v="3"/>
    <s v="00:14"/>
    <d v="1899-12-30T00:42:00"/>
    <n v="24"/>
    <n v="54"/>
    <n v="30"/>
    <n v="0.14814814814814814"/>
    <n v="761"/>
    <d v="1899-12-30T04:18:00"/>
    <n v="174"/>
  </r>
  <r>
    <n v="300"/>
    <n v="15"/>
    <n v="26"/>
    <n v="1"/>
    <s v="00:22"/>
    <d v="1899-12-30T00:22:00"/>
    <n v="11"/>
    <n v="26"/>
    <n v="15"/>
    <n v="0.42307692307692307"/>
    <n v="762"/>
    <d v="1899-12-30T00:47:00"/>
    <n v="99"/>
  </r>
  <r>
    <n v="300"/>
    <n v="18"/>
    <n v="30"/>
    <n v="3"/>
    <s v="00:28"/>
    <d v="1899-12-30T01:24:00"/>
    <n v="36"/>
    <n v="90"/>
    <n v="54"/>
    <n v="0.13333333333333333"/>
    <n v="763"/>
    <d v="1899-12-30T01:04:00"/>
    <n v="104"/>
  </r>
  <r>
    <n v="301"/>
    <n v="19"/>
    <n v="31"/>
    <n v="3"/>
    <s v="00:23"/>
    <d v="1899-12-30T01:09:00"/>
    <n v="36"/>
    <n v="93"/>
    <n v="57"/>
    <n v="0.12903225806451613"/>
    <n v="764"/>
    <d v="1899-12-30T01:52:00"/>
    <n v="85"/>
  </r>
  <r>
    <n v="301"/>
    <n v="15"/>
    <n v="26"/>
    <n v="2"/>
    <s v="00:57"/>
    <d v="1899-12-30T01:54:00"/>
    <n v="22"/>
    <n v="52"/>
    <n v="30"/>
    <n v="0.21153846153846154"/>
    <n v="765"/>
    <d v="1899-12-30T06:32:00"/>
    <n v="233"/>
  </r>
  <r>
    <n v="301"/>
    <n v="17"/>
    <n v="29"/>
    <n v="2"/>
    <s v="00:49"/>
    <d v="1899-12-30T01:38:00"/>
    <n v="24"/>
    <n v="58"/>
    <n v="34"/>
    <n v="0.20689655172413793"/>
    <n v="766"/>
    <d v="1899-12-30T03:36:00"/>
    <n v="185"/>
  </r>
  <r>
    <n v="301"/>
    <n v="12"/>
    <n v="20"/>
    <n v="1"/>
    <s v="00:54"/>
    <d v="1899-12-30T00:54:00"/>
    <n v="8"/>
    <n v="20"/>
    <n v="12"/>
    <n v="0.4"/>
    <n v="767"/>
    <d v="1899-12-30T03:33:00"/>
    <n v="169"/>
  </r>
  <r>
    <n v="302"/>
    <n v="19"/>
    <n v="32"/>
    <n v="3"/>
    <s v="00:15"/>
    <d v="1899-12-30T00:45:00"/>
    <n v="39"/>
    <n v="96"/>
    <n v="57"/>
    <n v="0.13541666666666666"/>
    <m/>
    <m/>
    <m/>
  </r>
  <r>
    <n v="303"/>
    <n v="12"/>
    <n v="20"/>
    <n v="2"/>
    <s v="00:13"/>
    <d v="1899-12-30T00:26:00"/>
    <n v="16"/>
    <n v="40"/>
    <n v="24"/>
    <n v="0.2"/>
    <m/>
    <m/>
    <m/>
  </r>
  <r>
    <n v="303"/>
    <n v="25"/>
    <n v="40"/>
    <n v="3"/>
    <s v="00:16"/>
    <d v="1899-12-30T00:48:00"/>
    <n v="45"/>
    <n v="120"/>
    <n v="75"/>
    <n v="0.125"/>
    <m/>
    <m/>
    <m/>
  </r>
  <r>
    <n v="303"/>
    <n v="15"/>
    <n v="26"/>
    <n v="1"/>
    <s v="00:56"/>
    <d v="1899-12-30T00:56:00"/>
    <n v="11"/>
    <n v="26"/>
    <n v="15"/>
    <n v="0.42307692307692307"/>
    <m/>
    <m/>
    <m/>
  </r>
  <r>
    <n v="303"/>
    <n v="14"/>
    <n v="24"/>
    <n v="1"/>
    <s v="00:07"/>
    <d v="1899-12-30T00:07:00"/>
    <n v="10"/>
    <n v="24"/>
    <n v="14"/>
    <n v="0.41666666666666669"/>
    <m/>
    <m/>
    <m/>
  </r>
  <r>
    <n v="304"/>
    <n v="19"/>
    <n v="32"/>
    <n v="2"/>
    <s v="00:09"/>
    <d v="1899-12-30T00:18:00"/>
    <n v="26"/>
    <n v="64"/>
    <n v="38"/>
    <n v="0.203125"/>
    <m/>
    <m/>
    <m/>
  </r>
  <r>
    <n v="304"/>
    <n v="13"/>
    <n v="21"/>
    <n v="2"/>
    <s v="00:07"/>
    <d v="1899-12-30T00:14:00"/>
    <n v="16"/>
    <n v="42"/>
    <n v="26"/>
    <n v="0.19047619047619047"/>
    <m/>
    <m/>
    <m/>
  </r>
  <r>
    <n v="304"/>
    <n v="25"/>
    <n v="40"/>
    <n v="2"/>
    <s v="00:48"/>
    <d v="1899-12-30T01:36:00"/>
    <n v="30"/>
    <n v="80"/>
    <n v="50"/>
    <n v="0.1875"/>
    <m/>
    <m/>
    <m/>
  </r>
  <r>
    <n v="304"/>
    <n v="19"/>
    <n v="31"/>
    <n v="3"/>
    <s v="00:21"/>
    <d v="1899-12-30T01:03:00"/>
    <n v="36"/>
    <n v="93"/>
    <n v="57"/>
    <n v="0.12903225806451613"/>
    <m/>
    <m/>
    <m/>
  </r>
  <r>
    <n v="305"/>
    <n v="21"/>
    <n v="35"/>
    <n v="3"/>
    <s v="00:17"/>
    <d v="1899-12-30T00:51:00"/>
    <n v="42"/>
    <n v="105"/>
    <n v="63"/>
    <n v="0.13333333333333333"/>
    <m/>
    <m/>
    <m/>
  </r>
  <r>
    <n v="305"/>
    <n v="14"/>
    <n v="23"/>
    <n v="1"/>
    <s v="00:48"/>
    <d v="1899-12-30T00:48:00"/>
    <n v="9"/>
    <n v="23"/>
    <n v="14"/>
    <n v="0.39130434782608697"/>
    <m/>
    <m/>
    <m/>
  </r>
  <r>
    <n v="306"/>
    <n v="19"/>
    <n v="32"/>
    <n v="1"/>
    <s v="00:21"/>
    <d v="1899-12-30T00:21:00"/>
    <n v="13"/>
    <n v="32"/>
    <n v="19"/>
    <n v="0.40625"/>
    <m/>
    <m/>
    <m/>
  </r>
  <r>
    <n v="307"/>
    <n v="13"/>
    <n v="21"/>
    <n v="3"/>
    <s v="00:39"/>
    <d v="1899-12-30T01:57:00"/>
    <n v="24"/>
    <n v="63"/>
    <n v="39"/>
    <n v="0.12698412698412698"/>
    <m/>
    <m/>
    <m/>
  </r>
  <r>
    <n v="308"/>
    <n v="20"/>
    <n v="34"/>
    <n v="1"/>
    <s v="00:44"/>
    <d v="1899-12-30T00:44:00"/>
    <n v="14"/>
    <n v="34"/>
    <n v="20"/>
    <n v="0.41176470588235292"/>
    <m/>
    <m/>
    <m/>
  </r>
  <r>
    <n v="308"/>
    <n v="21"/>
    <n v="35"/>
    <n v="2"/>
    <s v="00:41"/>
    <d v="1899-12-30T01:22:00"/>
    <n v="28"/>
    <n v="70"/>
    <n v="42"/>
    <n v="0.2"/>
    <m/>
    <m/>
    <m/>
  </r>
  <r>
    <n v="308"/>
    <n v="19"/>
    <n v="31"/>
    <n v="2"/>
    <s v="00:42"/>
    <d v="1899-12-30T01:24:00"/>
    <n v="24"/>
    <n v="62"/>
    <n v="38"/>
    <n v="0.19354838709677419"/>
    <m/>
    <m/>
    <m/>
  </r>
  <r>
    <n v="308"/>
    <n v="16"/>
    <n v="28"/>
    <n v="2"/>
    <s v="00:59"/>
    <d v="1899-12-30T01:58:00"/>
    <n v="24"/>
    <n v="56"/>
    <n v="32"/>
    <n v="0.21428571428571427"/>
    <m/>
    <m/>
    <m/>
  </r>
  <r>
    <n v="309"/>
    <n v="25"/>
    <n v="40"/>
    <n v="1"/>
    <s v="00:29"/>
    <d v="1899-12-30T00:29:00"/>
    <n v="15"/>
    <n v="40"/>
    <n v="25"/>
    <n v="0.375"/>
    <m/>
    <m/>
    <m/>
  </r>
  <r>
    <n v="309"/>
    <n v="19"/>
    <n v="31"/>
    <n v="2"/>
    <s v="00:43"/>
    <d v="1899-12-30T01:26:00"/>
    <n v="24"/>
    <n v="62"/>
    <n v="38"/>
    <n v="0.19354838709677419"/>
    <m/>
    <m/>
    <m/>
  </r>
  <r>
    <n v="309"/>
    <n v="21"/>
    <n v="35"/>
    <n v="2"/>
    <s v="00:51"/>
    <d v="1899-12-30T01:42:00"/>
    <n v="28"/>
    <n v="70"/>
    <n v="42"/>
    <n v="0.2"/>
    <m/>
    <m/>
    <m/>
  </r>
  <r>
    <n v="310"/>
    <n v="15"/>
    <n v="26"/>
    <n v="3"/>
    <s v="00:43"/>
    <d v="1899-12-30T02:09:00"/>
    <n v="33"/>
    <n v="78"/>
    <n v="45"/>
    <n v="0.14102564102564102"/>
    <m/>
    <m/>
    <m/>
  </r>
  <r>
    <n v="310"/>
    <n v="18"/>
    <n v="30"/>
    <n v="2"/>
    <s v="00:54"/>
    <d v="1899-12-30T01:48:00"/>
    <n v="24"/>
    <n v="60"/>
    <n v="36"/>
    <n v="0.2"/>
    <m/>
    <m/>
    <m/>
  </r>
  <r>
    <n v="311"/>
    <n v="14"/>
    <n v="24"/>
    <n v="1"/>
    <s v="00:46"/>
    <d v="1899-12-30T00:46:00"/>
    <n v="10"/>
    <n v="24"/>
    <n v="14"/>
    <n v="0.41666666666666669"/>
    <m/>
    <m/>
    <m/>
  </r>
  <r>
    <n v="311"/>
    <n v="17"/>
    <n v="29"/>
    <n v="1"/>
    <s v="00:28"/>
    <d v="1899-12-30T00:28:00"/>
    <n v="12"/>
    <n v="29"/>
    <n v="17"/>
    <n v="0.41379310344827586"/>
    <m/>
    <m/>
    <m/>
  </r>
  <r>
    <n v="312"/>
    <n v="19"/>
    <n v="32"/>
    <n v="2"/>
    <s v="00:45"/>
    <d v="1899-12-30T01:30:00"/>
    <n v="26"/>
    <n v="64"/>
    <n v="38"/>
    <n v="0.203125"/>
    <m/>
    <m/>
    <m/>
  </r>
  <r>
    <n v="312"/>
    <n v="21"/>
    <n v="35"/>
    <n v="2"/>
    <s v="00:10"/>
    <d v="1899-12-30T00:20:00"/>
    <n v="28"/>
    <n v="70"/>
    <n v="42"/>
    <n v="0.2"/>
    <m/>
    <m/>
    <m/>
  </r>
  <r>
    <n v="313"/>
    <n v="11"/>
    <n v="19"/>
    <n v="2"/>
    <s v="00:27"/>
    <d v="1899-12-30T00:54:00"/>
    <n v="16"/>
    <n v="38"/>
    <n v="22"/>
    <n v="0.21052631578947367"/>
    <m/>
    <m/>
    <m/>
  </r>
  <r>
    <n v="313"/>
    <n v="19"/>
    <n v="31"/>
    <n v="2"/>
    <s v="00:38"/>
    <d v="1899-12-30T01:16:00"/>
    <n v="24"/>
    <n v="62"/>
    <n v="38"/>
    <n v="0.19354838709677419"/>
    <m/>
    <m/>
    <m/>
  </r>
  <r>
    <n v="313"/>
    <n v="22"/>
    <n v="36"/>
    <n v="3"/>
    <s v="00:26"/>
    <d v="1899-12-30T01:18:00"/>
    <n v="42"/>
    <n v="108"/>
    <n v="66"/>
    <n v="0.12962962962962962"/>
    <m/>
    <m/>
    <m/>
  </r>
  <r>
    <n v="313"/>
    <n v="14"/>
    <n v="24"/>
    <n v="1"/>
    <s v="00:15"/>
    <d v="1899-12-30T00:15:00"/>
    <n v="10"/>
    <n v="24"/>
    <n v="14"/>
    <n v="0.41666666666666669"/>
    <m/>
    <m/>
    <m/>
  </r>
  <r>
    <n v="314"/>
    <n v="16"/>
    <n v="27"/>
    <n v="1"/>
    <s v="00:05"/>
    <d v="1899-12-30T00:05:00"/>
    <n v="11"/>
    <n v="27"/>
    <n v="16"/>
    <n v="0.40740740740740738"/>
    <m/>
    <m/>
    <m/>
  </r>
  <r>
    <n v="315"/>
    <n v="15"/>
    <n v="25"/>
    <n v="1"/>
    <s v="00:16"/>
    <d v="1899-12-30T00:16:00"/>
    <n v="10"/>
    <n v="25"/>
    <n v="15"/>
    <n v="0.4"/>
    <m/>
    <m/>
    <m/>
  </r>
  <r>
    <n v="315"/>
    <n v="16"/>
    <n v="28"/>
    <n v="1"/>
    <s v="00:07"/>
    <d v="1899-12-30T00:07:00"/>
    <n v="12"/>
    <n v="28"/>
    <n v="16"/>
    <n v="0.42857142857142855"/>
    <m/>
    <m/>
    <m/>
  </r>
  <r>
    <n v="315"/>
    <n v="17"/>
    <n v="29"/>
    <n v="3"/>
    <s v="00:52"/>
    <d v="1899-12-30T02:36:00"/>
    <n v="36"/>
    <n v="87"/>
    <n v="51"/>
    <n v="0.13793103448275862"/>
    <m/>
    <m/>
    <m/>
  </r>
  <r>
    <n v="315"/>
    <n v="13"/>
    <n v="21"/>
    <n v="1"/>
    <s v="00:51"/>
    <d v="1899-12-30T00:51:00"/>
    <n v="8"/>
    <n v="21"/>
    <n v="13"/>
    <n v="0.38095238095238093"/>
    <m/>
    <m/>
    <m/>
  </r>
  <r>
    <n v="316"/>
    <n v="10"/>
    <n v="18"/>
    <n v="1"/>
    <s v="00:30"/>
    <d v="1899-12-30T00:30:00"/>
    <n v="8"/>
    <n v="18"/>
    <n v="10"/>
    <n v="0.44444444444444442"/>
    <m/>
    <m/>
    <m/>
  </r>
  <r>
    <n v="316"/>
    <n v="13"/>
    <n v="21"/>
    <n v="1"/>
    <s v="00:23"/>
    <d v="1899-12-30T00:23:00"/>
    <n v="8"/>
    <n v="21"/>
    <n v="13"/>
    <n v="0.38095238095238093"/>
    <m/>
    <m/>
    <m/>
  </r>
  <r>
    <n v="316"/>
    <n v="16"/>
    <n v="27"/>
    <n v="3"/>
    <s v="00:53"/>
    <d v="1899-12-30T02:39:00"/>
    <n v="33"/>
    <n v="81"/>
    <n v="48"/>
    <n v="0.13580246913580246"/>
    <m/>
    <m/>
    <m/>
  </r>
  <r>
    <n v="316"/>
    <n v="25"/>
    <n v="40"/>
    <n v="1"/>
    <s v="00:52"/>
    <d v="1899-12-30T00:52:00"/>
    <n v="15"/>
    <n v="40"/>
    <n v="25"/>
    <n v="0.375"/>
    <m/>
    <m/>
    <m/>
  </r>
  <r>
    <n v="317"/>
    <n v="13"/>
    <n v="22"/>
    <n v="2"/>
    <s v="00:20"/>
    <d v="1899-12-30T00:40:00"/>
    <n v="18"/>
    <n v="44"/>
    <n v="26"/>
    <n v="0.20454545454545456"/>
    <m/>
    <m/>
    <m/>
  </r>
  <r>
    <n v="317"/>
    <n v="20"/>
    <n v="34"/>
    <n v="3"/>
    <s v="00:37"/>
    <d v="1899-12-30T01:51:00"/>
    <n v="42"/>
    <n v="102"/>
    <n v="60"/>
    <n v="0.1372549019607843"/>
    <m/>
    <m/>
    <m/>
  </r>
  <r>
    <n v="317"/>
    <n v="19"/>
    <n v="32"/>
    <n v="1"/>
    <s v="00:31"/>
    <d v="1899-12-30T00:31:00"/>
    <n v="13"/>
    <n v="32"/>
    <n v="19"/>
    <n v="0.40625"/>
    <m/>
    <m/>
    <m/>
  </r>
  <r>
    <n v="318"/>
    <n v="17"/>
    <n v="29"/>
    <n v="1"/>
    <s v="00:39"/>
    <d v="1899-12-30T00:39:00"/>
    <n v="12"/>
    <n v="29"/>
    <n v="17"/>
    <n v="0.41379310344827586"/>
    <m/>
    <m/>
    <m/>
  </r>
  <r>
    <n v="319"/>
    <n v="19"/>
    <n v="32"/>
    <n v="3"/>
    <s v="00:16"/>
    <d v="1899-12-30T00:48:00"/>
    <n v="39"/>
    <n v="96"/>
    <n v="57"/>
    <n v="0.13541666666666666"/>
    <m/>
    <m/>
    <m/>
  </r>
  <r>
    <n v="319"/>
    <n v="21"/>
    <n v="35"/>
    <n v="2"/>
    <s v="00:17"/>
    <d v="1899-12-30T00:34:00"/>
    <n v="28"/>
    <n v="70"/>
    <n v="42"/>
    <n v="0.2"/>
    <m/>
    <m/>
    <m/>
  </r>
  <r>
    <n v="319"/>
    <n v="25"/>
    <n v="40"/>
    <n v="1"/>
    <s v="00:38"/>
    <d v="1899-12-30T00:38:00"/>
    <n v="15"/>
    <n v="40"/>
    <n v="25"/>
    <n v="0.375"/>
    <m/>
    <m/>
    <m/>
  </r>
  <r>
    <n v="319"/>
    <n v="19"/>
    <n v="31"/>
    <n v="2"/>
    <s v="00:55"/>
    <d v="1899-12-30T01:50:00"/>
    <n v="24"/>
    <n v="62"/>
    <n v="38"/>
    <n v="0.19354838709677419"/>
    <m/>
    <m/>
    <m/>
  </r>
  <r>
    <n v="320"/>
    <n v="13"/>
    <n v="21"/>
    <n v="2"/>
    <s v="00:44"/>
    <d v="1899-12-30T01:28:00"/>
    <n v="16"/>
    <n v="42"/>
    <n v="26"/>
    <n v="0.19047619047619047"/>
    <m/>
    <m/>
    <m/>
  </r>
  <r>
    <n v="320"/>
    <n v="13"/>
    <n v="22"/>
    <n v="1"/>
    <s v="00:44"/>
    <d v="1899-12-30T00:44:00"/>
    <n v="9"/>
    <n v="22"/>
    <n v="13"/>
    <n v="0.40909090909090912"/>
    <m/>
    <m/>
    <m/>
  </r>
  <r>
    <n v="320"/>
    <n v="20"/>
    <n v="34"/>
    <n v="1"/>
    <s v="00:42"/>
    <d v="1899-12-30T00:42:00"/>
    <n v="14"/>
    <n v="34"/>
    <n v="20"/>
    <n v="0.41176470588235292"/>
    <m/>
    <m/>
    <m/>
  </r>
  <r>
    <n v="321"/>
    <n v="16"/>
    <n v="28"/>
    <n v="1"/>
    <s v="00:34"/>
    <d v="1899-12-30T00:34:00"/>
    <n v="12"/>
    <n v="28"/>
    <n v="16"/>
    <n v="0.42857142857142855"/>
    <m/>
    <m/>
    <m/>
  </r>
  <r>
    <n v="321"/>
    <n v="13"/>
    <n v="22"/>
    <n v="2"/>
    <s v="00:22"/>
    <d v="1899-12-30T00:44:00"/>
    <n v="18"/>
    <n v="44"/>
    <n v="26"/>
    <n v="0.20454545454545456"/>
    <m/>
    <m/>
    <m/>
  </r>
  <r>
    <n v="321"/>
    <n v="14"/>
    <n v="23"/>
    <n v="3"/>
    <s v="00:39"/>
    <d v="1899-12-30T01:57:00"/>
    <n v="27"/>
    <n v="69"/>
    <n v="42"/>
    <n v="0.13043478260869565"/>
    <m/>
    <m/>
    <m/>
  </r>
  <r>
    <n v="322"/>
    <n v="19"/>
    <n v="32"/>
    <n v="2"/>
    <s v="00:08"/>
    <d v="1899-12-30T00:16:00"/>
    <n v="26"/>
    <n v="64"/>
    <n v="38"/>
    <n v="0.203125"/>
    <m/>
    <m/>
    <m/>
  </r>
  <r>
    <n v="322"/>
    <n v="13"/>
    <n v="21"/>
    <n v="1"/>
    <s v="00:52"/>
    <d v="1899-12-30T00:52:00"/>
    <n v="8"/>
    <n v="21"/>
    <n v="13"/>
    <n v="0.38095238095238093"/>
    <m/>
    <m/>
    <m/>
  </r>
  <r>
    <n v="323"/>
    <n v="13"/>
    <n v="22"/>
    <n v="3"/>
    <s v="00:37"/>
    <d v="1899-12-30T01:51:00"/>
    <n v="27"/>
    <n v="66"/>
    <n v="39"/>
    <n v="0.13636363636363638"/>
    <m/>
    <m/>
    <m/>
  </r>
  <r>
    <n v="323"/>
    <n v="17"/>
    <n v="29"/>
    <n v="2"/>
    <s v="00:33"/>
    <d v="1899-12-30T01:06:00"/>
    <n v="24"/>
    <n v="58"/>
    <n v="34"/>
    <n v="0.20689655172413793"/>
    <m/>
    <m/>
    <m/>
  </r>
  <r>
    <n v="323"/>
    <n v="14"/>
    <n v="24"/>
    <n v="2"/>
    <s v="00:30"/>
    <d v="1899-12-30T01:00:00"/>
    <n v="20"/>
    <n v="48"/>
    <n v="28"/>
    <n v="0.20833333333333334"/>
    <m/>
    <m/>
    <m/>
  </r>
  <r>
    <n v="323"/>
    <n v="10"/>
    <n v="18"/>
    <n v="2"/>
    <s v="00:22"/>
    <d v="1899-12-30T00:44:00"/>
    <n v="16"/>
    <n v="36"/>
    <n v="20"/>
    <n v="0.22222222222222221"/>
    <m/>
    <m/>
    <m/>
  </r>
  <r>
    <n v="324"/>
    <n v="18"/>
    <n v="30"/>
    <n v="1"/>
    <s v="00:15"/>
    <d v="1899-12-30T00:15:00"/>
    <n v="12"/>
    <n v="30"/>
    <n v="18"/>
    <n v="0.4"/>
    <m/>
    <m/>
    <m/>
  </r>
  <r>
    <n v="324"/>
    <n v="16"/>
    <n v="27"/>
    <n v="3"/>
    <s v="00:58"/>
    <d v="1899-12-30T02:54:00"/>
    <n v="33"/>
    <n v="81"/>
    <n v="48"/>
    <n v="0.13580246913580246"/>
    <m/>
    <m/>
    <m/>
  </r>
  <r>
    <n v="324"/>
    <n v="15"/>
    <n v="26"/>
    <n v="1"/>
    <s v="00:17"/>
    <d v="1899-12-30T00:17:00"/>
    <n v="11"/>
    <n v="26"/>
    <n v="15"/>
    <n v="0.42307692307692307"/>
    <m/>
    <m/>
    <m/>
  </r>
  <r>
    <n v="325"/>
    <n v="13"/>
    <n v="21"/>
    <n v="1"/>
    <s v="00:26"/>
    <d v="1899-12-30T00:26:00"/>
    <n v="8"/>
    <n v="21"/>
    <n v="13"/>
    <n v="0.38095238095238093"/>
    <m/>
    <m/>
    <m/>
  </r>
  <r>
    <n v="325"/>
    <n v="19"/>
    <n v="31"/>
    <n v="1"/>
    <s v="00:05"/>
    <d v="1899-12-30T00:05:00"/>
    <n v="12"/>
    <n v="31"/>
    <n v="19"/>
    <n v="0.38709677419354838"/>
    <m/>
    <m/>
    <m/>
  </r>
  <r>
    <n v="325"/>
    <n v="21"/>
    <n v="35"/>
    <n v="2"/>
    <s v="00:13"/>
    <d v="1899-12-30T00:26:00"/>
    <n v="28"/>
    <n v="70"/>
    <n v="42"/>
    <n v="0.2"/>
    <m/>
    <m/>
    <m/>
  </r>
  <r>
    <n v="325"/>
    <n v="19"/>
    <n v="32"/>
    <n v="1"/>
    <s v="00:27"/>
    <d v="1899-12-30T00:27:00"/>
    <n v="13"/>
    <n v="32"/>
    <n v="19"/>
    <n v="0.40625"/>
    <m/>
    <m/>
    <m/>
  </r>
  <r>
    <n v="326"/>
    <n v="21"/>
    <n v="35"/>
    <n v="1"/>
    <s v="00:14"/>
    <d v="1899-12-30T00:14:00"/>
    <n v="14"/>
    <n v="35"/>
    <n v="21"/>
    <n v="0.4"/>
    <m/>
    <m/>
    <m/>
  </r>
  <r>
    <n v="326"/>
    <n v="10"/>
    <n v="18"/>
    <n v="1"/>
    <s v="00:28"/>
    <d v="1899-12-30T00:28:00"/>
    <n v="8"/>
    <n v="18"/>
    <n v="10"/>
    <n v="0.44444444444444442"/>
    <m/>
    <m/>
    <m/>
  </r>
  <r>
    <n v="326"/>
    <n v="16"/>
    <n v="28"/>
    <n v="1"/>
    <s v="00:49"/>
    <d v="1899-12-30T00:49:00"/>
    <n v="12"/>
    <n v="28"/>
    <n v="16"/>
    <n v="0.42857142857142855"/>
    <m/>
    <m/>
    <m/>
  </r>
  <r>
    <n v="327"/>
    <n v="20"/>
    <n v="34"/>
    <n v="3"/>
    <s v="00:33"/>
    <d v="1899-12-30T01:39:00"/>
    <n v="42"/>
    <n v="102"/>
    <n v="60"/>
    <n v="0.1372549019607843"/>
    <m/>
    <m/>
    <m/>
  </r>
  <r>
    <n v="327"/>
    <n v="10"/>
    <n v="18"/>
    <n v="1"/>
    <s v="00:07"/>
    <d v="1899-12-30T00:07:00"/>
    <n v="8"/>
    <n v="18"/>
    <n v="10"/>
    <n v="0.44444444444444442"/>
    <m/>
    <m/>
    <m/>
  </r>
  <r>
    <n v="327"/>
    <n v="16"/>
    <n v="27"/>
    <n v="1"/>
    <s v="00:34"/>
    <d v="1899-12-30T00:34:00"/>
    <n v="11"/>
    <n v="27"/>
    <n v="16"/>
    <n v="0.40740740740740738"/>
    <m/>
    <m/>
    <m/>
  </r>
  <r>
    <n v="328"/>
    <n v="21"/>
    <n v="35"/>
    <n v="1"/>
    <s v="00:21"/>
    <d v="1899-12-30T00:21:00"/>
    <n v="14"/>
    <n v="35"/>
    <n v="21"/>
    <n v="0.4"/>
    <m/>
    <m/>
    <m/>
  </r>
  <r>
    <n v="329"/>
    <n v="13"/>
    <n v="21"/>
    <n v="2"/>
    <s v="00:56"/>
    <d v="1899-12-30T01:52:00"/>
    <n v="16"/>
    <n v="42"/>
    <n v="26"/>
    <n v="0.19047619047619047"/>
    <m/>
    <m/>
    <m/>
  </r>
  <r>
    <n v="329"/>
    <n v="25"/>
    <n v="40"/>
    <n v="2"/>
    <s v="00:17"/>
    <d v="1899-12-30T00:34:00"/>
    <n v="30"/>
    <n v="80"/>
    <n v="50"/>
    <n v="0.1875"/>
    <m/>
    <m/>
    <m/>
  </r>
  <r>
    <n v="329"/>
    <n v="19"/>
    <n v="31"/>
    <n v="2"/>
    <s v="00:58"/>
    <d v="1899-12-30T01:56:00"/>
    <n v="24"/>
    <n v="62"/>
    <n v="38"/>
    <n v="0.19354838709677419"/>
    <m/>
    <m/>
    <m/>
  </r>
  <r>
    <n v="329"/>
    <n v="14"/>
    <n v="23"/>
    <n v="1"/>
    <s v="00:08"/>
    <d v="1899-12-30T00:08:00"/>
    <n v="9"/>
    <n v="23"/>
    <n v="14"/>
    <n v="0.39130434782608697"/>
    <m/>
    <m/>
    <m/>
  </r>
  <r>
    <n v="330"/>
    <n v="15"/>
    <n v="25"/>
    <n v="2"/>
    <s v="00:25"/>
    <d v="1899-12-30T00:50:00"/>
    <n v="20"/>
    <n v="50"/>
    <n v="30"/>
    <n v="0.2"/>
    <m/>
    <m/>
    <m/>
  </r>
  <r>
    <n v="330"/>
    <n v="16"/>
    <n v="28"/>
    <n v="2"/>
    <s v="00:43"/>
    <d v="1899-12-30T01:26:00"/>
    <n v="24"/>
    <n v="56"/>
    <n v="32"/>
    <n v="0.21428571428571427"/>
    <m/>
    <m/>
    <m/>
  </r>
  <r>
    <n v="330"/>
    <n v="14"/>
    <n v="23"/>
    <n v="3"/>
    <s v="00:21"/>
    <d v="1899-12-30T01:03:00"/>
    <n v="27"/>
    <n v="69"/>
    <n v="42"/>
    <n v="0.13043478260869565"/>
    <m/>
    <m/>
    <m/>
  </r>
  <r>
    <n v="330"/>
    <n v="13"/>
    <n v="21"/>
    <n v="2"/>
    <s v="00:51"/>
    <d v="1899-12-30T01:42:00"/>
    <n v="16"/>
    <n v="42"/>
    <n v="26"/>
    <n v="0.19047619047619047"/>
    <m/>
    <m/>
    <m/>
  </r>
  <r>
    <n v="331"/>
    <n v="11"/>
    <n v="19"/>
    <n v="1"/>
    <s v="00:05"/>
    <d v="1899-12-30T00:05:00"/>
    <n v="8"/>
    <n v="19"/>
    <n v="11"/>
    <n v="0.42105263157894735"/>
    <m/>
    <m/>
    <m/>
  </r>
  <r>
    <n v="331"/>
    <n v="21"/>
    <n v="35"/>
    <n v="3"/>
    <s v="00:26"/>
    <d v="1899-12-30T01:18:00"/>
    <n v="42"/>
    <n v="105"/>
    <n v="63"/>
    <n v="0.13333333333333333"/>
    <m/>
    <m/>
    <m/>
  </r>
  <r>
    <n v="331"/>
    <n v="14"/>
    <n v="24"/>
    <n v="1"/>
    <s v="00:55"/>
    <d v="1899-12-30T00:55:00"/>
    <n v="10"/>
    <n v="24"/>
    <n v="14"/>
    <n v="0.41666666666666669"/>
    <m/>
    <m/>
    <m/>
  </r>
  <r>
    <n v="331"/>
    <n v="15"/>
    <n v="25"/>
    <n v="1"/>
    <s v="00:35"/>
    <d v="1899-12-30T00:35:00"/>
    <n v="10"/>
    <n v="25"/>
    <n v="15"/>
    <n v="0.4"/>
    <m/>
    <m/>
    <m/>
  </r>
  <r>
    <n v="332"/>
    <n v="25"/>
    <n v="40"/>
    <n v="3"/>
    <s v="00:17"/>
    <d v="1899-12-30T00:51:00"/>
    <n v="45"/>
    <n v="120"/>
    <n v="75"/>
    <n v="0.125"/>
    <m/>
    <m/>
    <m/>
  </r>
  <r>
    <n v="333"/>
    <n v="22"/>
    <n v="36"/>
    <n v="1"/>
    <s v="00:38"/>
    <d v="1899-12-30T00:38:00"/>
    <n v="14"/>
    <n v="36"/>
    <n v="22"/>
    <n v="0.3888888888888889"/>
    <m/>
    <m/>
    <m/>
  </r>
  <r>
    <n v="333"/>
    <n v="10"/>
    <n v="18"/>
    <n v="2"/>
    <s v="00:23"/>
    <d v="1899-12-30T00:46:00"/>
    <n v="16"/>
    <n v="36"/>
    <n v="20"/>
    <n v="0.22222222222222221"/>
    <m/>
    <m/>
    <m/>
  </r>
  <r>
    <n v="334"/>
    <n v="13"/>
    <n v="21"/>
    <n v="2"/>
    <s v="00:36"/>
    <d v="1899-12-30T01:12:00"/>
    <n v="16"/>
    <n v="42"/>
    <n v="26"/>
    <n v="0.19047619047619047"/>
    <m/>
    <m/>
    <m/>
  </r>
  <r>
    <n v="334"/>
    <n v="14"/>
    <n v="23"/>
    <n v="1"/>
    <s v="00:58"/>
    <d v="1899-12-30T00:58:00"/>
    <n v="9"/>
    <n v="23"/>
    <n v="14"/>
    <n v="0.39130434782608697"/>
    <m/>
    <m/>
    <m/>
  </r>
  <r>
    <n v="334"/>
    <n v="14"/>
    <n v="24"/>
    <n v="2"/>
    <s v="00:31"/>
    <d v="1899-12-30T01:02:00"/>
    <n v="20"/>
    <n v="48"/>
    <n v="28"/>
    <n v="0.20833333333333334"/>
    <m/>
    <m/>
    <m/>
  </r>
  <r>
    <n v="334"/>
    <n v="18"/>
    <n v="30"/>
    <n v="2"/>
    <s v="00:31"/>
    <d v="1899-12-30T01:02:00"/>
    <n v="24"/>
    <n v="60"/>
    <n v="36"/>
    <n v="0.2"/>
    <m/>
    <m/>
    <m/>
  </r>
  <r>
    <n v="335"/>
    <n v="18"/>
    <n v="30"/>
    <n v="1"/>
    <s v="00:33"/>
    <d v="1899-12-30T00:33:00"/>
    <n v="12"/>
    <n v="30"/>
    <n v="18"/>
    <n v="0.4"/>
    <m/>
    <m/>
    <m/>
  </r>
  <r>
    <n v="335"/>
    <n v="16"/>
    <n v="28"/>
    <n v="3"/>
    <s v="00:36"/>
    <d v="1899-12-30T01:48:00"/>
    <n v="36"/>
    <n v="84"/>
    <n v="48"/>
    <n v="0.14285714285714285"/>
    <m/>
    <m/>
    <m/>
  </r>
  <r>
    <n v="336"/>
    <n v="13"/>
    <n v="21"/>
    <n v="2"/>
    <s v="00:12"/>
    <d v="1899-12-30T00:24:00"/>
    <n v="16"/>
    <n v="42"/>
    <n v="26"/>
    <n v="0.19047619047619047"/>
    <m/>
    <m/>
    <m/>
  </r>
  <r>
    <n v="336"/>
    <n v="11"/>
    <n v="19"/>
    <n v="2"/>
    <s v="00:33"/>
    <d v="1899-12-30T01:06:00"/>
    <n v="16"/>
    <n v="38"/>
    <n v="22"/>
    <n v="0.21052631578947367"/>
    <m/>
    <m/>
    <m/>
  </r>
  <r>
    <n v="336"/>
    <n v="15"/>
    <n v="26"/>
    <n v="3"/>
    <s v="00:20"/>
    <d v="1899-12-30T01:00:00"/>
    <n v="33"/>
    <n v="78"/>
    <n v="45"/>
    <n v="0.14102564102564102"/>
    <m/>
    <m/>
    <m/>
  </r>
  <r>
    <n v="337"/>
    <n v="14"/>
    <n v="24"/>
    <n v="3"/>
    <s v="00:53"/>
    <d v="1899-12-30T02:39:00"/>
    <n v="30"/>
    <n v="72"/>
    <n v="42"/>
    <n v="0.1388888888888889"/>
    <m/>
    <m/>
    <m/>
  </r>
  <r>
    <n v="337"/>
    <n v="16"/>
    <n v="28"/>
    <n v="1"/>
    <s v="00:05"/>
    <d v="1899-12-30T00:05:00"/>
    <n v="12"/>
    <n v="28"/>
    <n v="16"/>
    <n v="0.42857142857142855"/>
    <m/>
    <m/>
    <m/>
  </r>
  <r>
    <n v="338"/>
    <n v="20"/>
    <n v="34"/>
    <n v="3"/>
    <s v="00:44"/>
    <d v="1899-12-30T02:12:00"/>
    <n v="42"/>
    <n v="102"/>
    <n v="60"/>
    <n v="0.1372549019607843"/>
    <m/>
    <m/>
    <m/>
  </r>
  <r>
    <n v="338"/>
    <n v="13"/>
    <n v="21"/>
    <n v="1"/>
    <s v="00:10"/>
    <d v="1899-12-30T00:10:00"/>
    <n v="8"/>
    <n v="21"/>
    <n v="13"/>
    <n v="0.38095238095238093"/>
    <m/>
    <m/>
    <m/>
  </r>
  <r>
    <n v="338"/>
    <n v="19"/>
    <n v="32"/>
    <n v="3"/>
    <s v="00:30"/>
    <d v="1899-12-30T01:30:00"/>
    <n v="39"/>
    <n v="96"/>
    <n v="57"/>
    <n v="0.13541666666666666"/>
    <m/>
    <m/>
    <m/>
  </r>
  <r>
    <n v="338"/>
    <n v="12"/>
    <n v="20"/>
    <n v="3"/>
    <s v="00:59"/>
    <d v="1899-12-30T02:57:00"/>
    <n v="24"/>
    <n v="60"/>
    <n v="36"/>
    <n v="0.13333333333333333"/>
    <m/>
    <m/>
    <m/>
  </r>
  <r>
    <n v="339"/>
    <n v="17"/>
    <n v="29"/>
    <n v="2"/>
    <s v="00:06"/>
    <d v="1899-12-30T00:12:00"/>
    <n v="24"/>
    <n v="58"/>
    <n v="34"/>
    <n v="0.20689655172413793"/>
    <m/>
    <m/>
    <m/>
  </r>
  <r>
    <n v="339"/>
    <n v="14"/>
    <n v="23"/>
    <n v="2"/>
    <s v="00:40"/>
    <d v="1899-12-30T01:20:00"/>
    <n v="18"/>
    <n v="46"/>
    <n v="28"/>
    <n v="0.19565217391304349"/>
    <m/>
    <m/>
    <m/>
  </r>
  <r>
    <n v="340"/>
    <n v="25"/>
    <n v="40"/>
    <n v="2"/>
    <s v="00:35"/>
    <d v="1899-12-30T01:10:00"/>
    <n v="30"/>
    <n v="80"/>
    <n v="50"/>
    <n v="0.1875"/>
    <m/>
    <m/>
    <m/>
  </r>
  <r>
    <n v="340"/>
    <n v="16"/>
    <n v="28"/>
    <n v="3"/>
    <s v="00:56"/>
    <d v="1899-12-30T02:48:00"/>
    <n v="36"/>
    <n v="84"/>
    <n v="48"/>
    <n v="0.14285714285714285"/>
    <m/>
    <m/>
    <m/>
  </r>
  <r>
    <n v="341"/>
    <n v="16"/>
    <n v="28"/>
    <n v="1"/>
    <s v="00:46"/>
    <d v="1899-12-30T00:46:00"/>
    <n v="12"/>
    <n v="28"/>
    <n v="16"/>
    <n v="0.42857142857142855"/>
    <m/>
    <m/>
    <m/>
  </r>
  <r>
    <n v="341"/>
    <n v="13"/>
    <n v="22"/>
    <n v="2"/>
    <s v="00:34"/>
    <d v="1899-12-30T01:08:00"/>
    <n v="18"/>
    <n v="44"/>
    <n v="26"/>
    <n v="0.20454545454545456"/>
    <m/>
    <m/>
    <m/>
  </r>
  <r>
    <n v="341"/>
    <n v="21"/>
    <n v="35"/>
    <n v="3"/>
    <s v="00:08"/>
    <d v="1899-12-30T00:24:00"/>
    <n v="42"/>
    <n v="105"/>
    <n v="63"/>
    <n v="0.13333333333333333"/>
    <m/>
    <m/>
    <m/>
  </r>
  <r>
    <n v="342"/>
    <n v="14"/>
    <n v="23"/>
    <n v="2"/>
    <s v="00:23"/>
    <d v="1899-12-30T00:46:00"/>
    <n v="18"/>
    <n v="46"/>
    <n v="28"/>
    <n v="0.19565217391304349"/>
    <m/>
    <m/>
    <m/>
  </r>
  <r>
    <n v="342"/>
    <n v="16"/>
    <n v="28"/>
    <n v="2"/>
    <s v="00:31"/>
    <d v="1899-12-30T01:02:00"/>
    <n v="24"/>
    <n v="56"/>
    <n v="32"/>
    <n v="0.21428571428571427"/>
    <m/>
    <m/>
    <m/>
  </r>
  <r>
    <n v="343"/>
    <n v="20"/>
    <n v="34"/>
    <n v="2"/>
    <s v="00:58"/>
    <d v="1899-12-30T01:56:00"/>
    <n v="28"/>
    <n v="68"/>
    <n v="40"/>
    <n v="0.20588235294117646"/>
    <m/>
    <m/>
    <m/>
  </r>
  <r>
    <n v="343"/>
    <n v="14"/>
    <n v="23"/>
    <n v="3"/>
    <s v="00:43"/>
    <d v="1899-12-30T02:09:00"/>
    <n v="27"/>
    <n v="69"/>
    <n v="42"/>
    <n v="0.13043478260869565"/>
    <m/>
    <m/>
    <m/>
  </r>
  <r>
    <n v="344"/>
    <n v="21"/>
    <n v="35"/>
    <n v="1"/>
    <s v="00:11"/>
    <d v="1899-12-30T00:11:00"/>
    <n v="14"/>
    <n v="35"/>
    <n v="21"/>
    <n v="0.4"/>
    <m/>
    <m/>
    <m/>
  </r>
  <r>
    <n v="344"/>
    <n v="19"/>
    <n v="31"/>
    <n v="2"/>
    <s v="00:28"/>
    <d v="1899-12-30T00:56:00"/>
    <n v="24"/>
    <n v="62"/>
    <n v="38"/>
    <n v="0.19354838709677419"/>
    <m/>
    <m/>
    <m/>
  </r>
  <r>
    <n v="344"/>
    <n v="19"/>
    <n v="32"/>
    <n v="2"/>
    <s v="00:19"/>
    <d v="1899-12-30T00:38:00"/>
    <n v="26"/>
    <n v="64"/>
    <n v="38"/>
    <n v="0.203125"/>
    <m/>
    <m/>
    <m/>
  </r>
  <r>
    <n v="344"/>
    <n v="13"/>
    <n v="22"/>
    <n v="1"/>
    <s v="00:28"/>
    <d v="1899-12-30T00:28:00"/>
    <n v="9"/>
    <n v="22"/>
    <n v="13"/>
    <n v="0.40909090909090912"/>
    <m/>
    <m/>
    <m/>
  </r>
  <r>
    <n v="345"/>
    <n v="11"/>
    <n v="19"/>
    <n v="2"/>
    <s v="00:18"/>
    <d v="1899-12-30T00:36:00"/>
    <n v="16"/>
    <n v="38"/>
    <n v="22"/>
    <n v="0.21052631578947367"/>
    <m/>
    <m/>
    <m/>
  </r>
  <r>
    <n v="346"/>
    <n v="22"/>
    <n v="36"/>
    <n v="2"/>
    <s v="00:22"/>
    <d v="1899-12-30T00:44:00"/>
    <n v="28"/>
    <n v="72"/>
    <n v="44"/>
    <n v="0.19444444444444445"/>
    <m/>
    <m/>
    <m/>
  </r>
  <r>
    <n v="347"/>
    <n v="21"/>
    <n v="35"/>
    <n v="2"/>
    <s v="00:44"/>
    <d v="1899-12-30T01:28:00"/>
    <n v="28"/>
    <n v="70"/>
    <n v="42"/>
    <n v="0.2"/>
    <m/>
    <m/>
    <m/>
  </r>
  <r>
    <n v="348"/>
    <n v="15"/>
    <n v="26"/>
    <n v="1"/>
    <s v="00:31"/>
    <d v="1899-12-30T00:31:00"/>
    <n v="11"/>
    <n v="26"/>
    <n v="15"/>
    <n v="0.42307692307692307"/>
    <m/>
    <m/>
    <m/>
  </r>
  <r>
    <n v="348"/>
    <n v="12"/>
    <n v="20"/>
    <n v="3"/>
    <s v="00:57"/>
    <d v="1899-12-30T02:51:00"/>
    <n v="24"/>
    <n v="60"/>
    <n v="36"/>
    <n v="0.13333333333333333"/>
    <m/>
    <m/>
    <m/>
  </r>
  <r>
    <n v="349"/>
    <n v="18"/>
    <n v="30"/>
    <n v="2"/>
    <s v="00:25"/>
    <d v="1899-12-30T00:50:00"/>
    <n v="24"/>
    <n v="60"/>
    <n v="36"/>
    <n v="0.2"/>
    <m/>
    <m/>
    <m/>
  </r>
  <r>
    <n v="349"/>
    <n v="11"/>
    <n v="19"/>
    <n v="3"/>
    <s v="00:07"/>
    <d v="1899-12-30T00:21:00"/>
    <n v="24"/>
    <n v="57"/>
    <n v="33"/>
    <n v="0.14035087719298245"/>
    <m/>
    <m/>
    <m/>
  </r>
  <r>
    <n v="349"/>
    <n v="21"/>
    <n v="35"/>
    <n v="1"/>
    <s v="00:53"/>
    <d v="1899-12-30T00:53:00"/>
    <n v="14"/>
    <n v="35"/>
    <n v="21"/>
    <n v="0.4"/>
    <m/>
    <m/>
    <m/>
  </r>
  <r>
    <n v="350"/>
    <n v="19"/>
    <n v="31"/>
    <n v="2"/>
    <s v="00:52"/>
    <d v="1899-12-30T01:44:00"/>
    <n v="24"/>
    <n v="62"/>
    <n v="38"/>
    <n v="0.19354838709677419"/>
    <m/>
    <m/>
    <m/>
  </r>
  <r>
    <n v="350"/>
    <n v="16"/>
    <n v="27"/>
    <n v="3"/>
    <s v="00:57"/>
    <d v="1899-12-30T02:51:00"/>
    <n v="33"/>
    <n v="81"/>
    <n v="48"/>
    <n v="0.13580246913580246"/>
    <m/>
    <m/>
    <m/>
  </r>
  <r>
    <n v="351"/>
    <n v="19"/>
    <n v="32"/>
    <n v="3"/>
    <s v="00:18"/>
    <d v="1899-12-30T00:54:00"/>
    <n v="39"/>
    <n v="96"/>
    <n v="57"/>
    <n v="0.13541666666666666"/>
    <m/>
    <m/>
    <m/>
  </r>
  <r>
    <n v="351"/>
    <n v="21"/>
    <n v="35"/>
    <n v="3"/>
    <s v="00:07"/>
    <d v="1899-12-30T00:21:00"/>
    <n v="42"/>
    <n v="105"/>
    <n v="63"/>
    <n v="0.13333333333333333"/>
    <m/>
    <m/>
    <m/>
  </r>
  <r>
    <n v="352"/>
    <n v="20"/>
    <n v="33"/>
    <n v="3"/>
    <s v="00:07"/>
    <d v="1899-12-30T00:21:00"/>
    <n v="39"/>
    <n v="99"/>
    <n v="60"/>
    <n v="0.1313131313131313"/>
    <m/>
    <m/>
    <m/>
  </r>
  <r>
    <n v="353"/>
    <n v="13"/>
    <n v="22"/>
    <n v="2"/>
    <s v="00:50"/>
    <d v="1899-12-30T01:40:00"/>
    <n v="18"/>
    <n v="44"/>
    <n v="26"/>
    <n v="0.20454545454545456"/>
    <m/>
    <m/>
    <m/>
  </r>
  <r>
    <n v="353"/>
    <n v="18"/>
    <n v="30"/>
    <n v="1"/>
    <s v="00:16"/>
    <d v="1899-12-30T00:16:00"/>
    <n v="12"/>
    <n v="30"/>
    <n v="18"/>
    <n v="0.4"/>
    <m/>
    <m/>
    <m/>
  </r>
  <r>
    <n v="353"/>
    <n v="21"/>
    <n v="35"/>
    <n v="2"/>
    <s v="00:37"/>
    <d v="1899-12-30T01:14:00"/>
    <n v="28"/>
    <n v="70"/>
    <n v="42"/>
    <n v="0.2"/>
    <m/>
    <m/>
    <m/>
  </r>
  <r>
    <n v="353"/>
    <n v="20"/>
    <n v="34"/>
    <n v="2"/>
    <s v="00:25"/>
    <d v="1899-12-30T00:50:00"/>
    <n v="28"/>
    <n v="68"/>
    <n v="40"/>
    <n v="0.20588235294117646"/>
    <m/>
    <m/>
    <m/>
  </r>
  <r>
    <n v="354"/>
    <n v="11"/>
    <n v="19"/>
    <n v="3"/>
    <s v="00:32"/>
    <d v="1899-12-30T01:36:00"/>
    <n v="24"/>
    <n v="57"/>
    <n v="33"/>
    <n v="0.14035087719298245"/>
    <m/>
    <m/>
    <m/>
  </r>
  <r>
    <n v="354"/>
    <n v="19"/>
    <n v="32"/>
    <n v="2"/>
    <s v="00:49"/>
    <d v="1899-12-30T01:38:00"/>
    <n v="26"/>
    <n v="64"/>
    <n v="38"/>
    <n v="0.203125"/>
    <m/>
    <m/>
    <m/>
  </r>
  <r>
    <n v="354"/>
    <n v="10"/>
    <n v="18"/>
    <n v="2"/>
    <s v="00:07"/>
    <d v="1899-12-30T00:14:00"/>
    <n v="16"/>
    <n v="36"/>
    <n v="20"/>
    <n v="0.22222222222222221"/>
    <m/>
    <m/>
    <m/>
  </r>
  <r>
    <n v="354"/>
    <n v="14"/>
    <n v="24"/>
    <n v="1"/>
    <s v="00:49"/>
    <d v="1899-12-30T00:49:00"/>
    <n v="10"/>
    <n v="24"/>
    <n v="14"/>
    <n v="0.41666666666666669"/>
    <m/>
    <m/>
    <m/>
  </r>
  <r>
    <n v="355"/>
    <n v="15"/>
    <n v="26"/>
    <n v="1"/>
    <s v="00:07"/>
    <d v="1899-12-30T00:07:00"/>
    <n v="11"/>
    <n v="26"/>
    <n v="15"/>
    <n v="0.42307692307692307"/>
    <m/>
    <m/>
    <m/>
  </r>
  <r>
    <n v="356"/>
    <n v="10"/>
    <n v="18"/>
    <n v="2"/>
    <s v="00:07"/>
    <d v="1899-12-30T00:14:00"/>
    <n v="16"/>
    <n v="36"/>
    <n v="20"/>
    <n v="0.22222222222222221"/>
    <m/>
    <m/>
    <m/>
  </r>
  <r>
    <n v="357"/>
    <n v="15"/>
    <n v="25"/>
    <n v="1"/>
    <s v="00:12"/>
    <d v="1899-12-30T00:12:00"/>
    <n v="10"/>
    <n v="25"/>
    <n v="15"/>
    <n v="0.4"/>
    <m/>
    <m/>
    <m/>
  </r>
  <r>
    <n v="357"/>
    <n v="12"/>
    <n v="20"/>
    <n v="2"/>
    <s v="00:05"/>
    <d v="1899-12-30T00:10:00"/>
    <n v="16"/>
    <n v="40"/>
    <n v="24"/>
    <n v="0.2"/>
    <m/>
    <m/>
    <m/>
  </r>
  <r>
    <n v="357"/>
    <n v="16"/>
    <n v="27"/>
    <n v="3"/>
    <s v="00:31"/>
    <d v="1899-12-30T01:33:00"/>
    <n v="33"/>
    <n v="81"/>
    <n v="48"/>
    <n v="0.13580246913580246"/>
    <m/>
    <m/>
    <m/>
  </r>
  <r>
    <n v="357"/>
    <n v="13"/>
    <n v="22"/>
    <n v="1"/>
    <s v="00:48"/>
    <d v="1899-12-30T00:48:00"/>
    <n v="9"/>
    <n v="22"/>
    <n v="13"/>
    <n v="0.40909090909090912"/>
    <m/>
    <m/>
    <m/>
  </r>
  <r>
    <n v="358"/>
    <n v="15"/>
    <n v="26"/>
    <n v="2"/>
    <s v="00:50"/>
    <d v="1899-12-30T01:40:00"/>
    <n v="22"/>
    <n v="52"/>
    <n v="30"/>
    <n v="0.21153846153846154"/>
    <m/>
    <m/>
    <m/>
  </r>
  <r>
    <n v="358"/>
    <n v="10"/>
    <n v="18"/>
    <n v="3"/>
    <s v="00:50"/>
    <d v="1899-12-30T02:30:00"/>
    <n v="24"/>
    <n v="54"/>
    <n v="30"/>
    <n v="0.14814814814814814"/>
    <m/>
    <m/>
    <m/>
  </r>
  <r>
    <n v="358"/>
    <n v="12"/>
    <n v="20"/>
    <n v="3"/>
    <s v="00:52"/>
    <d v="1899-12-30T02:36:00"/>
    <n v="24"/>
    <n v="60"/>
    <n v="36"/>
    <n v="0.13333333333333333"/>
    <m/>
    <m/>
    <m/>
  </r>
  <r>
    <n v="359"/>
    <n v="13"/>
    <n v="22"/>
    <n v="1"/>
    <s v="00:26"/>
    <d v="1899-12-30T00:26:00"/>
    <n v="9"/>
    <n v="22"/>
    <n v="13"/>
    <n v="0.40909090909090912"/>
    <m/>
    <m/>
    <m/>
  </r>
  <r>
    <n v="359"/>
    <n v="16"/>
    <n v="28"/>
    <n v="3"/>
    <s v="00:57"/>
    <d v="1899-12-30T02:51:00"/>
    <n v="36"/>
    <n v="84"/>
    <n v="48"/>
    <n v="0.14285714285714285"/>
    <m/>
    <m/>
    <m/>
  </r>
  <r>
    <n v="359"/>
    <n v="17"/>
    <n v="29"/>
    <n v="2"/>
    <s v="00:12"/>
    <d v="1899-12-30T00:24:00"/>
    <n v="24"/>
    <n v="58"/>
    <n v="34"/>
    <n v="0.20689655172413793"/>
    <m/>
    <m/>
    <m/>
  </r>
  <r>
    <n v="359"/>
    <n v="15"/>
    <n v="26"/>
    <n v="1"/>
    <s v="00:50"/>
    <d v="1899-12-30T00:50:00"/>
    <n v="11"/>
    <n v="26"/>
    <n v="15"/>
    <n v="0.42307692307692307"/>
    <m/>
    <m/>
    <m/>
  </r>
  <r>
    <n v="360"/>
    <n v="13"/>
    <n v="21"/>
    <n v="1"/>
    <s v="00:42"/>
    <d v="1899-12-30T00:42:00"/>
    <n v="8"/>
    <n v="21"/>
    <n v="13"/>
    <n v="0.38095238095238093"/>
    <m/>
    <m/>
    <m/>
  </r>
  <r>
    <n v="360"/>
    <n v="18"/>
    <n v="30"/>
    <n v="3"/>
    <s v="00:36"/>
    <d v="1899-12-30T01:48:00"/>
    <n v="36"/>
    <n v="90"/>
    <n v="54"/>
    <n v="0.13333333333333333"/>
    <m/>
    <m/>
    <m/>
  </r>
  <r>
    <n v="360"/>
    <n v="15"/>
    <n v="26"/>
    <n v="1"/>
    <s v="00:51"/>
    <d v="1899-12-30T00:51:00"/>
    <n v="11"/>
    <n v="26"/>
    <n v="15"/>
    <n v="0.42307692307692307"/>
    <m/>
    <m/>
    <m/>
  </r>
  <r>
    <n v="360"/>
    <n v="19"/>
    <n v="32"/>
    <n v="3"/>
    <s v="00:30"/>
    <d v="1899-12-30T01:30:00"/>
    <n v="39"/>
    <n v="96"/>
    <n v="57"/>
    <n v="0.13541666666666666"/>
    <m/>
    <m/>
    <m/>
  </r>
  <r>
    <n v="361"/>
    <n v="17"/>
    <n v="29"/>
    <n v="1"/>
    <s v="00:58"/>
    <d v="1899-12-30T00:58:00"/>
    <n v="12"/>
    <n v="29"/>
    <n v="17"/>
    <n v="0.41379310344827586"/>
    <m/>
    <m/>
    <m/>
  </r>
  <r>
    <n v="361"/>
    <n v="14"/>
    <n v="24"/>
    <n v="3"/>
    <s v="00:54"/>
    <d v="1899-12-30T02:42:00"/>
    <n v="30"/>
    <n v="72"/>
    <n v="42"/>
    <n v="0.1388888888888889"/>
    <m/>
    <m/>
    <m/>
  </r>
  <r>
    <n v="362"/>
    <n v="12"/>
    <n v="20"/>
    <n v="1"/>
    <s v="00:41"/>
    <d v="1899-12-30T00:41:00"/>
    <n v="8"/>
    <n v="20"/>
    <n v="12"/>
    <n v="0.4"/>
    <m/>
    <m/>
    <m/>
  </r>
  <r>
    <n v="362"/>
    <n v="14"/>
    <n v="24"/>
    <n v="1"/>
    <s v="00:58"/>
    <d v="1899-12-30T00:58:00"/>
    <n v="10"/>
    <n v="24"/>
    <n v="14"/>
    <n v="0.41666666666666669"/>
    <m/>
    <m/>
    <m/>
  </r>
  <r>
    <n v="362"/>
    <n v="10"/>
    <n v="18"/>
    <n v="1"/>
    <s v="00:24"/>
    <d v="1899-12-30T00:24:00"/>
    <n v="8"/>
    <n v="18"/>
    <n v="10"/>
    <n v="0.44444444444444442"/>
    <m/>
    <m/>
    <m/>
  </r>
  <r>
    <n v="363"/>
    <n v="18"/>
    <n v="30"/>
    <n v="1"/>
    <s v="00:48"/>
    <d v="1899-12-30T00:48:00"/>
    <n v="12"/>
    <n v="30"/>
    <n v="18"/>
    <n v="0.4"/>
    <m/>
    <m/>
    <m/>
  </r>
  <r>
    <n v="363"/>
    <n v="14"/>
    <n v="24"/>
    <n v="3"/>
    <s v="00:41"/>
    <d v="1899-12-30T02:03:00"/>
    <n v="30"/>
    <n v="72"/>
    <n v="42"/>
    <n v="0.1388888888888889"/>
    <m/>
    <m/>
    <m/>
  </r>
  <r>
    <n v="363"/>
    <n v="22"/>
    <n v="36"/>
    <n v="2"/>
    <s v="00:42"/>
    <d v="1899-12-30T01:24:00"/>
    <n v="28"/>
    <n v="72"/>
    <n v="44"/>
    <n v="0.19444444444444445"/>
    <m/>
    <m/>
    <m/>
  </r>
  <r>
    <n v="363"/>
    <n v="20"/>
    <n v="33"/>
    <n v="2"/>
    <s v="00:18"/>
    <d v="1899-12-30T00:36:00"/>
    <n v="26"/>
    <n v="66"/>
    <n v="40"/>
    <n v="0.19696969696969696"/>
    <m/>
    <m/>
    <m/>
  </r>
  <r>
    <n v="364"/>
    <n v="16"/>
    <n v="28"/>
    <n v="2"/>
    <s v="00:52"/>
    <d v="1899-12-30T01:44:00"/>
    <n v="24"/>
    <n v="56"/>
    <n v="32"/>
    <n v="0.21428571428571427"/>
    <m/>
    <m/>
    <m/>
  </r>
  <r>
    <n v="364"/>
    <n v="13"/>
    <n v="22"/>
    <n v="1"/>
    <s v="00:20"/>
    <d v="1899-12-30T00:20:00"/>
    <n v="9"/>
    <n v="22"/>
    <n v="13"/>
    <n v="0.40909090909090912"/>
    <m/>
    <m/>
    <m/>
  </r>
  <r>
    <n v="364"/>
    <n v="15"/>
    <n v="25"/>
    <n v="2"/>
    <s v="00:14"/>
    <d v="1899-12-30T00:28:00"/>
    <n v="20"/>
    <n v="50"/>
    <n v="30"/>
    <n v="0.2"/>
    <m/>
    <m/>
    <m/>
  </r>
  <r>
    <n v="364"/>
    <n v="17"/>
    <n v="29"/>
    <n v="1"/>
    <s v="00:26"/>
    <d v="1899-12-30T00:26:00"/>
    <n v="12"/>
    <n v="29"/>
    <n v="17"/>
    <n v="0.41379310344827586"/>
    <m/>
    <m/>
    <m/>
  </r>
  <r>
    <n v="365"/>
    <n v="22"/>
    <n v="36"/>
    <n v="3"/>
    <s v="00:25"/>
    <d v="1899-12-30T01:15:00"/>
    <n v="42"/>
    <n v="108"/>
    <n v="66"/>
    <n v="0.12962962962962962"/>
    <m/>
    <m/>
    <m/>
  </r>
  <r>
    <n v="366"/>
    <n v="16"/>
    <n v="27"/>
    <n v="2"/>
    <s v="00:30"/>
    <d v="1899-12-30T01:00:00"/>
    <n v="22"/>
    <n v="54"/>
    <n v="32"/>
    <n v="0.20370370370370369"/>
    <m/>
    <m/>
    <m/>
  </r>
  <r>
    <n v="366"/>
    <n v="21"/>
    <n v="35"/>
    <n v="3"/>
    <s v="00:51"/>
    <d v="1899-12-30T02:33:00"/>
    <n v="42"/>
    <n v="105"/>
    <n v="63"/>
    <n v="0.13333333333333333"/>
    <m/>
    <m/>
    <m/>
  </r>
  <r>
    <n v="366"/>
    <n v="25"/>
    <n v="40"/>
    <n v="2"/>
    <s v="00:09"/>
    <d v="1899-12-30T00:18:00"/>
    <n v="30"/>
    <n v="80"/>
    <n v="50"/>
    <n v="0.1875"/>
    <m/>
    <m/>
    <m/>
  </r>
  <r>
    <n v="367"/>
    <n v="15"/>
    <n v="26"/>
    <n v="2"/>
    <s v="00:34"/>
    <d v="1899-12-30T01:08:00"/>
    <n v="22"/>
    <n v="52"/>
    <n v="30"/>
    <n v="0.21153846153846154"/>
    <m/>
    <m/>
    <m/>
  </r>
  <r>
    <n v="367"/>
    <n v="17"/>
    <n v="29"/>
    <n v="1"/>
    <s v="00:26"/>
    <d v="1899-12-30T00:26:00"/>
    <n v="12"/>
    <n v="29"/>
    <n v="17"/>
    <n v="0.41379310344827586"/>
    <m/>
    <m/>
    <m/>
  </r>
  <r>
    <n v="367"/>
    <n v="12"/>
    <n v="20"/>
    <n v="1"/>
    <s v="00:13"/>
    <d v="1899-12-30T00:13:00"/>
    <n v="8"/>
    <n v="20"/>
    <n v="12"/>
    <n v="0.4"/>
    <m/>
    <m/>
    <m/>
  </r>
  <r>
    <n v="368"/>
    <n v="20"/>
    <n v="33"/>
    <n v="3"/>
    <s v="00:45"/>
    <d v="1899-12-30T02:15:00"/>
    <n v="39"/>
    <n v="99"/>
    <n v="60"/>
    <n v="0.1313131313131313"/>
    <m/>
    <m/>
    <m/>
  </r>
  <r>
    <n v="368"/>
    <n v="14"/>
    <n v="24"/>
    <n v="1"/>
    <s v="00:40"/>
    <d v="1899-12-30T00:40:00"/>
    <n v="10"/>
    <n v="24"/>
    <n v="14"/>
    <n v="0.41666666666666669"/>
    <m/>
    <m/>
    <m/>
  </r>
  <r>
    <n v="369"/>
    <n v="19"/>
    <n v="31"/>
    <n v="2"/>
    <s v="00:07"/>
    <d v="1899-12-30T00:14:00"/>
    <n v="24"/>
    <n v="62"/>
    <n v="38"/>
    <n v="0.19354838709677419"/>
    <m/>
    <m/>
    <m/>
  </r>
  <r>
    <n v="369"/>
    <n v="14"/>
    <n v="23"/>
    <n v="2"/>
    <s v="00:07"/>
    <d v="1899-12-30T00:14:00"/>
    <n v="18"/>
    <n v="46"/>
    <n v="28"/>
    <n v="0.19565217391304349"/>
    <m/>
    <m/>
    <m/>
  </r>
  <r>
    <n v="369"/>
    <n v="16"/>
    <n v="28"/>
    <n v="2"/>
    <s v="00:08"/>
    <d v="1899-12-30T00:16:00"/>
    <n v="24"/>
    <n v="56"/>
    <n v="32"/>
    <n v="0.21428571428571427"/>
    <m/>
    <m/>
    <m/>
  </r>
  <r>
    <n v="369"/>
    <n v="15"/>
    <n v="26"/>
    <n v="3"/>
    <s v="00:20"/>
    <d v="1899-12-30T01:00:00"/>
    <n v="33"/>
    <n v="78"/>
    <n v="45"/>
    <n v="0.14102564102564102"/>
    <m/>
    <m/>
    <m/>
  </r>
  <r>
    <n v="370"/>
    <n v="22"/>
    <n v="36"/>
    <n v="2"/>
    <s v="00:33"/>
    <d v="1899-12-30T01:06:00"/>
    <n v="28"/>
    <n v="72"/>
    <n v="44"/>
    <n v="0.19444444444444445"/>
    <m/>
    <m/>
    <m/>
  </r>
  <r>
    <n v="371"/>
    <n v="19"/>
    <n v="31"/>
    <n v="2"/>
    <s v="00:11"/>
    <d v="1899-12-30T00:22:00"/>
    <n v="24"/>
    <n v="62"/>
    <n v="38"/>
    <n v="0.19354838709677419"/>
    <m/>
    <m/>
    <m/>
  </r>
  <r>
    <n v="371"/>
    <n v="22"/>
    <n v="36"/>
    <n v="1"/>
    <s v="00:13"/>
    <d v="1899-12-30T00:13:00"/>
    <n v="14"/>
    <n v="36"/>
    <n v="22"/>
    <n v="0.3888888888888889"/>
    <m/>
    <m/>
    <m/>
  </r>
  <r>
    <n v="371"/>
    <n v="16"/>
    <n v="28"/>
    <n v="2"/>
    <s v="00:11"/>
    <d v="1899-12-30T00:22:00"/>
    <n v="24"/>
    <n v="56"/>
    <n v="32"/>
    <n v="0.21428571428571427"/>
    <m/>
    <m/>
    <m/>
  </r>
  <r>
    <n v="371"/>
    <n v="14"/>
    <n v="23"/>
    <n v="2"/>
    <s v="00:14"/>
    <d v="1899-12-30T00:28:00"/>
    <n v="18"/>
    <n v="46"/>
    <n v="28"/>
    <n v="0.19565217391304349"/>
    <m/>
    <m/>
    <m/>
  </r>
  <r>
    <n v="372"/>
    <n v="10"/>
    <n v="18"/>
    <n v="2"/>
    <s v="00:22"/>
    <d v="1899-12-30T00:44:00"/>
    <n v="16"/>
    <n v="36"/>
    <n v="20"/>
    <n v="0.22222222222222221"/>
    <m/>
    <m/>
    <m/>
  </r>
  <r>
    <n v="373"/>
    <n v="13"/>
    <n v="21"/>
    <n v="1"/>
    <s v="00:41"/>
    <d v="1899-12-30T00:41:00"/>
    <n v="8"/>
    <n v="21"/>
    <n v="13"/>
    <n v="0.38095238095238093"/>
    <m/>
    <m/>
    <m/>
  </r>
  <r>
    <n v="373"/>
    <n v="21"/>
    <n v="35"/>
    <n v="1"/>
    <s v="00:49"/>
    <d v="1899-12-30T00:49:00"/>
    <n v="14"/>
    <n v="35"/>
    <n v="21"/>
    <n v="0.4"/>
    <m/>
    <m/>
    <m/>
  </r>
  <r>
    <n v="373"/>
    <n v="13"/>
    <n v="22"/>
    <n v="2"/>
    <s v="00:17"/>
    <d v="1899-12-30T00:34:00"/>
    <n v="18"/>
    <n v="44"/>
    <n v="26"/>
    <n v="0.20454545454545456"/>
    <m/>
    <m/>
    <m/>
  </r>
  <r>
    <n v="373"/>
    <n v="12"/>
    <n v="20"/>
    <n v="3"/>
    <s v="00:09"/>
    <d v="1899-12-30T00:27:00"/>
    <n v="24"/>
    <n v="60"/>
    <n v="36"/>
    <n v="0.13333333333333333"/>
    <m/>
    <m/>
    <m/>
  </r>
  <r>
    <n v="374"/>
    <n v="21"/>
    <n v="35"/>
    <n v="1"/>
    <s v="00:09"/>
    <d v="1899-12-30T00:09:00"/>
    <n v="14"/>
    <n v="35"/>
    <n v="21"/>
    <n v="0.4"/>
    <m/>
    <m/>
    <m/>
  </r>
  <r>
    <n v="375"/>
    <n v="19"/>
    <n v="31"/>
    <n v="3"/>
    <s v="00:27"/>
    <d v="1899-12-30T01:21:00"/>
    <n v="36"/>
    <n v="93"/>
    <n v="57"/>
    <n v="0.12903225806451613"/>
    <m/>
    <m/>
    <m/>
  </r>
  <r>
    <n v="376"/>
    <n v="14"/>
    <n v="23"/>
    <n v="2"/>
    <s v="00:05"/>
    <d v="1899-12-30T00:10:00"/>
    <n v="18"/>
    <n v="46"/>
    <n v="28"/>
    <n v="0.19565217391304349"/>
    <m/>
    <m/>
    <m/>
  </r>
  <r>
    <n v="377"/>
    <n v="20"/>
    <n v="34"/>
    <n v="2"/>
    <s v="00:13"/>
    <d v="1899-12-30T00:26:00"/>
    <n v="28"/>
    <n v="68"/>
    <n v="40"/>
    <n v="0.20588235294117646"/>
    <m/>
    <m/>
    <m/>
  </r>
  <r>
    <n v="377"/>
    <n v="19"/>
    <n v="32"/>
    <n v="1"/>
    <s v="00:33"/>
    <d v="1899-12-30T00:33:00"/>
    <n v="13"/>
    <n v="32"/>
    <n v="19"/>
    <n v="0.40625"/>
    <m/>
    <m/>
    <m/>
  </r>
  <r>
    <n v="378"/>
    <n v="18"/>
    <n v="30"/>
    <n v="1"/>
    <s v="00:14"/>
    <d v="1899-12-30T00:14:00"/>
    <n v="12"/>
    <n v="30"/>
    <n v="18"/>
    <n v="0.4"/>
    <m/>
    <m/>
    <m/>
  </r>
  <r>
    <n v="378"/>
    <n v="11"/>
    <n v="19"/>
    <n v="1"/>
    <s v="00:07"/>
    <d v="1899-12-30T00:07:00"/>
    <n v="8"/>
    <n v="19"/>
    <n v="11"/>
    <n v="0.42105263157894735"/>
    <m/>
    <m/>
    <m/>
  </r>
  <r>
    <n v="379"/>
    <n v="21"/>
    <n v="35"/>
    <n v="2"/>
    <s v="00:06"/>
    <d v="1899-12-30T00:12:00"/>
    <n v="28"/>
    <n v="70"/>
    <n v="42"/>
    <n v="0.2"/>
    <m/>
    <m/>
    <m/>
  </r>
  <r>
    <n v="380"/>
    <n v="20"/>
    <n v="33"/>
    <n v="3"/>
    <s v="00:58"/>
    <d v="1899-12-30T02:54:00"/>
    <n v="39"/>
    <n v="99"/>
    <n v="60"/>
    <n v="0.1313131313131313"/>
    <m/>
    <m/>
    <m/>
  </r>
  <r>
    <n v="380"/>
    <n v="11"/>
    <n v="19"/>
    <n v="2"/>
    <s v="00:35"/>
    <d v="1899-12-30T01:10:00"/>
    <n v="16"/>
    <n v="38"/>
    <n v="22"/>
    <n v="0.21052631578947367"/>
    <m/>
    <m/>
    <m/>
  </r>
  <r>
    <n v="381"/>
    <n v="15"/>
    <n v="26"/>
    <n v="3"/>
    <s v="00:35"/>
    <d v="1899-12-30T01:45:00"/>
    <n v="33"/>
    <n v="78"/>
    <n v="45"/>
    <n v="0.14102564102564102"/>
    <m/>
    <m/>
    <m/>
  </r>
  <r>
    <n v="381"/>
    <n v="20"/>
    <n v="33"/>
    <n v="2"/>
    <s v="00:12"/>
    <d v="1899-12-30T00:24:00"/>
    <n v="26"/>
    <n v="66"/>
    <n v="40"/>
    <n v="0.19696969696969696"/>
    <m/>
    <m/>
    <m/>
  </r>
  <r>
    <n v="382"/>
    <n v="17"/>
    <n v="29"/>
    <n v="3"/>
    <s v="00:54"/>
    <d v="1899-12-30T02:42:00"/>
    <n v="36"/>
    <n v="87"/>
    <n v="51"/>
    <n v="0.13793103448275862"/>
    <m/>
    <m/>
    <m/>
  </r>
  <r>
    <n v="383"/>
    <n v="22"/>
    <n v="36"/>
    <n v="3"/>
    <s v="00:09"/>
    <d v="1899-12-30T00:27:00"/>
    <n v="42"/>
    <n v="108"/>
    <n v="66"/>
    <n v="0.12962962962962962"/>
    <m/>
    <m/>
    <m/>
  </r>
  <r>
    <n v="384"/>
    <n v="10"/>
    <n v="18"/>
    <n v="2"/>
    <s v="00:26"/>
    <d v="1899-12-30T00:52:00"/>
    <n v="16"/>
    <n v="36"/>
    <n v="20"/>
    <n v="0.22222222222222221"/>
    <m/>
    <m/>
    <m/>
  </r>
  <r>
    <n v="384"/>
    <n v="11"/>
    <n v="19"/>
    <n v="3"/>
    <s v="00:35"/>
    <d v="1899-12-30T01:45:00"/>
    <n v="24"/>
    <n v="57"/>
    <n v="33"/>
    <n v="0.14035087719298245"/>
    <m/>
    <m/>
    <m/>
  </r>
  <r>
    <n v="384"/>
    <n v="16"/>
    <n v="27"/>
    <n v="1"/>
    <s v="00:49"/>
    <d v="1899-12-30T00:49:00"/>
    <n v="11"/>
    <n v="27"/>
    <n v="16"/>
    <n v="0.40740740740740738"/>
    <m/>
    <m/>
    <m/>
  </r>
  <r>
    <n v="385"/>
    <n v="18"/>
    <n v="30"/>
    <n v="2"/>
    <s v="00:22"/>
    <d v="1899-12-30T00:44:00"/>
    <n v="24"/>
    <n v="60"/>
    <n v="36"/>
    <n v="0.2"/>
    <m/>
    <m/>
    <m/>
  </r>
  <r>
    <n v="386"/>
    <n v="20"/>
    <n v="33"/>
    <n v="3"/>
    <s v="00:40"/>
    <d v="1899-12-30T02:00:00"/>
    <n v="39"/>
    <n v="99"/>
    <n v="60"/>
    <n v="0.1313131313131313"/>
    <m/>
    <m/>
    <m/>
  </r>
  <r>
    <n v="387"/>
    <n v="19"/>
    <n v="31"/>
    <n v="3"/>
    <s v="00:18"/>
    <d v="1899-12-30T00:54:00"/>
    <n v="36"/>
    <n v="93"/>
    <n v="57"/>
    <n v="0.12903225806451613"/>
    <m/>
    <m/>
    <m/>
  </r>
  <r>
    <n v="388"/>
    <n v="19"/>
    <n v="31"/>
    <n v="2"/>
    <s v="00:52"/>
    <d v="1899-12-30T01:44:00"/>
    <n v="24"/>
    <n v="62"/>
    <n v="38"/>
    <n v="0.19354838709677419"/>
    <m/>
    <m/>
    <m/>
  </r>
  <r>
    <n v="388"/>
    <n v="22"/>
    <n v="36"/>
    <n v="2"/>
    <s v="00:37"/>
    <d v="1899-12-30T01:14:00"/>
    <n v="28"/>
    <n v="72"/>
    <n v="44"/>
    <n v="0.19444444444444445"/>
    <m/>
    <m/>
    <m/>
  </r>
  <r>
    <n v="388"/>
    <n v="17"/>
    <n v="29"/>
    <n v="2"/>
    <s v="00:31"/>
    <d v="1899-12-30T01:02:00"/>
    <n v="24"/>
    <n v="58"/>
    <n v="34"/>
    <n v="0.20689655172413793"/>
    <m/>
    <m/>
    <m/>
  </r>
  <r>
    <n v="388"/>
    <n v="20"/>
    <n v="33"/>
    <n v="3"/>
    <s v="00:51"/>
    <d v="1899-12-30T02:33:00"/>
    <n v="39"/>
    <n v="99"/>
    <n v="60"/>
    <n v="0.1313131313131313"/>
    <m/>
    <m/>
    <m/>
  </r>
  <r>
    <n v="389"/>
    <n v="20"/>
    <n v="33"/>
    <n v="1"/>
    <s v="00:24"/>
    <d v="1899-12-30T00:24:00"/>
    <n v="13"/>
    <n v="33"/>
    <n v="20"/>
    <n v="0.39393939393939392"/>
    <m/>
    <m/>
    <m/>
  </r>
  <r>
    <n v="390"/>
    <n v="13"/>
    <n v="22"/>
    <n v="2"/>
    <s v="00:52"/>
    <d v="1899-12-30T01:44:00"/>
    <n v="18"/>
    <n v="44"/>
    <n v="26"/>
    <n v="0.20454545454545456"/>
    <m/>
    <m/>
    <m/>
  </r>
  <r>
    <n v="390"/>
    <n v="15"/>
    <n v="26"/>
    <n v="3"/>
    <s v="00:13"/>
    <d v="1899-12-30T00:39:00"/>
    <n v="33"/>
    <n v="78"/>
    <n v="45"/>
    <n v="0.14102564102564102"/>
    <m/>
    <m/>
    <m/>
  </r>
  <r>
    <n v="390"/>
    <n v="13"/>
    <n v="21"/>
    <n v="1"/>
    <s v="00:28"/>
    <d v="1899-12-30T00:28:00"/>
    <n v="8"/>
    <n v="21"/>
    <n v="13"/>
    <n v="0.38095238095238093"/>
    <m/>
    <m/>
    <m/>
  </r>
  <r>
    <n v="391"/>
    <n v="13"/>
    <n v="22"/>
    <n v="1"/>
    <s v="00:35"/>
    <d v="1899-12-30T00:35:00"/>
    <n v="9"/>
    <n v="22"/>
    <n v="13"/>
    <n v="0.40909090909090912"/>
    <m/>
    <m/>
    <m/>
  </r>
  <r>
    <n v="392"/>
    <n v="19"/>
    <n v="32"/>
    <n v="3"/>
    <s v="00:17"/>
    <d v="1899-12-30T00:51:00"/>
    <n v="39"/>
    <n v="96"/>
    <n v="57"/>
    <n v="0.13541666666666666"/>
    <m/>
    <m/>
    <m/>
  </r>
  <r>
    <n v="392"/>
    <n v="14"/>
    <n v="24"/>
    <n v="1"/>
    <s v="00:37"/>
    <d v="1899-12-30T00:37:00"/>
    <n v="10"/>
    <n v="24"/>
    <n v="14"/>
    <n v="0.41666666666666669"/>
    <m/>
    <m/>
    <m/>
  </r>
  <r>
    <n v="393"/>
    <n v="11"/>
    <n v="19"/>
    <n v="2"/>
    <s v="00:40"/>
    <d v="1899-12-30T01:20:00"/>
    <n v="16"/>
    <n v="38"/>
    <n v="22"/>
    <n v="0.21052631578947367"/>
    <m/>
    <m/>
    <m/>
  </r>
  <r>
    <n v="393"/>
    <n v="21"/>
    <n v="35"/>
    <n v="3"/>
    <s v="00:23"/>
    <d v="1899-12-30T01:09:00"/>
    <n v="42"/>
    <n v="105"/>
    <n v="63"/>
    <n v="0.13333333333333333"/>
    <m/>
    <m/>
    <m/>
  </r>
  <r>
    <n v="393"/>
    <n v="13"/>
    <n v="21"/>
    <n v="1"/>
    <s v="00:20"/>
    <d v="1899-12-30T00:20:00"/>
    <n v="8"/>
    <n v="21"/>
    <n v="13"/>
    <n v="0.38095238095238093"/>
    <m/>
    <m/>
    <m/>
  </r>
  <r>
    <n v="393"/>
    <n v="13"/>
    <n v="22"/>
    <n v="2"/>
    <s v="00:26"/>
    <d v="1899-12-30T00:52:00"/>
    <n v="18"/>
    <n v="44"/>
    <n v="26"/>
    <n v="0.20454545454545456"/>
    <m/>
    <m/>
    <m/>
  </r>
  <r>
    <n v="394"/>
    <n v="14"/>
    <n v="24"/>
    <n v="2"/>
    <s v="00:05"/>
    <d v="1899-12-30T00:10:00"/>
    <n v="20"/>
    <n v="48"/>
    <n v="28"/>
    <n v="0.20833333333333334"/>
    <m/>
    <m/>
    <m/>
  </r>
  <r>
    <n v="394"/>
    <n v="17"/>
    <n v="29"/>
    <n v="1"/>
    <s v="00:42"/>
    <d v="1899-12-30T00:42:00"/>
    <n v="12"/>
    <n v="29"/>
    <n v="17"/>
    <n v="0.41379310344827586"/>
    <m/>
    <m/>
    <m/>
  </r>
  <r>
    <n v="395"/>
    <n v="11"/>
    <n v="19"/>
    <n v="2"/>
    <s v="00:08"/>
    <d v="1899-12-30T00:16:00"/>
    <n v="16"/>
    <n v="38"/>
    <n v="22"/>
    <n v="0.21052631578947367"/>
    <m/>
    <m/>
    <m/>
  </r>
  <r>
    <n v="396"/>
    <n v="12"/>
    <n v="20"/>
    <n v="1"/>
    <s v="00:31"/>
    <d v="1899-12-30T00:31:00"/>
    <n v="8"/>
    <n v="20"/>
    <n v="12"/>
    <n v="0.4"/>
    <m/>
    <m/>
    <m/>
  </r>
  <r>
    <n v="396"/>
    <n v="13"/>
    <n v="21"/>
    <n v="3"/>
    <s v="00:26"/>
    <d v="1899-12-30T01:18:00"/>
    <n v="24"/>
    <n v="63"/>
    <n v="39"/>
    <n v="0.12698412698412698"/>
    <m/>
    <m/>
    <m/>
  </r>
  <r>
    <n v="397"/>
    <n v="16"/>
    <n v="27"/>
    <n v="2"/>
    <s v="00:10"/>
    <d v="1899-12-30T00:20:00"/>
    <n v="22"/>
    <n v="54"/>
    <n v="32"/>
    <n v="0.20370370370370369"/>
    <m/>
    <m/>
    <m/>
  </r>
  <r>
    <n v="397"/>
    <n v="19"/>
    <n v="31"/>
    <n v="3"/>
    <s v="00:59"/>
    <d v="1899-12-30T02:57:00"/>
    <n v="36"/>
    <n v="93"/>
    <n v="57"/>
    <n v="0.12903225806451613"/>
    <m/>
    <m/>
    <m/>
  </r>
  <r>
    <n v="398"/>
    <n v="16"/>
    <n v="28"/>
    <n v="2"/>
    <s v="00:50"/>
    <d v="1899-12-30T01:40:00"/>
    <n v="24"/>
    <n v="56"/>
    <n v="32"/>
    <n v="0.21428571428571427"/>
    <m/>
    <m/>
    <m/>
  </r>
  <r>
    <n v="398"/>
    <n v="20"/>
    <n v="33"/>
    <n v="2"/>
    <s v="00:21"/>
    <d v="1899-12-30T00:42:00"/>
    <n v="26"/>
    <n v="66"/>
    <n v="40"/>
    <n v="0.19696969696969696"/>
    <m/>
    <m/>
    <m/>
  </r>
  <r>
    <n v="399"/>
    <n v="20"/>
    <n v="33"/>
    <n v="3"/>
    <s v="00:45"/>
    <d v="1899-12-30T02:15:00"/>
    <n v="39"/>
    <n v="99"/>
    <n v="60"/>
    <n v="0.1313131313131313"/>
    <m/>
    <m/>
    <m/>
  </r>
  <r>
    <n v="399"/>
    <n v="22"/>
    <n v="36"/>
    <n v="3"/>
    <s v="00:46"/>
    <d v="1899-12-30T02:18:00"/>
    <n v="42"/>
    <n v="108"/>
    <n v="66"/>
    <n v="0.12962962962962962"/>
    <m/>
    <m/>
    <m/>
  </r>
  <r>
    <n v="400"/>
    <n v="25"/>
    <n v="40"/>
    <n v="2"/>
    <s v="00:28"/>
    <d v="1899-12-30T00:56:00"/>
    <n v="30"/>
    <n v="80"/>
    <n v="50"/>
    <n v="0.1875"/>
    <m/>
    <m/>
    <m/>
  </r>
  <r>
    <n v="400"/>
    <n v="16"/>
    <n v="28"/>
    <n v="2"/>
    <s v="00:13"/>
    <d v="1899-12-30T00:26:00"/>
    <n v="24"/>
    <n v="56"/>
    <n v="32"/>
    <n v="0.21428571428571427"/>
    <m/>
    <m/>
    <m/>
  </r>
  <r>
    <n v="400"/>
    <n v="19"/>
    <n v="31"/>
    <n v="2"/>
    <s v="00:38"/>
    <d v="1899-12-30T01:16:00"/>
    <n v="24"/>
    <n v="62"/>
    <n v="38"/>
    <n v="0.19354838709677419"/>
    <m/>
    <m/>
    <m/>
  </r>
  <r>
    <n v="401"/>
    <n v="13"/>
    <n v="21"/>
    <n v="2"/>
    <s v="00:20"/>
    <d v="1899-12-30T00:40:00"/>
    <n v="16"/>
    <n v="42"/>
    <n v="26"/>
    <n v="0.19047619047619047"/>
    <m/>
    <m/>
    <m/>
  </r>
  <r>
    <n v="402"/>
    <n v="15"/>
    <n v="25"/>
    <n v="2"/>
    <s v="00:16"/>
    <d v="1899-12-30T00:32:00"/>
    <n v="20"/>
    <n v="50"/>
    <n v="30"/>
    <n v="0.2"/>
    <m/>
    <m/>
    <m/>
  </r>
  <r>
    <n v="402"/>
    <n v="11"/>
    <n v="19"/>
    <n v="3"/>
    <s v="00:29"/>
    <d v="1899-12-30T01:27:00"/>
    <n v="24"/>
    <n v="57"/>
    <n v="33"/>
    <n v="0.14035087719298245"/>
    <m/>
    <m/>
    <m/>
  </r>
  <r>
    <n v="402"/>
    <n v="13"/>
    <n v="22"/>
    <n v="2"/>
    <s v="00:21"/>
    <d v="1899-12-30T00:42:00"/>
    <n v="18"/>
    <n v="44"/>
    <n v="26"/>
    <n v="0.20454545454545456"/>
    <m/>
    <m/>
    <m/>
  </r>
  <r>
    <n v="403"/>
    <n v="13"/>
    <n v="22"/>
    <n v="3"/>
    <s v="00:17"/>
    <d v="1899-12-30T00:51:00"/>
    <n v="27"/>
    <n v="66"/>
    <n v="39"/>
    <n v="0.13636363636363638"/>
    <m/>
    <m/>
    <m/>
  </r>
  <r>
    <n v="403"/>
    <n v="10"/>
    <n v="18"/>
    <n v="2"/>
    <s v="00:05"/>
    <d v="1899-12-30T00:10:00"/>
    <n v="16"/>
    <n v="36"/>
    <n v="20"/>
    <n v="0.22222222222222221"/>
    <m/>
    <m/>
    <m/>
  </r>
  <r>
    <n v="403"/>
    <n v="19"/>
    <n v="32"/>
    <n v="2"/>
    <s v="00:08"/>
    <d v="1899-12-30T00:16:00"/>
    <n v="26"/>
    <n v="64"/>
    <n v="38"/>
    <n v="0.203125"/>
    <m/>
    <m/>
    <m/>
  </r>
  <r>
    <n v="403"/>
    <n v="14"/>
    <n v="24"/>
    <n v="1"/>
    <s v="00:55"/>
    <d v="1899-12-30T00:55:00"/>
    <n v="10"/>
    <n v="24"/>
    <n v="14"/>
    <n v="0.41666666666666669"/>
    <m/>
    <m/>
    <m/>
  </r>
  <r>
    <n v="404"/>
    <n v="13"/>
    <n v="21"/>
    <n v="2"/>
    <s v="00:20"/>
    <d v="1899-12-30T00:40:00"/>
    <n v="16"/>
    <n v="42"/>
    <n v="26"/>
    <n v="0.19047619047619047"/>
    <m/>
    <m/>
    <m/>
  </r>
  <r>
    <n v="404"/>
    <n v="12"/>
    <n v="20"/>
    <n v="1"/>
    <s v="00:53"/>
    <d v="1899-12-30T00:53:00"/>
    <n v="8"/>
    <n v="20"/>
    <n v="12"/>
    <n v="0.4"/>
    <m/>
    <m/>
    <m/>
  </r>
  <r>
    <n v="404"/>
    <n v="25"/>
    <n v="40"/>
    <n v="3"/>
    <s v="00:29"/>
    <d v="1899-12-30T01:27:00"/>
    <n v="45"/>
    <n v="120"/>
    <n v="75"/>
    <n v="0.125"/>
    <m/>
    <m/>
    <m/>
  </r>
  <r>
    <n v="405"/>
    <n v="15"/>
    <n v="26"/>
    <n v="1"/>
    <s v="00:41"/>
    <d v="1899-12-30T00:41:00"/>
    <n v="11"/>
    <n v="26"/>
    <n v="15"/>
    <n v="0.42307692307692307"/>
    <m/>
    <m/>
    <m/>
  </r>
  <r>
    <n v="405"/>
    <n v="25"/>
    <n v="40"/>
    <n v="1"/>
    <s v="00:44"/>
    <d v="1899-12-30T00:44:00"/>
    <n v="15"/>
    <n v="40"/>
    <n v="25"/>
    <n v="0.375"/>
    <m/>
    <m/>
    <m/>
  </r>
  <r>
    <n v="405"/>
    <n v="12"/>
    <n v="20"/>
    <n v="2"/>
    <s v="00:13"/>
    <d v="1899-12-30T00:26:00"/>
    <n v="16"/>
    <n v="40"/>
    <n v="24"/>
    <n v="0.2"/>
    <m/>
    <m/>
    <m/>
  </r>
  <r>
    <n v="406"/>
    <n v="12"/>
    <n v="20"/>
    <n v="3"/>
    <s v="00:06"/>
    <d v="1899-12-30T00:18:00"/>
    <n v="24"/>
    <n v="60"/>
    <n v="36"/>
    <n v="0.13333333333333333"/>
    <m/>
    <m/>
    <m/>
  </r>
  <r>
    <n v="406"/>
    <n v="21"/>
    <n v="35"/>
    <n v="2"/>
    <s v="00:56"/>
    <d v="1899-12-30T01:52:00"/>
    <n v="28"/>
    <n v="70"/>
    <n v="42"/>
    <n v="0.2"/>
    <m/>
    <m/>
    <m/>
  </r>
  <r>
    <n v="406"/>
    <n v="15"/>
    <n v="25"/>
    <n v="1"/>
    <s v="00:55"/>
    <d v="1899-12-30T00:55:00"/>
    <n v="10"/>
    <n v="25"/>
    <n v="15"/>
    <n v="0.4"/>
    <m/>
    <m/>
    <m/>
  </r>
  <r>
    <n v="407"/>
    <n v="12"/>
    <n v="20"/>
    <n v="3"/>
    <s v="00:32"/>
    <d v="1899-12-30T01:36:00"/>
    <n v="24"/>
    <n v="60"/>
    <n v="36"/>
    <n v="0.13333333333333333"/>
    <m/>
    <m/>
    <m/>
  </r>
  <r>
    <n v="407"/>
    <n v="21"/>
    <n v="35"/>
    <n v="1"/>
    <s v="00:18"/>
    <d v="1899-12-30T00:18:00"/>
    <n v="14"/>
    <n v="35"/>
    <n v="21"/>
    <n v="0.4"/>
    <m/>
    <m/>
    <m/>
  </r>
  <r>
    <n v="408"/>
    <n v="15"/>
    <n v="25"/>
    <n v="1"/>
    <s v="00:58"/>
    <d v="1899-12-30T00:58:00"/>
    <n v="10"/>
    <n v="25"/>
    <n v="15"/>
    <n v="0.4"/>
    <m/>
    <m/>
    <m/>
  </r>
  <r>
    <n v="408"/>
    <n v="14"/>
    <n v="24"/>
    <n v="3"/>
    <s v="00:11"/>
    <d v="1899-12-30T00:33:00"/>
    <n v="30"/>
    <n v="72"/>
    <n v="42"/>
    <n v="0.1388888888888889"/>
    <m/>
    <m/>
    <m/>
  </r>
  <r>
    <n v="408"/>
    <n v="20"/>
    <n v="34"/>
    <n v="1"/>
    <s v="00:37"/>
    <d v="1899-12-30T00:37:00"/>
    <n v="14"/>
    <n v="34"/>
    <n v="20"/>
    <n v="0.41176470588235292"/>
    <m/>
    <m/>
    <m/>
  </r>
  <r>
    <n v="409"/>
    <n v="13"/>
    <n v="21"/>
    <n v="3"/>
    <s v="00:44"/>
    <d v="1899-12-30T02:12:00"/>
    <n v="24"/>
    <n v="63"/>
    <n v="39"/>
    <n v="0.12698412698412698"/>
    <m/>
    <m/>
    <m/>
  </r>
  <r>
    <n v="409"/>
    <n v="25"/>
    <n v="40"/>
    <n v="1"/>
    <s v="00:43"/>
    <d v="1899-12-30T00:43:00"/>
    <n v="15"/>
    <n v="40"/>
    <n v="25"/>
    <n v="0.375"/>
    <m/>
    <m/>
    <m/>
  </r>
  <r>
    <n v="409"/>
    <n v="16"/>
    <n v="28"/>
    <n v="1"/>
    <s v="00:47"/>
    <d v="1899-12-30T00:47:00"/>
    <n v="12"/>
    <n v="28"/>
    <n v="16"/>
    <n v="0.42857142857142855"/>
    <m/>
    <m/>
    <m/>
  </r>
  <r>
    <n v="409"/>
    <n v="14"/>
    <n v="24"/>
    <n v="3"/>
    <s v="00:29"/>
    <d v="1899-12-30T01:27:00"/>
    <n v="30"/>
    <n v="72"/>
    <n v="42"/>
    <n v="0.1388888888888889"/>
    <m/>
    <m/>
    <m/>
  </r>
  <r>
    <n v="410"/>
    <n v="12"/>
    <n v="20"/>
    <n v="1"/>
    <s v="00:50"/>
    <d v="1899-12-30T00:50:00"/>
    <n v="8"/>
    <n v="20"/>
    <n v="12"/>
    <n v="0.4"/>
    <m/>
    <m/>
    <m/>
  </r>
  <r>
    <n v="410"/>
    <n v="22"/>
    <n v="36"/>
    <n v="1"/>
    <s v="00:41"/>
    <d v="1899-12-30T00:41:00"/>
    <n v="14"/>
    <n v="36"/>
    <n v="22"/>
    <n v="0.3888888888888889"/>
    <m/>
    <m/>
    <m/>
  </r>
  <r>
    <n v="411"/>
    <n v="25"/>
    <n v="40"/>
    <n v="3"/>
    <s v="00:36"/>
    <d v="1899-12-30T01:48:00"/>
    <n v="45"/>
    <n v="120"/>
    <n v="75"/>
    <n v="0.125"/>
    <m/>
    <m/>
    <m/>
  </r>
  <r>
    <n v="411"/>
    <n v="10"/>
    <n v="18"/>
    <n v="1"/>
    <s v="00:33"/>
    <d v="1899-12-30T00:33:00"/>
    <n v="8"/>
    <n v="18"/>
    <n v="10"/>
    <n v="0.44444444444444442"/>
    <m/>
    <m/>
    <m/>
  </r>
  <r>
    <n v="411"/>
    <n v="16"/>
    <n v="27"/>
    <n v="3"/>
    <s v="00:09"/>
    <d v="1899-12-30T00:27:00"/>
    <n v="33"/>
    <n v="81"/>
    <n v="48"/>
    <n v="0.13580246913580246"/>
    <m/>
    <m/>
    <m/>
  </r>
  <r>
    <n v="412"/>
    <n v="19"/>
    <n v="31"/>
    <n v="3"/>
    <s v="00:57"/>
    <d v="1899-12-30T02:51:00"/>
    <n v="36"/>
    <n v="93"/>
    <n v="57"/>
    <n v="0.12903225806451613"/>
    <m/>
    <m/>
    <m/>
  </r>
  <r>
    <n v="413"/>
    <n v="21"/>
    <n v="35"/>
    <n v="1"/>
    <s v="00:12"/>
    <d v="1899-12-30T00:12:00"/>
    <n v="14"/>
    <n v="35"/>
    <n v="21"/>
    <n v="0.4"/>
    <m/>
    <m/>
    <m/>
  </r>
  <r>
    <n v="414"/>
    <n v="20"/>
    <n v="33"/>
    <n v="1"/>
    <s v="00:38"/>
    <d v="1899-12-30T00:38:00"/>
    <n v="13"/>
    <n v="33"/>
    <n v="20"/>
    <n v="0.39393939393939392"/>
    <m/>
    <m/>
    <m/>
  </r>
  <r>
    <n v="415"/>
    <n v="16"/>
    <n v="27"/>
    <n v="2"/>
    <s v="00:32"/>
    <d v="1899-12-30T01:04:00"/>
    <n v="22"/>
    <n v="54"/>
    <n v="32"/>
    <n v="0.20370370370370369"/>
    <m/>
    <m/>
    <m/>
  </r>
  <r>
    <n v="415"/>
    <n v="20"/>
    <n v="34"/>
    <n v="2"/>
    <s v="00:16"/>
    <d v="1899-12-30T00:32:00"/>
    <n v="28"/>
    <n v="68"/>
    <n v="40"/>
    <n v="0.20588235294117646"/>
    <m/>
    <m/>
    <m/>
  </r>
  <r>
    <n v="415"/>
    <n v="22"/>
    <n v="36"/>
    <n v="1"/>
    <s v="00:39"/>
    <d v="1899-12-30T00:39:00"/>
    <n v="14"/>
    <n v="36"/>
    <n v="22"/>
    <n v="0.3888888888888889"/>
    <m/>
    <m/>
    <m/>
  </r>
  <r>
    <n v="416"/>
    <n v="15"/>
    <n v="25"/>
    <n v="1"/>
    <s v="00:09"/>
    <d v="1899-12-30T00:09:00"/>
    <n v="10"/>
    <n v="25"/>
    <n v="15"/>
    <n v="0.4"/>
    <m/>
    <m/>
    <m/>
  </r>
  <r>
    <n v="417"/>
    <n v="17"/>
    <n v="29"/>
    <n v="1"/>
    <s v="00:23"/>
    <d v="1899-12-30T00:23:00"/>
    <n v="12"/>
    <n v="29"/>
    <n v="17"/>
    <n v="0.41379310344827586"/>
    <m/>
    <m/>
    <m/>
  </r>
  <r>
    <n v="417"/>
    <n v="25"/>
    <n v="40"/>
    <n v="1"/>
    <s v="00:17"/>
    <d v="1899-12-30T00:17:00"/>
    <n v="15"/>
    <n v="40"/>
    <n v="25"/>
    <n v="0.375"/>
    <m/>
    <m/>
    <m/>
  </r>
  <r>
    <n v="417"/>
    <n v="11"/>
    <n v="19"/>
    <n v="1"/>
    <s v="00:16"/>
    <d v="1899-12-30T00:16:00"/>
    <n v="8"/>
    <n v="19"/>
    <n v="11"/>
    <n v="0.42105263157894735"/>
    <m/>
    <m/>
    <m/>
  </r>
  <r>
    <n v="417"/>
    <n v="16"/>
    <n v="27"/>
    <n v="2"/>
    <s v="00:34"/>
    <d v="1899-12-30T01:08:00"/>
    <n v="22"/>
    <n v="54"/>
    <n v="32"/>
    <n v="0.20370370370370369"/>
    <m/>
    <m/>
    <m/>
  </r>
  <r>
    <n v="418"/>
    <n v="15"/>
    <n v="25"/>
    <n v="1"/>
    <s v="00:45"/>
    <d v="1899-12-30T00:45:00"/>
    <n v="10"/>
    <n v="25"/>
    <n v="15"/>
    <n v="0.4"/>
    <m/>
    <m/>
    <m/>
  </r>
  <r>
    <n v="418"/>
    <n v="19"/>
    <n v="31"/>
    <n v="3"/>
    <s v="00:55"/>
    <d v="1899-12-30T02:45:00"/>
    <n v="36"/>
    <n v="93"/>
    <n v="57"/>
    <n v="0.12903225806451613"/>
    <m/>
    <m/>
    <m/>
  </r>
  <r>
    <n v="419"/>
    <n v="20"/>
    <n v="34"/>
    <n v="1"/>
    <s v="00:07"/>
    <d v="1899-12-30T00:07:00"/>
    <n v="14"/>
    <n v="34"/>
    <n v="20"/>
    <n v="0.41176470588235292"/>
    <m/>
    <m/>
    <m/>
  </r>
  <r>
    <n v="419"/>
    <n v="20"/>
    <n v="33"/>
    <n v="1"/>
    <s v="00:57"/>
    <d v="1899-12-30T00:57:00"/>
    <n v="13"/>
    <n v="33"/>
    <n v="20"/>
    <n v="0.39393939393939392"/>
    <m/>
    <m/>
    <m/>
  </r>
  <r>
    <n v="420"/>
    <n v="20"/>
    <n v="34"/>
    <n v="2"/>
    <s v="00:33"/>
    <d v="1899-12-30T01:06:00"/>
    <n v="28"/>
    <n v="68"/>
    <n v="40"/>
    <n v="0.20588235294117646"/>
    <m/>
    <m/>
    <m/>
  </r>
  <r>
    <n v="420"/>
    <n v="12"/>
    <n v="20"/>
    <n v="3"/>
    <s v="00:10"/>
    <d v="1899-12-30T00:30:00"/>
    <n v="24"/>
    <n v="60"/>
    <n v="36"/>
    <n v="0.13333333333333333"/>
    <m/>
    <m/>
    <m/>
  </r>
  <r>
    <n v="420"/>
    <n v="15"/>
    <n v="25"/>
    <n v="2"/>
    <s v="00:28"/>
    <d v="1899-12-30T00:56:00"/>
    <n v="20"/>
    <n v="50"/>
    <n v="30"/>
    <n v="0.2"/>
    <m/>
    <m/>
    <m/>
  </r>
  <r>
    <n v="420"/>
    <n v="19"/>
    <n v="32"/>
    <n v="2"/>
    <s v="00:34"/>
    <d v="1899-12-30T01:08:00"/>
    <n v="26"/>
    <n v="64"/>
    <n v="38"/>
    <n v="0.203125"/>
    <m/>
    <m/>
    <m/>
  </r>
  <r>
    <n v="421"/>
    <n v="19"/>
    <n v="31"/>
    <n v="1"/>
    <s v="00:18"/>
    <d v="1899-12-30T00:18:00"/>
    <n v="12"/>
    <n v="31"/>
    <n v="19"/>
    <n v="0.38709677419354838"/>
    <m/>
    <m/>
    <m/>
  </r>
  <r>
    <n v="421"/>
    <n v="10"/>
    <n v="18"/>
    <n v="3"/>
    <s v="00:53"/>
    <d v="1899-12-30T02:39:00"/>
    <n v="24"/>
    <n v="54"/>
    <n v="30"/>
    <n v="0.14814814814814814"/>
    <m/>
    <m/>
    <m/>
  </r>
  <r>
    <n v="422"/>
    <n v="15"/>
    <n v="26"/>
    <n v="2"/>
    <s v="00:07"/>
    <d v="1899-12-30T00:14:00"/>
    <n v="22"/>
    <n v="52"/>
    <n v="30"/>
    <n v="0.21153846153846154"/>
    <m/>
    <m/>
    <m/>
  </r>
  <r>
    <n v="422"/>
    <n v="22"/>
    <n v="36"/>
    <n v="1"/>
    <s v="00:27"/>
    <d v="1899-12-30T00:27:00"/>
    <n v="14"/>
    <n v="36"/>
    <n v="22"/>
    <n v="0.3888888888888889"/>
    <m/>
    <m/>
    <m/>
  </r>
  <r>
    <n v="423"/>
    <n v="16"/>
    <n v="28"/>
    <n v="2"/>
    <s v="00:24"/>
    <d v="1899-12-30T00:48:00"/>
    <n v="24"/>
    <n v="56"/>
    <n v="32"/>
    <n v="0.21428571428571427"/>
    <m/>
    <m/>
    <m/>
  </r>
  <r>
    <n v="423"/>
    <n v="19"/>
    <n v="32"/>
    <n v="3"/>
    <s v="00:07"/>
    <d v="1899-12-30T00:21:00"/>
    <n v="39"/>
    <n v="96"/>
    <n v="57"/>
    <n v="0.13541666666666666"/>
    <m/>
    <m/>
    <m/>
  </r>
  <r>
    <n v="424"/>
    <n v="13"/>
    <n v="22"/>
    <n v="3"/>
    <s v="00:43"/>
    <d v="1899-12-30T02:09:00"/>
    <n v="27"/>
    <n v="66"/>
    <n v="39"/>
    <n v="0.13636363636363638"/>
    <m/>
    <m/>
    <m/>
  </r>
  <r>
    <n v="424"/>
    <n v="16"/>
    <n v="27"/>
    <n v="3"/>
    <s v="00:45"/>
    <d v="1899-12-30T02:15:00"/>
    <n v="33"/>
    <n v="81"/>
    <n v="48"/>
    <n v="0.13580246913580246"/>
    <m/>
    <m/>
    <m/>
  </r>
  <r>
    <n v="425"/>
    <n v="11"/>
    <n v="19"/>
    <n v="1"/>
    <s v="00:28"/>
    <d v="1899-12-30T00:28:00"/>
    <n v="8"/>
    <n v="19"/>
    <n v="11"/>
    <n v="0.42105263157894735"/>
    <m/>
    <m/>
    <m/>
  </r>
  <r>
    <n v="426"/>
    <n v="20"/>
    <n v="33"/>
    <n v="1"/>
    <s v="00:08"/>
    <d v="1899-12-30T00:08:00"/>
    <n v="13"/>
    <n v="33"/>
    <n v="20"/>
    <n v="0.39393939393939392"/>
    <m/>
    <m/>
    <m/>
  </r>
  <r>
    <n v="426"/>
    <n v="16"/>
    <n v="28"/>
    <n v="2"/>
    <s v="00:38"/>
    <d v="1899-12-30T01:16:00"/>
    <n v="24"/>
    <n v="56"/>
    <n v="32"/>
    <n v="0.21428571428571427"/>
    <m/>
    <m/>
    <m/>
  </r>
  <r>
    <n v="426"/>
    <n v="15"/>
    <n v="25"/>
    <n v="2"/>
    <s v="00:23"/>
    <d v="1899-12-30T00:46:00"/>
    <n v="20"/>
    <n v="50"/>
    <n v="30"/>
    <n v="0.2"/>
    <m/>
    <m/>
    <m/>
  </r>
  <r>
    <n v="426"/>
    <n v="22"/>
    <n v="36"/>
    <n v="3"/>
    <s v="00:47"/>
    <d v="1899-12-30T02:21:00"/>
    <n v="42"/>
    <n v="108"/>
    <n v="66"/>
    <n v="0.12962962962962962"/>
    <m/>
    <m/>
    <m/>
  </r>
  <r>
    <n v="427"/>
    <n v="15"/>
    <n v="25"/>
    <n v="3"/>
    <s v="00:34"/>
    <d v="1899-12-30T01:42:00"/>
    <n v="30"/>
    <n v="75"/>
    <n v="45"/>
    <n v="0.13333333333333333"/>
    <m/>
    <m/>
    <m/>
  </r>
  <r>
    <n v="427"/>
    <n v="21"/>
    <n v="35"/>
    <n v="2"/>
    <s v="00:52"/>
    <d v="1899-12-30T01:44:00"/>
    <n v="28"/>
    <n v="70"/>
    <n v="42"/>
    <n v="0.2"/>
    <m/>
    <m/>
    <m/>
  </r>
  <r>
    <n v="427"/>
    <n v="14"/>
    <n v="23"/>
    <n v="1"/>
    <s v="00:24"/>
    <d v="1899-12-30T00:24:00"/>
    <n v="9"/>
    <n v="23"/>
    <n v="14"/>
    <n v="0.39130434782608697"/>
    <m/>
    <m/>
    <m/>
  </r>
  <r>
    <n v="427"/>
    <n v="11"/>
    <n v="19"/>
    <n v="2"/>
    <s v="00:56"/>
    <d v="1899-12-30T01:52:00"/>
    <n v="16"/>
    <n v="38"/>
    <n v="22"/>
    <n v="0.21052631578947367"/>
    <m/>
    <m/>
    <m/>
  </r>
  <r>
    <n v="428"/>
    <n v="25"/>
    <n v="40"/>
    <n v="1"/>
    <s v="00:38"/>
    <d v="1899-12-30T00:38:00"/>
    <n v="15"/>
    <n v="40"/>
    <n v="25"/>
    <n v="0.375"/>
    <m/>
    <m/>
    <m/>
  </r>
  <r>
    <n v="428"/>
    <n v="14"/>
    <n v="23"/>
    <n v="1"/>
    <s v="00:46"/>
    <d v="1899-12-30T00:46:00"/>
    <n v="9"/>
    <n v="23"/>
    <n v="14"/>
    <n v="0.39130434782608697"/>
    <m/>
    <m/>
    <m/>
  </r>
  <r>
    <n v="428"/>
    <n v="15"/>
    <n v="25"/>
    <n v="2"/>
    <s v="00:48"/>
    <d v="1899-12-30T01:36:00"/>
    <n v="20"/>
    <n v="50"/>
    <n v="30"/>
    <n v="0.2"/>
    <m/>
    <m/>
    <m/>
  </r>
  <r>
    <n v="428"/>
    <n v="19"/>
    <n v="31"/>
    <n v="2"/>
    <s v="00:47"/>
    <d v="1899-12-30T01:34:00"/>
    <n v="24"/>
    <n v="62"/>
    <n v="38"/>
    <n v="0.19354838709677419"/>
    <m/>
    <m/>
    <m/>
  </r>
  <r>
    <n v="429"/>
    <n v="15"/>
    <n v="26"/>
    <n v="3"/>
    <s v="00:27"/>
    <d v="1899-12-30T01:21:00"/>
    <n v="33"/>
    <n v="78"/>
    <n v="45"/>
    <n v="0.14102564102564102"/>
    <m/>
    <m/>
    <m/>
  </r>
  <r>
    <n v="430"/>
    <n v="15"/>
    <n v="25"/>
    <n v="1"/>
    <s v="00:49"/>
    <d v="1899-12-30T00:49:00"/>
    <n v="10"/>
    <n v="25"/>
    <n v="15"/>
    <n v="0.4"/>
    <m/>
    <m/>
    <m/>
  </r>
  <r>
    <n v="431"/>
    <n v="18"/>
    <n v="30"/>
    <n v="2"/>
    <s v="00:20"/>
    <d v="1899-12-30T00:40:00"/>
    <n v="24"/>
    <n v="60"/>
    <n v="36"/>
    <n v="0.2"/>
    <m/>
    <m/>
    <m/>
  </r>
  <r>
    <n v="432"/>
    <n v="12"/>
    <n v="20"/>
    <n v="3"/>
    <s v="00:16"/>
    <d v="1899-12-30T00:48:00"/>
    <n v="24"/>
    <n v="60"/>
    <n v="36"/>
    <n v="0.13333333333333333"/>
    <m/>
    <m/>
    <m/>
  </r>
  <r>
    <n v="432"/>
    <n v="13"/>
    <n v="21"/>
    <n v="1"/>
    <s v="00:27"/>
    <d v="1899-12-30T00:27:00"/>
    <n v="8"/>
    <n v="21"/>
    <n v="13"/>
    <n v="0.38095238095238093"/>
    <m/>
    <m/>
    <m/>
  </r>
  <r>
    <n v="432"/>
    <n v="16"/>
    <n v="28"/>
    <n v="1"/>
    <s v="00:31"/>
    <d v="1899-12-30T00:31:00"/>
    <n v="12"/>
    <n v="28"/>
    <n v="16"/>
    <n v="0.42857142857142855"/>
    <m/>
    <m/>
    <m/>
  </r>
  <r>
    <n v="433"/>
    <n v="18"/>
    <n v="30"/>
    <n v="1"/>
    <s v="00:56"/>
    <d v="1899-12-30T00:56:00"/>
    <n v="12"/>
    <n v="30"/>
    <n v="18"/>
    <n v="0.4"/>
    <m/>
    <m/>
    <m/>
  </r>
  <r>
    <n v="433"/>
    <n v="14"/>
    <n v="24"/>
    <n v="3"/>
    <s v="00:18"/>
    <d v="1899-12-30T00:54:00"/>
    <n v="30"/>
    <n v="72"/>
    <n v="42"/>
    <n v="0.1388888888888889"/>
    <m/>
    <m/>
    <m/>
  </r>
  <r>
    <n v="434"/>
    <n v="15"/>
    <n v="26"/>
    <n v="2"/>
    <s v="00:26"/>
    <d v="1899-12-30T00:52:00"/>
    <n v="22"/>
    <n v="52"/>
    <n v="30"/>
    <n v="0.21153846153846154"/>
    <m/>
    <m/>
    <m/>
  </r>
  <r>
    <n v="434"/>
    <n v="13"/>
    <n v="22"/>
    <n v="2"/>
    <s v="00:32"/>
    <d v="1899-12-30T01:04:00"/>
    <n v="18"/>
    <n v="44"/>
    <n v="26"/>
    <n v="0.20454545454545456"/>
    <m/>
    <m/>
    <m/>
  </r>
  <r>
    <n v="435"/>
    <n v="15"/>
    <n v="26"/>
    <n v="2"/>
    <s v="00:14"/>
    <d v="1899-12-30T00:28:00"/>
    <n v="22"/>
    <n v="52"/>
    <n v="30"/>
    <n v="0.21153846153846154"/>
    <m/>
    <m/>
    <m/>
  </r>
  <r>
    <n v="435"/>
    <n v="13"/>
    <n v="21"/>
    <n v="2"/>
    <s v="00:42"/>
    <d v="1899-12-30T01:24:00"/>
    <n v="16"/>
    <n v="42"/>
    <n v="26"/>
    <n v="0.19047619047619047"/>
    <m/>
    <m/>
    <m/>
  </r>
  <r>
    <n v="435"/>
    <n v="18"/>
    <n v="30"/>
    <n v="2"/>
    <s v="00:55"/>
    <d v="1899-12-30T01:50:00"/>
    <n v="24"/>
    <n v="60"/>
    <n v="36"/>
    <n v="0.2"/>
    <m/>
    <m/>
    <m/>
  </r>
  <r>
    <n v="436"/>
    <n v="16"/>
    <n v="28"/>
    <n v="2"/>
    <s v="00:45"/>
    <d v="1899-12-30T01:30:00"/>
    <n v="24"/>
    <n v="56"/>
    <n v="32"/>
    <n v="0.21428571428571427"/>
    <m/>
    <m/>
    <m/>
  </r>
  <r>
    <n v="437"/>
    <n v="21"/>
    <n v="35"/>
    <n v="2"/>
    <s v="00:51"/>
    <d v="1899-12-30T01:42:00"/>
    <n v="28"/>
    <n v="70"/>
    <n v="42"/>
    <n v="0.2"/>
    <m/>
    <m/>
    <m/>
  </r>
  <r>
    <n v="438"/>
    <n v="20"/>
    <n v="33"/>
    <n v="1"/>
    <s v="00:51"/>
    <d v="1899-12-30T00:51:00"/>
    <n v="13"/>
    <n v="33"/>
    <n v="20"/>
    <n v="0.39393939393939392"/>
    <m/>
    <m/>
    <m/>
  </r>
  <r>
    <n v="439"/>
    <n v="20"/>
    <n v="33"/>
    <n v="3"/>
    <s v="00:35"/>
    <d v="1899-12-30T01:45:00"/>
    <n v="39"/>
    <n v="99"/>
    <n v="60"/>
    <n v="0.1313131313131313"/>
    <m/>
    <m/>
    <m/>
  </r>
  <r>
    <n v="439"/>
    <n v="15"/>
    <n v="26"/>
    <n v="3"/>
    <s v="00:29"/>
    <d v="1899-12-30T01:27:00"/>
    <n v="33"/>
    <n v="78"/>
    <n v="45"/>
    <n v="0.14102564102564102"/>
    <m/>
    <m/>
    <m/>
  </r>
  <r>
    <n v="440"/>
    <n v="14"/>
    <n v="23"/>
    <n v="2"/>
    <s v="00:36"/>
    <d v="1899-12-30T01:12:00"/>
    <n v="18"/>
    <n v="46"/>
    <n v="28"/>
    <n v="0.19565217391304349"/>
    <m/>
    <m/>
    <m/>
  </r>
  <r>
    <n v="440"/>
    <n v="11"/>
    <n v="19"/>
    <n v="2"/>
    <s v="00:09"/>
    <d v="1899-12-30T00:18:00"/>
    <n v="16"/>
    <n v="38"/>
    <n v="22"/>
    <n v="0.21052631578947367"/>
    <m/>
    <m/>
    <m/>
  </r>
  <r>
    <n v="441"/>
    <n v="21"/>
    <n v="35"/>
    <n v="3"/>
    <s v="00:54"/>
    <d v="1899-12-30T02:42:00"/>
    <n v="42"/>
    <n v="105"/>
    <n v="63"/>
    <n v="0.13333333333333333"/>
    <m/>
    <m/>
    <m/>
  </r>
  <r>
    <n v="441"/>
    <n v="15"/>
    <n v="26"/>
    <n v="3"/>
    <s v="00:36"/>
    <d v="1899-12-30T01:48:00"/>
    <n v="33"/>
    <n v="78"/>
    <n v="45"/>
    <n v="0.14102564102564102"/>
    <m/>
    <m/>
    <m/>
  </r>
  <r>
    <n v="442"/>
    <n v="20"/>
    <n v="34"/>
    <n v="3"/>
    <s v="00:29"/>
    <d v="1899-12-30T01:27:00"/>
    <n v="42"/>
    <n v="102"/>
    <n v="60"/>
    <n v="0.1372549019607843"/>
    <m/>
    <m/>
    <m/>
  </r>
  <r>
    <n v="442"/>
    <n v="15"/>
    <n v="25"/>
    <n v="1"/>
    <s v="00:57"/>
    <d v="1899-12-30T00:57:00"/>
    <n v="10"/>
    <n v="25"/>
    <n v="15"/>
    <n v="0.4"/>
    <m/>
    <m/>
    <m/>
  </r>
  <r>
    <n v="442"/>
    <n v="22"/>
    <n v="36"/>
    <n v="3"/>
    <s v="00:45"/>
    <d v="1899-12-30T02:15:00"/>
    <n v="42"/>
    <n v="108"/>
    <n v="66"/>
    <n v="0.12962962962962962"/>
    <m/>
    <m/>
    <m/>
  </r>
  <r>
    <n v="443"/>
    <n v="14"/>
    <n v="23"/>
    <n v="1"/>
    <s v="00:30"/>
    <d v="1899-12-30T00:30:00"/>
    <n v="9"/>
    <n v="23"/>
    <n v="14"/>
    <n v="0.39130434782608697"/>
    <m/>
    <m/>
    <m/>
  </r>
  <r>
    <n v="443"/>
    <n v="19"/>
    <n v="32"/>
    <n v="1"/>
    <s v="00:52"/>
    <d v="1899-12-30T00:52:00"/>
    <n v="13"/>
    <n v="32"/>
    <n v="19"/>
    <n v="0.40625"/>
    <m/>
    <m/>
    <m/>
  </r>
  <r>
    <n v="443"/>
    <n v="15"/>
    <n v="26"/>
    <n v="3"/>
    <s v="00:55"/>
    <d v="1899-12-30T02:45:00"/>
    <n v="33"/>
    <n v="78"/>
    <n v="45"/>
    <n v="0.14102564102564102"/>
    <m/>
    <m/>
    <m/>
  </r>
  <r>
    <n v="443"/>
    <n v="16"/>
    <n v="28"/>
    <n v="3"/>
    <s v="00:18"/>
    <d v="1899-12-30T00:54:00"/>
    <n v="36"/>
    <n v="84"/>
    <n v="48"/>
    <n v="0.14285714285714285"/>
    <m/>
    <m/>
    <m/>
  </r>
  <r>
    <n v="444"/>
    <n v="14"/>
    <n v="23"/>
    <n v="1"/>
    <s v="00:32"/>
    <d v="1899-12-30T00:32:00"/>
    <n v="9"/>
    <n v="23"/>
    <n v="14"/>
    <n v="0.39130434782608697"/>
    <m/>
    <m/>
    <m/>
  </r>
  <r>
    <n v="444"/>
    <n v="14"/>
    <n v="24"/>
    <n v="3"/>
    <s v="00:49"/>
    <d v="1899-12-30T02:27:00"/>
    <n v="30"/>
    <n v="72"/>
    <n v="42"/>
    <n v="0.1388888888888889"/>
    <m/>
    <m/>
    <m/>
  </r>
  <r>
    <n v="445"/>
    <n v="16"/>
    <n v="27"/>
    <n v="3"/>
    <s v="00:26"/>
    <d v="1899-12-30T01:18:00"/>
    <n v="33"/>
    <n v="81"/>
    <n v="48"/>
    <n v="0.13580246913580246"/>
    <m/>
    <m/>
    <m/>
  </r>
  <r>
    <n v="446"/>
    <n v="13"/>
    <n v="21"/>
    <n v="1"/>
    <s v="00:08"/>
    <d v="1899-12-30T00:08:00"/>
    <n v="8"/>
    <n v="21"/>
    <n v="13"/>
    <n v="0.38095238095238093"/>
    <m/>
    <m/>
    <m/>
  </r>
  <r>
    <n v="447"/>
    <n v="12"/>
    <n v="20"/>
    <n v="2"/>
    <s v="00:29"/>
    <d v="1899-12-30T00:58:00"/>
    <n v="16"/>
    <n v="40"/>
    <n v="24"/>
    <n v="0.2"/>
    <m/>
    <m/>
    <m/>
  </r>
  <r>
    <n v="447"/>
    <n v="11"/>
    <n v="19"/>
    <n v="3"/>
    <s v="00:50"/>
    <d v="1899-12-30T02:30:00"/>
    <n v="24"/>
    <n v="57"/>
    <n v="33"/>
    <n v="0.14035087719298245"/>
    <m/>
    <m/>
    <m/>
  </r>
  <r>
    <n v="447"/>
    <n v="16"/>
    <n v="28"/>
    <n v="3"/>
    <s v="00:07"/>
    <d v="1899-12-30T00:21:00"/>
    <n v="36"/>
    <n v="84"/>
    <n v="48"/>
    <n v="0.14285714285714285"/>
    <m/>
    <m/>
    <m/>
  </r>
  <r>
    <n v="448"/>
    <n v="11"/>
    <n v="19"/>
    <n v="2"/>
    <s v="00:26"/>
    <d v="1899-12-30T00:52:00"/>
    <n v="16"/>
    <n v="38"/>
    <n v="22"/>
    <n v="0.21052631578947367"/>
    <m/>
    <m/>
    <m/>
  </r>
  <r>
    <n v="448"/>
    <n v="20"/>
    <n v="33"/>
    <n v="3"/>
    <s v="00:40"/>
    <d v="1899-12-30T02:00:00"/>
    <n v="39"/>
    <n v="99"/>
    <n v="60"/>
    <n v="0.1313131313131313"/>
    <m/>
    <m/>
    <m/>
  </r>
  <r>
    <n v="449"/>
    <n v="19"/>
    <n v="32"/>
    <n v="2"/>
    <s v="00:33"/>
    <d v="1899-12-30T01:06:00"/>
    <n v="26"/>
    <n v="64"/>
    <n v="38"/>
    <n v="0.203125"/>
    <m/>
    <m/>
    <m/>
  </r>
  <r>
    <n v="450"/>
    <n v="10"/>
    <n v="18"/>
    <n v="2"/>
    <s v="00:13"/>
    <d v="1899-12-30T00:26:00"/>
    <n v="16"/>
    <n v="36"/>
    <n v="20"/>
    <n v="0.22222222222222221"/>
    <m/>
    <m/>
    <m/>
  </r>
  <r>
    <n v="450"/>
    <n v="22"/>
    <n v="36"/>
    <n v="1"/>
    <s v="00:21"/>
    <d v="1899-12-30T00:21:00"/>
    <n v="14"/>
    <n v="36"/>
    <n v="22"/>
    <n v="0.3888888888888889"/>
    <m/>
    <m/>
    <m/>
  </r>
  <r>
    <n v="451"/>
    <n v="21"/>
    <n v="35"/>
    <n v="1"/>
    <s v="00:23"/>
    <d v="1899-12-30T00:23:00"/>
    <n v="14"/>
    <n v="35"/>
    <n v="21"/>
    <n v="0.4"/>
    <m/>
    <m/>
    <m/>
  </r>
  <r>
    <n v="451"/>
    <n v="14"/>
    <n v="23"/>
    <n v="1"/>
    <s v="00:41"/>
    <d v="1899-12-30T00:41:00"/>
    <n v="9"/>
    <n v="23"/>
    <n v="14"/>
    <n v="0.39130434782608697"/>
    <m/>
    <m/>
    <m/>
  </r>
  <r>
    <n v="451"/>
    <n v="20"/>
    <n v="34"/>
    <n v="1"/>
    <s v="00:39"/>
    <d v="1899-12-30T00:39:00"/>
    <n v="14"/>
    <n v="34"/>
    <n v="20"/>
    <n v="0.41176470588235292"/>
    <m/>
    <m/>
    <m/>
  </r>
  <r>
    <n v="452"/>
    <n v="19"/>
    <n v="31"/>
    <n v="3"/>
    <s v="00:53"/>
    <d v="1899-12-30T02:39:00"/>
    <n v="36"/>
    <n v="93"/>
    <n v="57"/>
    <n v="0.12903225806451613"/>
    <m/>
    <m/>
    <m/>
  </r>
  <r>
    <n v="452"/>
    <n v="13"/>
    <n v="22"/>
    <n v="2"/>
    <s v="00:28"/>
    <d v="1899-12-30T00:56:00"/>
    <n v="18"/>
    <n v="44"/>
    <n v="26"/>
    <n v="0.20454545454545456"/>
    <m/>
    <m/>
    <m/>
  </r>
  <r>
    <n v="452"/>
    <n v="13"/>
    <n v="21"/>
    <n v="1"/>
    <s v="00:42"/>
    <d v="1899-12-30T00:42:00"/>
    <n v="8"/>
    <n v="21"/>
    <n v="13"/>
    <n v="0.38095238095238093"/>
    <m/>
    <m/>
    <m/>
  </r>
  <r>
    <n v="453"/>
    <n v="20"/>
    <n v="34"/>
    <n v="1"/>
    <s v="00:42"/>
    <d v="1899-12-30T00:42:00"/>
    <n v="14"/>
    <n v="34"/>
    <n v="20"/>
    <n v="0.41176470588235292"/>
    <m/>
    <m/>
    <m/>
  </r>
  <r>
    <n v="453"/>
    <n v="19"/>
    <n v="32"/>
    <n v="3"/>
    <s v="00:58"/>
    <d v="1899-12-30T02:54:00"/>
    <n v="39"/>
    <n v="96"/>
    <n v="57"/>
    <n v="0.13541666666666666"/>
    <m/>
    <m/>
    <m/>
  </r>
  <r>
    <n v="454"/>
    <n v="16"/>
    <n v="27"/>
    <n v="2"/>
    <s v="00:49"/>
    <d v="1899-12-30T01:38:00"/>
    <n v="22"/>
    <n v="54"/>
    <n v="32"/>
    <n v="0.20370370370370369"/>
    <m/>
    <m/>
    <m/>
  </r>
  <r>
    <n v="454"/>
    <n v="11"/>
    <n v="19"/>
    <n v="3"/>
    <s v="00:18"/>
    <d v="1899-12-30T00:54:00"/>
    <n v="24"/>
    <n v="57"/>
    <n v="33"/>
    <n v="0.14035087719298245"/>
    <m/>
    <m/>
    <m/>
  </r>
  <r>
    <n v="454"/>
    <n v="22"/>
    <n v="36"/>
    <n v="2"/>
    <s v="00:42"/>
    <d v="1899-12-30T01:24:00"/>
    <n v="28"/>
    <n v="72"/>
    <n v="44"/>
    <n v="0.19444444444444445"/>
    <m/>
    <m/>
    <m/>
  </r>
  <r>
    <n v="454"/>
    <n v="15"/>
    <n v="25"/>
    <n v="2"/>
    <s v="00:44"/>
    <d v="1899-12-30T01:28:00"/>
    <n v="20"/>
    <n v="50"/>
    <n v="30"/>
    <n v="0.2"/>
    <m/>
    <m/>
    <m/>
  </r>
  <r>
    <n v="455"/>
    <n v="14"/>
    <n v="24"/>
    <n v="2"/>
    <s v="00:11"/>
    <d v="1899-12-30T00:22:00"/>
    <n v="20"/>
    <n v="48"/>
    <n v="28"/>
    <n v="0.20833333333333334"/>
    <m/>
    <m/>
    <m/>
  </r>
  <r>
    <n v="456"/>
    <n v="25"/>
    <n v="40"/>
    <n v="2"/>
    <s v="00:47"/>
    <d v="1899-12-30T01:34:00"/>
    <n v="30"/>
    <n v="80"/>
    <n v="50"/>
    <n v="0.1875"/>
    <m/>
    <m/>
    <m/>
  </r>
  <r>
    <n v="456"/>
    <n v="20"/>
    <n v="34"/>
    <n v="2"/>
    <s v="00:24"/>
    <d v="1899-12-30T00:48:00"/>
    <n v="28"/>
    <n v="68"/>
    <n v="40"/>
    <n v="0.20588235294117646"/>
    <m/>
    <m/>
    <m/>
  </r>
  <r>
    <n v="457"/>
    <n v="20"/>
    <n v="33"/>
    <n v="3"/>
    <s v="00:43"/>
    <d v="1899-12-30T02:09:00"/>
    <n v="39"/>
    <n v="99"/>
    <n v="60"/>
    <n v="0.1313131313131313"/>
    <m/>
    <m/>
    <m/>
  </r>
  <r>
    <n v="457"/>
    <n v="11"/>
    <n v="19"/>
    <n v="2"/>
    <s v="00:15"/>
    <d v="1899-12-30T00:30:00"/>
    <n v="16"/>
    <n v="38"/>
    <n v="22"/>
    <n v="0.21052631578947367"/>
    <m/>
    <m/>
    <m/>
  </r>
  <r>
    <n v="458"/>
    <n v="16"/>
    <n v="28"/>
    <n v="2"/>
    <s v="00:11"/>
    <d v="1899-12-30T00:22:00"/>
    <n v="24"/>
    <n v="56"/>
    <n v="32"/>
    <n v="0.21428571428571427"/>
    <m/>
    <m/>
    <m/>
  </r>
  <r>
    <n v="458"/>
    <n v="20"/>
    <n v="34"/>
    <n v="3"/>
    <s v="00:28"/>
    <d v="1899-12-30T01:24:00"/>
    <n v="42"/>
    <n v="102"/>
    <n v="60"/>
    <n v="0.1372549019607843"/>
    <m/>
    <m/>
    <m/>
  </r>
  <r>
    <n v="458"/>
    <n v="20"/>
    <n v="33"/>
    <n v="2"/>
    <s v="00:06"/>
    <d v="1899-12-30T00:12:00"/>
    <n v="26"/>
    <n v="66"/>
    <n v="40"/>
    <n v="0.19696969696969696"/>
    <m/>
    <m/>
    <m/>
  </r>
  <r>
    <n v="458"/>
    <n v="13"/>
    <n v="22"/>
    <n v="2"/>
    <s v="00:44"/>
    <d v="1899-12-30T01:28:00"/>
    <n v="18"/>
    <n v="44"/>
    <n v="26"/>
    <n v="0.20454545454545456"/>
    <m/>
    <m/>
    <m/>
  </r>
  <r>
    <n v="459"/>
    <n v="16"/>
    <n v="28"/>
    <n v="3"/>
    <s v="00:30"/>
    <d v="1899-12-30T01:30:00"/>
    <n v="36"/>
    <n v="84"/>
    <n v="48"/>
    <n v="0.14285714285714285"/>
    <m/>
    <m/>
    <m/>
  </r>
  <r>
    <n v="460"/>
    <n v="16"/>
    <n v="28"/>
    <n v="1"/>
    <s v="00:40"/>
    <d v="1899-12-30T00:40:00"/>
    <n v="12"/>
    <n v="28"/>
    <n v="16"/>
    <n v="0.42857142857142855"/>
    <m/>
    <m/>
    <m/>
  </r>
  <r>
    <n v="460"/>
    <n v="15"/>
    <n v="26"/>
    <n v="1"/>
    <s v="00:08"/>
    <d v="1899-12-30T00:08:00"/>
    <n v="11"/>
    <n v="26"/>
    <n v="15"/>
    <n v="0.42307692307692307"/>
    <m/>
    <m/>
    <m/>
  </r>
  <r>
    <n v="460"/>
    <n v="15"/>
    <n v="25"/>
    <n v="2"/>
    <s v="00:43"/>
    <d v="1899-12-30T01:26:00"/>
    <n v="20"/>
    <n v="50"/>
    <n v="30"/>
    <n v="0.2"/>
    <m/>
    <m/>
    <m/>
  </r>
  <r>
    <n v="460"/>
    <n v="14"/>
    <n v="24"/>
    <n v="3"/>
    <s v="00:33"/>
    <d v="1899-12-30T01:39:00"/>
    <n v="30"/>
    <n v="72"/>
    <n v="42"/>
    <n v="0.1388888888888889"/>
    <m/>
    <m/>
    <m/>
  </r>
  <r>
    <n v="461"/>
    <n v="21"/>
    <n v="35"/>
    <n v="2"/>
    <s v="00:38"/>
    <d v="1899-12-30T01:16:00"/>
    <n v="28"/>
    <n v="70"/>
    <n v="42"/>
    <n v="0.2"/>
    <m/>
    <m/>
    <m/>
  </r>
  <r>
    <n v="461"/>
    <n v="17"/>
    <n v="29"/>
    <n v="1"/>
    <s v="00:28"/>
    <d v="1899-12-30T00:28:00"/>
    <n v="12"/>
    <n v="29"/>
    <n v="17"/>
    <n v="0.41379310344827586"/>
    <m/>
    <m/>
    <m/>
  </r>
  <r>
    <n v="462"/>
    <n v="20"/>
    <n v="33"/>
    <n v="3"/>
    <s v="00:11"/>
    <d v="1899-12-30T00:33:00"/>
    <n v="39"/>
    <n v="99"/>
    <n v="60"/>
    <n v="0.1313131313131313"/>
    <m/>
    <m/>
    <m/>
  </r>
  <r>
    <n v="463"/>
    <n v="19"/>
    <n v="31"/>
    <n v="3"/>
    <s v="00:14"/>
    <d v="1899-12-30T00:42:00"/>
    <n v="36"/>
    <n v="93"/>
    <n v="57"/>
    <n v="0.12903225806451613"/>
    <m/>
    <m/>
    <m/>
  </r>
  <r>
    <n v="464"/>
    <n v="15"/>
    <n v="26"/>
    <n v="3"/>
    <s v="00:50"/>
    <d v="1899-12-30T02:30:00"/>
    <n v="33"/>
    <n v="78"/>
    <n v="45"/>
    <n v="0.14102564102564102"/>
    <m/>
    <m/>
    <m/>
  </r>
  <r>
    <n v="464"/>
    <n v="16"/>
    <n v="27"/>
    <n v="2"/>
    <s v="00:24"/>
    <d v="1899-12-30T00:48:00"/>
    <n v="22"/>
    <n v="54"/>
    <n v="32"/>
    <n v="0.20370370370370369"/>
    <m/>
    <m/>
    <m/>
  </r>
  <r>
    <n v="464"/>
    <n v="13"/>
    <n v="22"/>
    <n v="1"/>
    <s v="00:10"/>
    <d v="1899-12-30T00:10:00"/>
    <n v="9"/>
    <n v="22"/>
    <n v="13"/>
    <n v="0.40909090909090912"/>
    <m/>
    <m/>
    <m/>
  </r>
  <r>
    <n v="465"/>
    <n v="15"/>
    <n v="25"/>
    <n v="3"/>
    <s v="00:37"/>
    <d v="1899-12-30T01:51:00"/>
    <n v="30"/>
    <n v="75"/>
    <n v="45"/>
    <n v="0.13333333333333333"/>
    <m/>
    <m/>
    <m/>
  </r>
  <r>
    <n v="465"/>
    <n v="14"/>
    <n v="23"/>
    <n v="2"/>
    <s v="00:23"/>
    <d v="1899-12-30T00:46:00"/>
    <n v="18"/>
    <n v="46"/>
    <n v="28"/>
    <n v="0.19565217391304349"/>
    <m/>
    <m/>
    <m/>
  </r>
  <r>
    <n v="466"/>
    <n v="13"/>
    <n v="22"/>
    <n v="1"/>
    <s v="00:50"/>
    <d v="1899-12-30T00:50:00"/>
    <n v="9"/>
    <n v="22"/>
    <n v="13"/>
    <n v="0.40909090909090912"/>
    <m/>
    <m/>
    <m/>
  </r>
  <r>
    <n v="466"/>
    <n v="18"/>
    <n v="30"/>
    <n v="3"/>
    <s v="00:52"/>
    <d v="1899-12-30T02:36:00"/>
    <n v="36"/>
    <n v="90"/>
    <n v="54"/>
    <n v="0.13333333333333333"/>
    <m/>
    <m/>
    <m/>
  </r>
  <r>
    <n v="466"/>
    <n v="16"/>
    <n v="28"/>
    <n v="1"/>
    <s v="00:43"/>
    <d v="1899-12-30T00:43:00"/>
    <n v="12"/>
    <n v="28"/>
    <n v="16"/>
    <n v="0.42857142857142855"/>
    <m/>
    <m/>
    <m/>
  </r>
  <r>
    <n v="467"/>
    <n v="20"/>
    <n v="33"/>
    <n v="3"/>
    <s v="00:13"/>
    <d v="1899-12-30T00:39:00"/>
    <n v="39"/>
    <n v="99"/>
    <n v="60"/>
    <n v="0.1313131313131313"/>
    <m/>
    <m/>
    <m/>
  </r>
  <r>
    <n v="467"/>
    <n v="13"/>
    <n v="22"/>
    <n v="2"/>
    <s v="00:59"/>
    <d v="1899-12-30T01:58:00"/>
    <n v="18"/>
    <n v="44"/>
    <n v="26"/>
    <n v="0.20454545454545456"/>
    <m/>
    <m/>
    <m/>
  </r>
  <r>
    <n v="468"/>
    <n v="11"/>
    <n v="19"/>
    <n v="2"/>
    <s v="00:38"/>
    <d v="1899-12-30T01:16:00"/>
    <n v="16"/>
    <n v="38"/>
    <n v="22"/>
    <n v="0.21052631578947367"/>
    <m/>
    <m/>
    <m/>
  </r>
  <r>
    <n v="468"/>
    <n v="12"/>
    <n v="20"/>
    <n v="2"/>
    <s v="00:16"/>
    <d v="1899-12-30T00:32:00"/>
    <n v="16"/>
    <n v="40"/>
    <n v="24"/>
    <n v="0.2"/>
    <m/>
    <m/>
    <m/>
  </r>
  <r>
    <n v="468"/>
    <n v="16"/>
    <n v="28"/>
    <n v="1"/>
    <s v="00:09"/>
    <d v="1899-12-30T00:09:00"/>
    <n v="12"/>
    <n v="28"/>
    <n v="16"/>
    <n v="0.42857142857142855"/>
    <m/>
    <m/>
    <m/>
  </r>
  <r>
    <n v="469"/>
    <n v="21"/>
    <n v="35"/>
    <n v="3"/>
    <s v="00:22"/>
    <d v="1899-12-30T01:06:00"/>
    <n v="42"/>
    <n v="105"/>
    <n v="63"/>
    <n v="0.13333333333333333"/>
    <m/>
    <m/>
    <m/>
  </r>
  <r>
    <n v="469"/>
    <n v="19"/>
    <n v="32"/>
    <n v="1"/>
    <s v="00:44"/>
    <d v="1899-12-30T00:44:00"/>
    <n v="13"/>
    <n v="32"/>
    <n v="19"/>
    <n v="0.40625"/>
    <m/>
    <m/>
    <m/>
  </r>
  <r>
    <n v="470"/>
    <n v="14"/>
    <n v="24"/>
    <n v="1"/>
    <s v="00:44"/>
    <d v="1899-12-30T00:44:00"/>
    <n v="10"/>
    <n v="24"/>
    <n v="14"/>
    <n v="0.41666666666666669"/>
    <m/>
    <m/>
    <m/>
  </r>
  <r>
    <n v="470"/>
    <n v="10"/>
    <n v="18"/>
    <n v="3"/>
    <s v="00:28"/>
    <d v="1899-12-30T01:24:00"/>
    <n v="24"/>
    <n v="54"/>
    <n v="30"/>
    <n v="0.14814814814814814"/>
    <m/>
    <m/>
    <m/>
  </r>
  <r>
    <n v="471"/>
    <n v="21"/>
    <n v="35"/>
    <n v="3"/>
    <s v="00:57"/>
    <d v="1899-12-30T02:51:00"/>
    <n v="42"/>
    <n v="105"/>
    <n v="63"/>
    <n v="0.13333333333333333"/>
    <m/>
    <m/>
    <m/>
  </r>
  <r>
    <n v="472"/>
    <n v="21"/>
    <n v="35"/>
    <n v="2"/>
    <s v="00:42"/>
    <d v="1899-12-30T01:24:00"/>
    <n v="28"/>
    <n v="70"/>
    <n v="42"/>
    <n v="0.2"/>
    <m/>
    <m/>
    <m/>
  </r>
  <r>
    <n v="472"/>
    <n v="13"/>
    <n v="22"/>
    <n v="2"/>
    <s v="00:31"/>
    <d v="1899-12-30T01:02:00"/>
    <n v="18"/>
    <n v="44"/>
    <n v="26"/>
    <n v="0.20454545454545456"/>
    <m/>
    <m/>
    <m/>
  </r>
  <r>
    <n v="473"/>
    <n v="13"/>
    <n v="22"/>
    <n v="2"/>
    <s v="00:51"/>
    <d v="1899-12-30T01:42:00"/>
    <n v="18"/>
    <n v="44"/>
    <n v="26"/>
    <n v="0.20454545454545456"/>
    <m/>
    <m/>
    <m/>
  </r>
  <r>
    <n v="473"/>
    <n v="21"/>
    <n v="35"/>
    <n v="1"/>
    <s v="00:10"/>
    <d v="1899-12-30T00:10:00"/>
    <n v="14"/>
    <n v="35"/>
    <n v="21"/>
    <n v="0.4"/>
    <m/>
    <m/>
    <m/>
  </r>
  <r>
    <n v="474"/>
    <n v="20"/>
    <n v="34"/>
    <n v="1"/>
    <s v="00:55"/>
    <d v="1899-12-30T00:55:00"/>
    <n v="14"/>
    <n v="34"/>
    <n v="20"/>
    <n v="0.41176470588235292"/>
    <m/>
    <m/>
    <m/>
  </r>
  <r>
    <n v="474"/>
    <n v="17"/>
    <n v="29"/>
    <n v="1"/>
    <s v="00:37"/>
    <d v="1899-12-30T00:37:00"/>
    <n v="12"/>
    <n v="29"/>
    <n v="17"/>
    <n v="0.41379310344827586"/>
    <m/>
    <m/>
    <m/>
  </r>
  <r>
    <n v="474"/>
    <n v="19"/>
    <n v="31"/>
    <n v="1"/>
    <s v="00:34"/>
    <d v="1899-12-30T00:34:00"/>
    <n v="12"/>
    <n v="31"/>
    <n v="19"/>
    <n v="0.38709677419354838"/>
    <m/>
    <m/>
    <m/>
  </r>
  <r>
    <n v="474"/>
    <n v="16"/>
    <n v="28"/>
    <n v="3"/>
    <s v="00:35"/>
    <d v="1899-12-30T01:45:00"/>
    <n v="36"/>
    <n v="84"/>
    <n v="48"/>
    <n v="0.14285714285714285"/>
    <m/>
    <m/>
    <m/>
  </r>
  <r>
    <n v="475"/>
    <n v="14"/>
    <n v="24"/>
    <n v="3"/>
    <s v="00:21"/>
    <d v="1899-12-30T01:03:00"/>
    <n v="30"/>
    <n v="72"/>
    <n v="42"/>
    <n v="0.1388888888888889"/>
    <m/>
    <m/>
    <m/>
  </r>
  <r>
    <n v="475"/>
    <n v="20"/>
    <n v="34"/>
    <n v="3"/>
    <s v="00:14"/>
    <d v="1899-12-30T00:42:00"/>
    <n v="42"/>
    <n v="102"/>
    <n v="60"/>
    <n v="0.1372549019607843"/>
    <m/>
    <m/>
    <m/>
  </r>
  <r>
    <n v="476"/>
    <n v="14"/>
    <n v="24"/>
    <n v="2"/>
    <s v="00:55"/>
    <d v="1899-12-30T01:50:00"/>
    <n v="20"/>
    <n v="48"/>
    <n v="28"/>
    <n v="0.20833333333333334"/>
    <m/>
    <m/>
    <m/>
  </r>
  <r>
    <n v="476"/>
    <n v="20"/>
    <n v="34"/>
    <n v="1"/>
    <s v="00:34"/>
    <d v="1899-12-30T00:34:00"/>
    <n v="14"/>
    <n v="34"/>
    <n v="20"/>
    <n v="0.41176470588235292"/>
    <m/>
    <m/>
    <m/>
  </r>
  <r>
    <n v="476"/>
    <n v="19"/>
    <n v="32"/>
    <n v="3"/>
    <s v="00:05"/>
    <d v="1899-12-30T00:15:00"/>
    <n v="39"/>
    <n v="96"/>
    <n v="57"/>
    <n v="0.13541666666666666"/>
    <m/>
    <m/>
    <m/>
  </r>
  <r>
    <n v="476"/>
    <n v="25"/>
    <n v="40"/>
    <n v="1"/>
    <s v="00:21"/>
    <d v="1899-12-30T00:21:00"/>
    <n v="15"/>
    <n v="40"/>
    <n v="25"/>
    <n v="0.375"/>
    <m/>
    <m/>
    <m/>
  </r>
  <r>
    <n v="477"/>
    <n v="20"/>
    <n v="34"/>
    <n v="2"/>
    <s v="00:34"/>
    <d v="1899-12-30T01:08:00"/>
    <n v="28"/>
    <n v="68"/>
    <n v="40"/>
    <n v="0.20588235294117646"/>
    <m/>
    <m/>
    <m/>
  </r>
  <r>
    <n v="477"/>
    <n v="14"/>
    <n v="23"/>
    <n v="2"/>
    <s v="00:13"/>
    <d v="1899-12-30T00:26:00"/>
    <n v="18"/>
    <n v="46"/>
    <n v="28"/>
    <n v="0.19565217391304349"/>
    <m/>
    <m/>
    <m/>
  </r>
  <r>
    <n v="477"/>
    <n v="14"/>
    <n v="24"/>
    <n v="2"/>
    <s v="00:47"/>
    <d v="1899-12-30T01:34:00"/>
    <n v="20"/>
    <n v="48"/>
    <n v="28"/>
    <n v="0.20833333333333334"/>
    <m/>
    <m/>
    <m/>
  </r>
  <r>
    <n v="477"/>
    <n v="13"/>
    <n v="21"/>
    <n v="2"/>
    <s v="00:21"/>
    <d v="1899-12-30T00:42:00"/>
    <n v="16"/>
    <n v="42"/>
    <n v="26"/>
    <n v="0.19047619047619047"/>
    <m/>
    <m/>
    <m/>
  </r>
  <r>
    <n v="478"/>
    <n v="18"/>
    <n v="30"/>
    <n v="2"/>
    <s v="00:54"/>
    <d v="1899-12-30T01:48:00"/>
    <n v="24"/>
    <n v="60"/>
    <n v="36"/>
    <n v="0.2"/>
    <m/>
    <m/>
    <m/>
  </r>
  <r>
    <n v="478"/>
    <n v="17"/>
    <n v="29"/>
    <n v="2"/>
    <s v="00:36"/>
    <d v="1899-12-30T01:12:00"/>
    <n v="24"/>
    <n v="58"/>
    <n v="34"/>
    <n v="0.20689655172413793"/>
    <m/>
    <m/>
    <m/>
  </r>
  <r>
    <n v="479"/>
    <n v="10"/>
    <n v="18"/>
    <n v="1"/>
    <s v="00:45"/>
    <d v="1899-12-30T00:45:00"/>
    <n v="8"/>
    <n v="18"/>
    <n v="10"/>
    <n v="0.44444444444444442"/>
    <m/>
    <m/>
    <m/>
  </r>
  <r>
    <n v="479"/>
    <n v="20"/>
    <n v="34"/>
    <n v="1"/>
    <s v="00:38"/>
    <d v="1899-12-30T00:38:00"/>
    <n v="14"/>
    <n v="34"/>
    <n v="20"/>
    <n v="0.41176470588235292"/>
    <m/>
    <m/>
    <m/>
  </r>
  <r>
    <n v="480"/>
    <n v="21"/>
    <n v="35"/>
    <n v="3"/>
    <s v="00:57"/>
    <d v="1899-12-30T02:51:00"/>
    <n v="42"/>
    <n v="105"/>
    <n v="63"/>
    <n v="0.13333333333333333"/>
    <m/>
    <m/>
    <m/>
  </r>
  <r>
    <n v="480"/>
    <n v="16"/>
    <n v="27"/>
    <n v="2"/>
    <s v="00:08"/>
    <d v="1899-12-30T00:16:00"/>
    <n v="22"/>
    <n v="54"/>
    <n v="32"/>
    <n v="0.20370370370370369"/>
    <m/>
    <m/>
    <m/>
  </r>
  <r>
    <n v="481"/>
    <n v="15"/>
    <n v="26"/>
    <n v="2"/>
    <s v="00:58"/>
    <d v="1899-12-30T01:56:00"/>
    <n v="22"/>
    <n v="52"/>
    <n v="30"/>
    <n v="0.21153846153846154"/>
    <m/>
    <m/>
    <m/>
  </r>
  <r>
    <n v="482"/>
    <n v="13"/>
    <n v="21"/>
    <n v="3"/>
    <s v="00:21"/>
    <d v="1899-12-30T01:03:00"/>
    <n v="24"/>
    <n v="63"/>
    <n v="39"/>
    <n v="0.12698412698412698"/>
    <m/>
    <m/>
    <m/>
  </r>
  <r>
    <n v="483"/>
    <n v="16"/>
    <n v="27"/>
    <n v="3"/>
    <s v="00:53"/>
    <d v="1899-12-30T02:39:00"/>
    <n v="33"/>
    <n v="81"/>
    <n v="48"/>
    <n v="0.13580246913580246"/>
    <m/>
    <m/>
    <m/>
  </r>
  <r>
    <n v="484"/>
    <n v="15"/>
    <n v="25"/>
    <n v="3"/>
    <s v="00:34"/>
    <d v="1899-12-30T01:42:00"/>
    <n v="30"/>
    <n v="75"/>
    <n v="45"/>
    <n v="0.13333333333333333"/>
    <m/>
    <m/>
    <m/>
  </r>
  <r>
    <n v="485"/>
    <n v="14"/>
    <n v="24"/>
    <n v="3"/>
    <s v="00:23"/>
    <d v="1899-12-30T01:09:00"/>
    <n v="30"/>
    <n v="72"/>
    <n v="42"/>
    <n v="0.1388888888888889"/>
    <m/>
    <m/>
    <m/>
  </r>
  <r>
    <n v="485"/>
    <n v="22"/>
    <n v="36"/>
    <n v="2"/>
    <s v="00:56"/>
    <d v="1899-12-30T01:52:00"/>
    <n v="28"/>
    <n v="72"/>
    <n v="44"/>
    <n v="0.19444444444444445"/>
    <m/>
    <m/>
    <m/>
  </r>
  <r>
    <n v="486"/>
    <n v="22"/>
    <n v="36"/>
    <n v="2"/>
    <s v="00:07"/>
    <d v="1899-12-30T00:14:00"/>
    <n v="28"/>
    <n v="72"/>
    <n v="44"/>
    <n v="0.19444444444444445"/>
    <m/>
    <m/>
    <m/>
  </r>
  <r>
    <n v="486"/>
    <n v="12"/>
    <n v="20"/>
    <n v="1"/>
    <s v="00:19"/>
    <d v="1899-12-30T00:19:00"/>
    <n v="8"/>
    <n v="20"/>
    <n v="12"/>
    <n v="0.4"/>
    <m/>
    <m/>
    <m/>
  </r>
  <r>
    <n v="486"/>
    <n v="20"/>
    <n v="34"/>
    <n v="1"/>
    <s v="00:09"/>
    <d v="1899-12-30T00:09:00"/>
    <n v="14"/>
    <n v="34"/>
    <n v="20"/>
    <n v="0.41176470588235292"/>
    <m/>
    <m/>
    <m/>
  </r>
  <r>
    <n v="486"/>
    <n v="14"/>
    <n v="24"/>
    <n v="1"/>
    <s v="00:24"/>
    <d v="1899-12-30T00:24:00"/>
    <n v="10"/>
    <n v="24"/>
    <n v="14"/>
    <n v="0.41666666666666669"/>
    <m/>
    <m/>
    <m/>
  </r>
  <r>
    <n v="487"/>
    <n v="20"/>
    <n v="34"/>
    <n v="2"/>
    <s v="00:58"/>
    <d v="1899-12-30T01:56:00"/>
    <n v="28"/>
    <n v="68"/>
    <n v="40"/>
    <n v="0.20588235294117646"/>
    <m/>
    <m/>
    <m/>
  </r>
  <r>
    <n v="487"/>
    <n v="19"/>
    <n v="31"/>
    <n v="2"/>
    <s v="00:29"/>
    <d v="1899-12-30T00:58:00"/>
    <n v="24"/>
    <n v="62"/>
    <n v="38"/>
    <n v="0.19354838709677419"/>
    <m/>
    <m/>
    <m/>
  </r>
  <r>
    <n v="487"/>
    <n v="13"/>
    <n v="22"/>
    <n v="1"/>
    <s v="00:05"/>
    <d v="1899-12-30T00:05:00"/>
    <n v="9"/>
    <n v="22"/>
    <n v="13"/>
    <n v="0.40909090909090912"/>
    <m/>
    <m/>
    <m/>
  </r>
  <r>
    <n v="488"/>
    <n v="10"/>
    <n v="18"/>
    <n v="3"/>
    <s v="00:54"/>
    <d v="1899-12-30T02:42:00"/>
    <n v="24"/>
    <n v="54"/>
    <n v="30"/>
    <n v="0.14814814814814814"/>
    <m/>
    <m/>
    <m/>
  </r>
  <r>
    <n v="488"/>
    <n v="14"/>
    <n v="23"/>
    <n v="3"/>
    <s v="00:52"/>
    <d v="1899-12-30T02:36:00"/>
    <n v="27"/>
    <n v="69"/>
    <n v="42"/>
    <n v="0.13043478260869565"/>
    <m/>
    <m/>
    <m/>
  </r>
  <r>
    <n v="488"/>
    <n v="19"/>
    <n v="31"/>
    <n v="2"/>
    <s v="00:18"/>
    <d v="1899-12-30T00:36:00"/>
    <n v="24"/>
    <n v="62"/>
    <n v="38"/>
    <n v="0.19354838709677419"/>
    <m/>
    <m/>
    <m/>
  </r>
  <r>
    <n v="489"/>
    <n v="25"/>
    <n v="40"/>
    <n v="2"/>
    <s v="00:28"/>
    <d v="1899-12-30T00:56:00"/>
    <n v="30"/>
    <n v="80"/>
    <n v="50"/>
    <n v="0.1875"/>
    <m/>
    <m/>
    <m/>
  </r>
  <r>
    <n v="489"/>
    <n v="14"/>
    <n v="23"/>
    <n v="3"/>
    <s v="00:06"/>
    <d v="1899-12-30T00:18:00"/>
    <n v="27"/>
    <n v="69"/>
    <n v="42"/>
    <n v="0.13043478260869565"/>
    <m/>
    <m/>
    <m/>
  </r>
  <r>
    <n v="490"/>
    <n v="15"/>
    <n v="26"/>
    <n v="3"/>
    <s v="00:34"/>
    <d v="1899-12-30T01:42:00"/>
    <n v="33"/>
    <n v="78"/>
    <n v="45"/>
    <n v="0.14102564102564102"/>
    <m/>
    <m/>
    <m/>
  </r>
  <r>
    <n v="490"/>
    <n v="19"/>
    <n v="32"/>
    <n v="1"/>
    <s v="00:55"/>
    <d v="1899-12-30T00:55:00"/>
    <n v="13"/>
    <n v="32"/>
    <n v="19"/>
    <n v="0.40625"/>
    <m/>
    <m/>
    <m/>
  </r>
  <r>
    <n v="490"/>
    <n v="20"/>
    <n v="34"/>
    <n v="3"/>
    <s v="00:42"/>
    <d v="1899-12-30T02:06:00"/>
    <n v="42"/>
    <n v="102"/>
    <n v="60"/>
    <n v="0.1372549019607843"/>
    <m/>
    <m/>
    <m/>
  </r>
  <r>
    <n v="491"/>
    <n v="17"/>
    <n v="29"/>
    <n v="2"/>
    <s v="00:30"/>
    <d v="1899-12-30T01:00:00"/>
    <n v="24"/>
    <n v="58"/>
    <n v="34"/>
    <n v="0.20689655172413793"/>
    <m/>
    <m/>
    <m/>
  </r>
  <r>
    <n v="491"/>
    <n v="18"/>
    <n v="30"/>
    <n v="2"/>
    <s v="00:11"/>
    <d v="1899-12-30T00:22:00"/>
    <n v="24"/>
    <n v="60"/>
    <n v="36"/>
    <n v="0.2"/>
    <m/>
    <m/>
    <m/>
  </r>
  <r>
    <n v="492"/>
    <n v="20"/>
    <n v="33"/>
    <n v="3"/>
    <s v="00:15"/>
    <d v="1899-12-30T00:45:00"/>
    <n v="39"/>
    <n v="99"/>
    <n v="60"/>
    <n v="0.1313131313131313"/>
    <m/>
    <m/>
    <m/>
  </r>
  <r>
    <n v="492"/>
    <n v="13"/>
    <n v="21"/>
    <n v="3"/>
    <s v="00:08"/>
    <d v="1899-12-30T00:24:00"/>
    <n v="24"/>
    <n v="63"/>
    <n v="39"/>
    <n v="0.12698412698412698"/>
    <m/>
    <m/>
    <m/>
  </r>
  <r>
    <n v="492"/>
    <n v="14"/>
    <n v="24"/>
    <n v="2"/>
    <s v="00:26"/>
    <d v="1899-12-30T00:52:00"/>
    <n v="20"/>
    <n v="48"/>
    <n v="28"/>
    <n v="0.20833333333333334"/>
    <m/>
    <m/>
    <m/>
  </r>
  <r>
    <n v="493"/>
    <n v="10"/>
    <n v="18"/>
    <n v="3"/>
    <s v="00:08"/>
    <d v="1899-12-30T00:24:00"/>
    <n v="24"/>
    <n v="54"/>
    <n v="30"/>
    <n v="0.14814814814814814"/>
    <m/>
    <m/>
    <m/>
  </r>
  <r>
    <n v="494"/>
    <n v="19"/>
    <n v="32"/>
    <n v="2"/>
    <s v="00:09"/>
    <d v="1899-12-30T00:18:00"/>
    <n v="26"/>
    <n v="64"/>
    <n v="38"/>
    <n v="0.203125"/>
    <m/>
    <m/>
    <m/>
  </r>
  <r>
    <n v="494"/>
    <n v="22"/>
    <n v="36"/>
    <n v="3"/>
    <s v="00:22"/>
    <d v="1899-12-30T01:06:00"/>
    <n v="42"/>
    <n v="108"/>
    <n v="66"/>
    <n v="0.12962962962962962"/>
    <m/>
    <m/>
    <m/>
  </r>
  <r>
    <n v="495"/>
    <n v="25"/>
    <n v="40"/>
    <n v="3"/>
    <s v="00:13"/>
    <d v="1899-12-30T00:39:00"/>
    <n v="45"/>
    <n v="120"/>
    <n v="75"/>
    <n v="0.125"/>
    <m/>
    <m/>
    <m/>
  </r>
  <r>
    <n v="495"/>
    <n v="16"/>
    <n v="27"/>
    <n v="2"/>
    <s v="00:09"/>
    <d v="1899-12-30T00:18:00"/>
    <n v="22"/>
    <n v="54"/>
    <n v="32"/>
    <n v="0.20370370370370369"/>
    <m/>
    <m/>
    <m/>
  </r>
  <r>
    <n v="495"/>
    <n v="16"/>
    <n v="28"/>
    <n v="2"/>
    <s v="00:44"/>
    <d v="1899-12-30T01:28:00"/>
    <n v="24"/>
    <n v="56"/>
    <n v="32"/>
    <n v="0.21428571428571427"/>
    <m/>
    <m/>
    <m/>
  </r>
  <r>
    <n v="495"/>
    <n v="20"/>
    <n v="33"/>
    <n v="1"/>
    <s v="00:36"/>
    <d v="1899-12-30T00:36:00"/>
    <n v="13"/>
    <n v="33"/>
    <n v="20"/>
    <n v="0.39393939393939392"/>
    <m/>
    <m/>
    <m/>
  </r>
  <r>
    <n v="496"/>
    <n v="20"/>
    <n v="33"/>
    <n v="1"/>
    <s v="00:28"/>
    <d v="1899-12-30T00:28:00"/>
    <n v="13"/>
    <n v="33"/>
    <n v="20"/>
    <n v="0.39393939393939392"/>
    <m/>
    <m/>
    <m/>
  </r>
  <r>
    <n v="496"/>
    <n v="20"/>
    <n v="34"/>
    <n v="3"/>
    <s v="00:23"/>
    <d v="1899-12-30T01:09:00"/>
    <n v="42"/>
    <n v="102"/>
    <n v="60"/>
    <n v="0.1372549019607843"/>
    <m/>
    <m/>
    <m/>
  </r>
  <r>
    <n v="496"/>
    <n v="11"/>
    <n v="19"/>
    <n v="3"/>
    <s v="00:41"/>
    <d v="1899-12-30T02:03:00"/>
    <n v="24"/>
    <n v="57"/>
    <n v="33"/>
    <n v="0.14035087719298245"/>
    <m/>
    <m/>
    <m/>
  </r>
  <r>
    <n v="496"/>
    <n v="19"/>
    <n v="31"/>
    <n v="1"/>
    <s v="00:41"/>
    <d v="1899-12-30T00:41:00"/>
    <n v="12"/>
    <n v="31"/>
    <n v="19"/>
    <n v="0.38709677419354838"/>
    <m/>
    <m/>
    <m/>
  </r>
  <r>
    <n v="497"/>
    <n v="18"/>
    <n v="30"/>
    <n v="1"/>
    <s v="00:06"/>
    <d v="1899-12-30T00:06:00"/>
    <n v="12"/>
    <n v="30"/>
    <n v="18"/>
    <n v="0.4"/>
    <m/>
    <m/>
    <m/>
  </r>
  <r>
    <n v="497"/>
    <n v="25"/>
    <n v="40"/>
    <n v="3"/>
    <s v="00:32"/>
    <d v="1899-12-30T01:36:00"/>
    <n v="45"/>
    <n v="120"/>
    <n v="75"/>
    <n v="0.125"/>
    <m/>
    <m/>
    <m/>
  </r>
  <r>
    <n v="498"/>
    <n v="11"/>
    <n v="19"/>
    <n v="1"/>
    <s v="00:32"/>
    <d v="1899-12-30T00:32:00"/>
    <n v="8"/>
    <n v="19"/>
    <n v="11"/>
    <n v="0.42105263157894735"/>
    <m/>
    <m/>
    <m/>
  </r>
  <r>
    <n v="499"/>
    <n v="15"/>
    <n v="26"/>
    <n v="3"/>
    <s v="00:52"/>
    <d v="1899-12-30T02:36:00"/>
    <n v="33"/>
    <n v="78"/>
    <n v="45"/>
    <n v="0.14102564102564102"/>
    <m/>
    <m/>
    <m/>
  </r>
  <r>
    <n v="499"/>
    <n v="18"/>
    <n v="30"/>
    <n v="1"/>
    <s v="00:36"/>
    <d v="1899-12-30T00:36:00"/>
    <n v="12"/>
    <n v="30"/>
    <n v="18"/>
    <n v="0.4"/>
    <m/>
    <m/>
    <m/>
  </r>
  <r>
    <n v="499"/>
    <n v="15"/>
    <n v="25"/>
    <n v="2"/>
    <s v="00:42"/>
    <d v="1899-12-30T01:24:00"/>
    <n v="20"/>
    <n v="50"/>
    <n v="30"/>
    <n v="0.2"/>
    <m/>
    <m/>
    <m/>
  </r>
  <r>
    <n v="500"/>
    <n v="16"/>
    <n v="27"/>
    <n v="1"/>
    <s v="00:22"/>
    <d v="1899-12-30T00:22:00"/>
    <n v="11"/>
    <n v="27"/>
    <n v="16"/>
    <n v="0.40740740740740738"/>
    <m/>
    <m/>
    <m/>
  </r>
  <r>
    <n v="500"/>
    <n v="13"/>
    <n v="22"/>
    <n v="3"/>
    <s v="00:20"/>
    <d v="1899-12-30T01:00:00"/>
    <n v="27"/>
    <n v="66"/>
    <n v="39"/>
    <n v="0.13636363636363638"/>
    <m/>
    <m/>
    <m/>
  </r>
  <r>
    <n v="501"/>
    <n v="25"/>
    <n v="40"/>
    <n v="1"/>
    <s v="00:18"/>
    <d v="1899-12-30T00:18:00"/>
    <n v="15"/>
    <n v="40"/>
    <n v="25"/>
    <n v="0.375"/>
    <m/>
    <m/>
    <m/>
  </r>
  <r>
    <n v="501"/>
    <n v="13"/>
    <n v="21"/>
    <n v="2"/>
    <s v="00:15"/>
    <d v="1899-12-30T00:30:00"/>
    <n v="16"/>
    <n v="42"/>
    <n v="26"/>
    <n v="0.19047619047619047"/>
    <m/>
    <m/>
    <m/>
  </r>
  <r>
    <n v="501"/>
    <n v="16"/>
    <n v="28"/>
    <n v="2"/>
    <s v="00:06"/>
    <d v="1899-12-30T00:12:00"/>
    <n v="24"/>
    <n v="56"/>
    <n v="32"/>
    <n v="0.21428571428571427"/>
    <m/>
    <m/>
    <m/>
  </r>
  <r>
    <n v="502"/>
    <n v="13"/>
    <n v="22"/>
    <n v="1"/>
    <s v="00:33"/>
    <d v="1899-12-30T00:33:00"/>
    <n v="9"/>
    <n v="22"/>
    <n v="13"/>
    <n v="0.40909090909090912"/>
    <m/>
    <m/>
    <m/>
  </r>
  <r>
    <n v="502"/>
    <n v="10"/>
    <n v="18"/>
    <n v="1"/>
    <s v="00:05"/>
    <d v="1899-12-30T00:05:00"/>
    <n v="8"/>
    <n v="18"/>
    <n v="10"/>
    <n v="0.44444444444444442"/>
    <m/>
    <m/>
    <m/>
  </r>
  <r>
    <n v="502"/>
    <n v="20"/>
    <n v="33"/>
    <n v="3"/>
    <s v="00:35"/>
    <d v="1899-12-30T01:45:00"/>
    <n v="39"/>
    <n v="99"/>
    <n v="60"/>
    <n v="0.1313131313131313"/>
    <m/>
    <m/>
    <m/>
  </r>
  <r>
    <n v="503"/>
    <n v="25"/>
    <n v="40"/>
    <n v="2"/>
    <s v="00:52"/>
    <d v="1899-12-30T01:44:00"/>
    <n v="30"/>
    <n v="80"/>
    <n v="50"/>
    <n v="0.1875"/>
    <m/>
    <m/>
    <m/>
  </r>
  <r>
    <n v="503"/>
    <n v="11"/>
    <n v="19"/>
    <n v="3"/>
    <s v="00:33"/>
    <d v="1899-12-30T01:39:00"/>
    <n v="24"/>
    <n v="57"/>
    <n v="33"/>
    <n v="0.14035087719298245"/>
    <m/>
    <m/>
    <m/>
  </r>
  <r>
    <n v="504"/>
    <n v="16"/>
    <n v="27"/>
    <n v="2"/>
    <s v="00:19"/>
    <d v="1899-12-30T00:38:00"/>
    <n v="22"/>
    <n v="54"/>
    <n v="32"/>
    <n v="0.20370370370370369"/>
    <m/>
    <m/>
    <m/>
  </r>
  <r>
    <n v="505"/>
    <n v="25"/>
    <n v="40"/>
    <n v="2"/>
    <s v="00:56"/>
    <d v="1899-12-30T01:52:00"/>
    <n v="30"/>
    <n v="80"/>
    <n v="50"/>
    <n v="0.1875"/>
    <m/>
    <m/>
    <m/>
  </r>
  <r>
    <n v="505"/>
    <n v="15"/>
    <n v="25"/>
    <n v="3"/>
    <s v="00:59"/>
    <d v="1899-12-30T02:57:00"/>
    <n v="30"/>
    <n v="75"/>
    <n v="45"/>
    <n v="0.13333333333333333"/>
    <m/>
    <m/>
    <m/>
  </r>
  <r>
    <n v="506"/>
    <n v="21"/>
    <n v="35"/>
    <n v="2"/>
    <s v="00:05"/>
    <d v="1899-12-30T00:10:00"/>
    <n v="28"/>
    <n v="70"/>
    <n v="42"/>
    <n v="0.2"/>
    <m/>
    <m/>
    <m/>
  </r>
  <r>
    <n v="507"/>
    <n v="20"/>
    <n v="34"/>
    <n v="3"/>
    <s v="00:53"/>
    <d v="1899-12-30T02:39:00"/>
    <n v="42"/>
    <n v="102"/>
    <n v="60"/>
    <n v="0.1372549019607843"/>
    <m/>
    <m/>
    <m/>
  </r>
  <r>
    <n v="507"/>
    <n v="22"/>
    <n v="36"/>
    <n v="3"/>
    <s v="00:16"/>
    <d v="1899-12-30T00:48:00"/>
    <n v="42"/>
    <n v="108"/>
    <n v="66"/>
    <n v="0.12962962962962962"/>
    <m/>
    <m/>
    <m/>
  </r>
  <r>
    <n v="508"/>
    <n v="19"/>
    <n v="32"/>
    <n v="1"/>
    <s v="00:34"/>
    <d v="1899-12-30T00:34:00"/>
    <n v="13"/>
    <n v="32"/>
    <n v="19"/>
    <n v="0.40625"/>
    <m/>
    <m/>
    <m/>
  </r>
  <r>
    <n v="509"/>
    <n v="25"/>
    <n v="40"/>
    <n v="2"/>
    <s v="00:47"/>
    <d v="1899-12-30T01:34:00"/>
    <n v="30"/>
    <n v="80"/>
    <n v="50"/>
    <n v="0.1875"/>
    <m/>
    <m/>
    <m/>
  </r>
  <r>
    <n v="510"/>
    <n v="22"/>
    <n v="36"/>
    <n v="1"/>
    <s v="00:48"/>
    <d v="1899-12-30T00:48:00"/>
    <n v="14"/>
    <n v="36"/>
    <n v="22"/>
    <n v="0.3888888888888889"/>
    <m/>
    <m/>
    <m/>
  </r>
  <r>
    <n v="511"/>
    <n v="14"/>
    <n v="23"/>
    <n v="3"/>
    <s v="00:14"/>
    <d v="1899-12-30T00:42:00"/>
    <n v="27"/>
    <n v="69"/>
    <n v="42"/>
    <n v="0.13043478260869565"/>
    <m/>
    <m/>
    <m/>
  </r>
  <r>
    <n v="511"/>
    <n v="20"/>
    <n v="34"/>
    <n v="2"/>
    <s v="00:24"/>
    <d v="1899-12-30T00:48:00"/>
    <n v="28"/>
    <n v="68"/>
    <n v="40"/>
    <n v="0.20588235294117646"/>
    <m/>
    <m/>
    <m/>
  </r>
  <r>
    <n v="512"/>
    <n v="12"/>
    <n v="20"/>
    <n v="1"/>
    <s v="00:06"/>
    <d v="1899-12-30T00:06:00"/>
    <n v="8"/>
    <n v="20"/>
    <n v="12"/>
    <n v="0.4"/>
    <m/>
    <m/>
    <m/>
  </r>
  <r>
    <n v="512"/>
    <n v="22"/>
    <n v="36"/>
    <n v="3"/>
    <s v="00:53"/>
    <d v="1899-12-30T02:39:00"/>
    <n v="42"/>
    <n v="108"/>
    <n v="66"/>
    <n v="0.12962962962962962"/>
    <m/>
    <m/>
    <m/>
  </r>
  <r>
    <n v="513"/>
    <n v="10"/>
    <n v="18"/>
    <n v="3"/>
    <s v="00:56"/>
    <d v="1899-12-30T02:48:00"/>
    <n v="24"/>
    <n v="54"/>
    <n v="30"/>
    <n v="0.14814814814814814"/>
    <m/>
    <m/>
    <m/>
  </r>
  <r>
    <n v="514"/>
    <n v="15"/>
    <n v="26"/>
    <n v="2"/>
    <s v="00:21"/>
    <d v="1899-12-30T00:42:00"/>
    <n v="22"/>
    <n v="52"/>
    <n v="30"/>
    <n v="0.21153846153846154"/>
    <m/>
    <m/>
    <m/>
  </r>
  <r>
    <n v="514"/>
    <n v="11"/>
    <n v="19"/>
    <n v="2"/>
    <s v="00:56"/>
    <d v="1899-12-30T01:52:00"/>
    <n v="16"/>
    <n v="38"/>
    <n v="22"/>
    <n v="0.21052631578947367"/>
    <m/>
    <m/>
    <m/>
  </r>
  <r>
    <n v="514"/>
    <n v="12"/>
    <n v="20"/>
    <n v="1"/>
    <s v="00:25"/>
    <d v="1899-12-30T00:25:00"/>
    <n v="8"/>
    <n v="20"/>
    <n v="12"/>
    <n v="0.4"/>
    <m/>
    <m/>
    <m/>
  </r>
  <r>
    <n v="514"/>
    <n v="19"/>
    <n v="32"/>
    <n v="2"/>
    <s v="00:10"/>
    <d v="1899-12-30T00:20:00"/>
    <n v="26"/>
    <n v="64"/>
    <n v="38"/>
    <n v="0.203125"/>
    <m/>
    <m/>
    <m/>
  </r>
  <r>
    <n v="515"/>
    <n v="10"/>
    <n v="18"/>
    <n v="1"/>
    <s v="00:13"/>
    <d v="1899-12-30T00:13:00"/>
    <n v="8"/>
    <n v="18"/>
    <n v="10"/>
    <n v="0.44444444444444442"/>
    <m/>
    <m/>
    <m/>
  </r>
  <r>
    <n v="516"/>
    <n v="11"/>
    <n v="19"/>
    <n v="3"/>
    <s v="00:43"/>
    <d v="1899-12-30T02:09:00"/>
    <n v="24"/>
    <n v="57"/>
    <n v="33"/>
    <n v="0.14035087719298245"/>
    <m/>
    <m/>
    <m/>
  </r>
  <r>
    <n v="516"/>
    <n v="14"/>
    <n v="23"/>
    <n v="3"/>
    <s v="00:40"/>
    <d v="1899-12-30T02:00:00"/>
    <n v="27"/>
    <n v="69"/>
    <n v="42"/>
    <n v="0.13043478260869565"/>
    <m/>
    <m/>
    <m/>
  </r>
  <r>
    <n v="516"/>
    <n v="12"/>
    <n v="20"/>
    <n v="1"/>
    <s v="00:14"/>
    <d v="1899-12-30T00:14:00"/>
    <n v="8"/>
    <n v="20"/>
    <n v="12"/>
    <n v="0.4"/>
    <m/>
    <m/>
    <m/>
  </r>
  <r>
    <n v="517"/>
    <n v="14"/>
    <n v="24"/>
    <n v="1"/>
    <s v="00:06"/>
    <d v="1899-12-30T00:06:00"/>
    <n v="10"/>
    <n v="24"/>
    <n v="14"/>
    <n v="0.41666666666666669"/>
    <m/>
    <m/>
    <m/>
  </r>
  <r>
    <n v="517"/>
    <n v="11"/>
    <n v="19"/>
    <n v="3"/>
    <s v="00:44"/>
    <d v="1899-12-30T02:12:00"/>
    <n v="24"/>
    <n v="57"/>
    <n v="33"/>
    <n v="0.14035087719298245"/>
    <m/>
    <m/>
    <m/>
  </r>
  <r>
    <n v="517"/>
    <n v="13"/>
    <n v="22"/>
    <n v="1"/>
    <s v="00:15"/>
    <d v="1899-12-30T00:15:00"/>
    <n v="9"/>
    <n v="22"/>
    <n v="13"/>
    <n v="0.40909090909090912"/>
    <m/>
    <m/>
    <m/>
  </r>
  <r>
    <n v="518"/>
    <n v="20"/>
    <n v="33"/>
    <n v="1"/>
    <s v="00:48"/>
    <d v="1899-12-30T00:48:00"/>
    <n v="13"/>
    <n v="33"/>
    <n v="20"/>
    <n v="0.39393939393939392"/>
    <m/>
    <m/>
    <m/>
  </r>
  <r>
    <n v="518"/>
    <n v="13"/>
    <n v="22"/>
    <n v="2"/>
    <s v="00:05"/>
    <d v="1899-12-30T00:10:00"/>
    <n v="18"/>
    <n v="44"/>
    <n v="26"/>
    <n v="0.20454545454545456"/>
    <m/>
    <m/>
    <m/>
  </r>
  <r>
    <n v="519"/>
    <n v="16"/>
    <n v="27"/>
    <n v="3"/>
    <s v="00:49"/>
    <d v="1899-12-30T02:27:00"/>
    <n v="33"/>
    <n v="81"/>
    <n v="48"/>
    <n v="0.13580246913580246"/>
    <m/>
    <m/>
    <m/>
  </r>
  <r>
    <n v="519"/>
    <n v="25"/>
    <n v="40"/>
    <n v="3"/>
    <s v="00:51"/>
    <d v="1899-12-30T02:33:00"/>
    <n v="45"/>
    <n v="120"/>
    <n v="75"/>
    <n v="0.125"/>
    <m/>
    <m/>
    <m/>
  </r>
  <r>
    <n v="519"/>
    <n v="13"/>
    <n v="22"/>
    <n v="2"/>
    <s v="00:56"/>
    <d v="1899-12-30T01:52:00"/>
    <n v="18"/>
    <n v="44"/>
    <n v="26"/>
    <n v="0.20454545454545456"/>
    <m/>
    <m/>
    <m/>
  </r>
  <r>
    <n v="520"/>
    <n v="17"/>
    <n v="29"/>
    <n v="1"/>
    <s v="00:46"/>
    <d v="1899-12-30T00:46:00"/>
    <n v="12"/>
    <n v="29"/>
    <n v="17"/>
    <n v="0.41379310344827586"/>
    <m/>
    <m/>
    <m/>
  </r>
  <r>
    <n v="520"/>
    <n v="20"/>
    <n v="34"/>
    <n v="2"/>
    <s v="00:21"/>
    <d v="1899-12-30T00:42:00"/>
    <n v="28"/>
    <n v="68"/>
    <n v="40"/>
    <n v="0.20588235294117646"/>
    <m/>
    <m/>
    <m/>
  </r>
  <r>
    <n v="520"/>
    <n v="19"/>
    <n v="31"/>
    <n v="3"/>
    <s v="00:22"/>
    <d v="1899-12-30T01:06:00"/>
    <n v="36"/>
    <n v="93"/>
    <n v="57"/>
    <n v="0.12903225806451613"/>
    <m/>
    <m/>
    <m/>
  </r>
  <r>
    <n v="520"/>
    <n v="18"/>
    <n v="30"/>
    <n v="3"/>
    <s v="00:32"/>
    <d v="1899-12-30T01:36:00"/>
    <n v="36"/>
    <n v="90"/>
    <n v="54"/>
    <n v="0.13333333333333333"/>
    <m/>
    <m/>
    <m/>
  </r>
  <r>
    <n v="521"/>
    <n v="15"/>
    <n v="25"/>
    <n v="2"/>
    <s v="00:52"/>
    <d v="1899-12-30T01:44:00"/>
    <n v="20"/>
    <n v="50"/>
    <n v="30"/>
    <n v="0.2"/>
    <m/>
    <m/>
    <m/>
  </r>
  <r>
    <n v="521"/>
    <n v="17"/>
    <n v="29"/>
    <n v="2"/>
    <s v="00:18"/>
    <d v="1899-12-30T00:36:00"/>
    <n v="24"/>
    <n v="58"/>
    <n v="34"/>
    <n v="0.20689655172413793"/>
    <m/>
    <m/>
    <m/>
  </r>
  <r>
    <n v="521"/>
    <n v="20"/>
    <n v="34"/>
    <n v="3"/>
    <s v="00:21"/>
    <d v="1899-12-30T01:03:00"/>
    <n v="42"/>
    <n v="102"/>
    <n v="60"/>
    <n v="0.1372549019607843"/>
    <m/>
    <m/>
    <m/>
  </r>
  <r>
    <n v="522"/>
    <n v="16"/>
    <n v="28"/>
    <n v="3"/>
    <s v="00:47"/>
    <d v="1899-12-30T02:21:00"/>
    <n v="36"/>
    <n v="84"/>
    <n v="48"/>
    <n v="0.14285714285714285"/>
    <m/>
    <m/>
    <m/>
  </r>
  <r>
    <n v="523"/>
    <n v="16"/>
    <n v="27"/>
    <n v="3"/>
    <s v="00:51"/>
    <d v="1899-12-30T02:33:00"/>
    <n v="33"/>
    <n v="81"/>
    <n v="48"/>
    <n v="0.13580246913580246"/>
    <m/>
    <m/>
    <m/>
  </r>
  <r>
    <n v="524"/>
    <n v="13"/>
    <n v="22"/>
    <n v="1"/>
    <s v="00:46"/>
    <d v="1899-12-30T00:46:00"/>
    <n v="9"/>
    <n v="22"/>
    <n v="13"/>
    <n v="0.40909090909090912"/>
    <m/>
    <m/>
    <m/>
  </r>
  <r>
    <n v="524"/>
    <n v="16"/>
    <n v="27"/>
    <n v="2"/>
    <s v="00:15"/>
    <d v="1899-12-30T00:30:00"/>
    <n v="22"/>
    <n v="54"/>
    <n v="32"/>
    <n v="0.20370370370370369"/>
    <m/>
    <m/>
    <m/>
  </r>
  <r>
    <n v="525"/>
    <n v="14"/>
    <n v="23"/>
    <n v="3"/>
    <s v="00:23"/>
    <d v="1899-12-30T01:09:00"/>
    <n v="27"/>
    <n v="69"/>
    <n v="42"/>
    <n v="0.13043478260869565"/>
    <m/>
    <m/>
    <m/>
  </r>
  <r>
    <n v="525"/>
    <n v="21"/>
    <n v="35"/>
    <n v="1"/>
    <s v="00:14"/>
    <d v="1899-12-30T00:14:00"/>
    <n v="14"/>
    <n v="35"/>
    <n v="21"/>
    <n v="0.4"/>
    <m/>
    <m/>
    <m/>
  </r>
  <r>
    <n v="525"/>
    <n v="19"/>
    <n v="31"/>
    <n v="3"/>
    <s v="00:40"/>
    <d v="1899-12-30T02:00:00"/>
    <n v="36"/>
    <n v="93"/>
    <n v="57"/>
    <n v="0.12903225806451613"/>
    <m/>
    <m/>
    <m/>
  </r>
  <r>
    <n v="526"/>
    <n v="20"/>
    <n v="33"/>
    <n v="1"/>
    <s v="00:22"/>
    <d v="1899-12-30T00:22:00"/>
    <n v="13"/>
    <n v="33"/>
    <n v="20"/>
    <n v="0.39393939393939392"/>
    <m/>
    <m/>
    <m/>
  </r>
  <r>
    <n v="527"/>
    <n v="16"/>
    <n v="27"/>
    <n v="2"/>
    <s v="00:31"/>
    <d v="1899-12-30T01:02:00"/>
    <n v="22"/>
    <n v="54"/>
    <n v="32"/>
    <n v="0.20370370370370369"/>
    <m/>
    <m/>
    <m/>
  </r>
  <r>
    <n v="528"/>
    <n v="12"/>
    <n v="20"/>
    <n v="1"/>
    <s v="00:29"/>
    <d v="1899-12-30T00:29:00"/>
    <n v="8"/>
    <n v="20"/>
    <n v="12"/>
    <n v="0.4"/>
    <m/>
    <m/>
    <m/>
  </r>
  <r>
    <n v="528"/>
    <n v="25"/>
    <n v="40"/>
    <n v="1"/>
    <s v="00:47"/>
    <d v="1899-12-30T00:47:00"/>
    <n v="15"/>
    <n v="40"/>
    <n v="25"/>
    <n v="0.375"/>
    <m/>
    <m/>
    <m/>
  </r>
  <r>
    <n v="528"/>
    <n v="10"/>
    <n v="18"/>
    <n v="1"/>
    <s v="00:45"/>
    <d v="1899-12-30T00:45:00"/>
    <n v="8"/>
    <n v="18"/>
    <n v="10"/>
    <n v="0.44444444444444442"/>
    <m/>
    <m/>
    <m/>
  </r>
  <r>
    <n v="529"/>
    <n v="20"/>
    <n v="34"/>
    <n v="1"/>
    <s v="00:24"/>
    <d v="1899-12-30T00:24:00"/>
    <n v="14"/>
    <n v="34"/>
    <n v="20"/>
    <n v="0.41176470588235292"/>
    <m/>
    <m/>
    <m/>
  </r>
  <r>
    <n v="529"/>
    <n v="22"/>
    <n v="36"/>
    <n v="2"/>
    <s v="00:51"/>
    <d v="1899-12-30T01:42:00"/>
    <n v="28"/>
    <n v="72"/>
    <n v="44"/>
    <n v="0.19444444444444445"/>
    <m/>
    <m/>
    <m/>
  </r>
  <r>
    <n v="529"/>
    <n v="14"/>
    <n v="23"/>
    <n v="2"/>
    <s v="00:27"/>
    <d v="1899-12-30T00:54:00"/>
    <n v="18"/>
    <n v="46"/>
    <n v="28"/>
    <n v="0.19565217391304349"/>
    <m/>
    <m/>
    <m/>
  </r>
  <r>
    <n v="529"/>
    <n v="16"/>
    <n v="28"/>
    <n v="2"/>
    <s v="00:55"/>
    <d v="1899-12-30T01:50:00"/>
    <n v="24"/>
    <n v="56"/>
    <n v="32"/>
    <n v="0.21428571428571427"/>
    <m/>
    <m/>
    <m/>
  </r>
  <r>
    <n v="530"/>
    <n v="10"/>
    <n v="18"/>
    <n v="3"/>
    <s v="00:37"/>
    <d v="1899-12-30T01:51:00"/>
    <n v="24"/>
    <n v="54"/>
    <n v="30"/>
    <n v="0.14814814814814814"/>
    <m/>
    <m/>
    <m/>
  </r>
  <r>
    <n v="530"/>
    <n v="16"/>
    <n v="28"/>
    <n v="2"/>
    <s v="00:50"/>
    <d v="1899-12-30T01:40:00"/>
    <n v="24"/>
    <n v="56"/>
    <n v="32"/>
    <n v="0.21428571428571427"/>
    <m/>
    <m/>
    <m/>
  </r>
  <r>
    <n v="530"/>
    <n v="15"/>
    <n v="25"/>
    <n v="2"/>
    <s v="00:19"/>
    <d v="1899-12-30T00:38:00"/>
    <n v="20"/>
    <n v="50"/>
    <n v="30"/>
    <n v="0.2"/>
    <m/>
    <m/>
    <m/>
  </r>
  <r>
    <n v="531"/>
    <n v="13"/>
    <n v="21"/>
    <n v="3"/>
    <s v="00:41"/>
    <d v="1899-12-30T02:03:00"/>
    <n v="24"/>
    <n v="63"/>
    <n v="39"/>
    <n v="0.12698412698412698"/>
    <m/>
    <m/>
    <m/>
  </r>
  <r>
    <n v="531"/>
    <n v="25"/>
    <n v="40"/>
    <n v="1"/>
    <s v="00:43"/>
    <d v="1899-12-30T00:43:00"/>
    <n v="15"/>
    <n v="40"/>
    <n v="25"/>
    <n v="0.375"/>
    <m/>
    <m/>
    <m/>
  </r>
  <r>
    <n v="531"/>
    <n v="10"/>
    <n v="18"/>
    <n v="3"/>
    <s v="00:56"/>
    <d v="1899-12-30T02:48:00"/>
    <n v="24"/>
    <n v="54"/>
    <n v="30"/>
    <n v="0.14814814814814814"/>
    <m/>
    <m/>
    <m/>
  </r>
  <r>
    <n v="531"/>
    <n v="17"/>
    <n v="29"/>
    <n v="3"/>
    <s v="00:59"/>
    <d v="1899-12-30T02:57:00"/>
    <n v="36"/>
    <n v="87"/>
    <n v="51"/>
    <n v="0.13793103448275862"/>
    <m/>
    <m/>
    <m/>
  </r>
  <r>
    <n v="532"/>
    <n v="13"/>
    <n v="21"/>
    <n v="1"/>
    <s v="00:24"/>
    <d v="1899-12-30T00:24:00"/>
    <n v="8"/>
    <n v="21"/>
    <n v="13"/>
    <n v="0.38095238095238093"/>
    <m/>
    <m/>
    <m/>
  </r>
  <r>
    <n v="532"/>
    <n v="15"/>
    <n v="26"/>
    <n v="2"/>
    <s v="00:28"/>
    <d v="1899-12-30T00:56:00"/>
    <n v="22"/>
    <n v="52"/>
    <n v="30"/>
    <n v="0.21153846153846154"/>
    <m/>
    <m/>
    <m/>
  </r>
  <r>
    <n v="532"/>
    <n v="19"/>
    <n v="32"/>
    <n v="2"/>
    <s v="00:07"/>
    <d v="1899-12-30T00:14:00"/>
    <n v="26"/>
    <n v="64"/>
    <n v="38"/>
    <n v="0.203125"/>
    <m/>
    <m/>
    <m/>
  </r>
  <r>
    <n v="533"/>
    <n v="12"/>
    <n v="20"/>
    <n v="1"/>
    <s v="00:34"/>
    <d v="1899-12-30T00:34:00"/>
    <n v="8"/>
    <n v="20"/>
    <n v="12"/>
    <n v="0.4"/>
    <m/>
    <m/>
    <m/>
  </r>
  <r>
    <n v="533"/>
    <n v="13"/>
    <n v="21"/>
    <n v="1"/>
    <s v="00:14"/>
    <d v="1899-12-30T00:14:00"/>
    <n v="8"/>
    <n v="21"/>
    <n v="13"/>
    <n v="0.38095238095238093"/>
    <m/>
    <m/>
    <m/>
  </r>
  <r>
    <n v="534"/>
    <n v="14"/>
    <n v="24"/>
    <n v="2"/>
    <s v="00:56"/>
    <d v="1899-12-30T01:52:00"/>
    <n v="20"/>
    <n v="48"/>
    <n v="28"/>
    <n v="0.20833333333333334"/>
    <m/>
    <m/>
    <m/>
  </r>
  <r>
    <n v="534"/>
    <n v="17"/>
    <n v="29"/>
    <n v="1"/>
    <s v="00:10"/>
    <d v="1899-12-30T00:10:00"/>
    <n v="12"/>
    <n v="29"/>
    <n v="17"/>
    <n v="0.41379310344827586"/>
    <m/>
    <m/>
    <m/>
  </r>
  <r>
    <n v="534"/>
    <n v="21"/>
    <n v="35"/>
    <n v="2"/>
    <s v="00:10"/>
    <d v="1899-12-30T00:20:00"/>
    <n v="28"/>
    <n v="70"/>
    <n v="42"/>
    <n v="0.2"/>
    <m/>
    <m/>
    <m/>
  </r>
  <r>
    <n v="535"/>
    <n v="25"/>
    <n v="40"/>
    <n v="3"/>
    <s v="00:48"/>
    <d v="1899-12-30T02:24:00"/>
    <n v="45"/>
    <n v="120"/>
    <n v="75"/>
    <n v="0.125"/>
    <m/>
    <m/>
    <m/>
  </r>
  <r>
    <n v="535"/>
    <n v="17"/>
    <n v="29"/>
    <n v="3"/>
    <s v="00:09"/>
    <d v="1899-12-30T00:27:00"/>
    <n v="36"/>
    <n v="87"/>
    <n v="51"/>
    <n v="0.13793103448275862"/>
    <m/>
    <m/>
    <m/>
  </r>
  <r>
    <n v="535"/>
    <n v="14"/>
    <n v="24"/>
    <n v="2"/>
    <s v="00:42"/>
    <d v="1899-12-30T01:24:00"/>
    <n v="20"/>
    <n v="48"/>
    <n v="28"/>
    <n v="0.20833333333333334"/>
    <m/>
    <m/>
    <m/>
  </r>
  <r>
    <n v="535"/>
    <n v="13"/>
    <n v="21"/>
    <n v="1"/>
    <s v="00:14"/>
    <d v="1899-12-30T00:14:00"/>
    <n v="8"/>
    <n v="21"/>
    <n v="13"/>
    <n v="0.38095238095238093"/>
    <m/>
    <m/>
    <m/>
  </r>
  <r>
    <n v="536"/>
    <n v="10"/>
    <n v="18"/>
    <n v="1"/>
    <s v="00:29"/>
    <d v="1899-12-30T00:29:00"/>
    <n v="8"/>
    <n v="18"/>
    <n v="10"/>
    <n v="0.44444444444444442"/>
    <m/>
    <m/>
    <m/>
  </r>
  <r>
    <n v="536"/>
    <n v="17"/>
    <n v="29"/>
    <n v="2"/>
    <s v="00:52"/>
    <d v="1899-12-30T01:44:00"/>
    <n v="24"/>
    <n v="58"/>
    <n v="34"/>
    <n v="0.20689655172413793"/>
    <m/>
    <m/>
    <m/>
  </r>
  <r>
    <n v="536"/>
    <n v="14"/>
    <n v="23"/>
    <n v="2"/>
    <s v="00:38"/>
    <d v="1899-12-30T01:16:00"/>
    <n v="18"/>
    <n v="46"/>
    <n v="28"/>
    <n v="0.19565217391304349"/>
    <m/>
    <m/>
    <m/>
  </r>
  <r>
    <n v="536"/>
    <n v="18"/>
    <n v="30"/>
    <n v="3"/>
    <s v="00:33"/>
    <d v="1899-12-30T01:39:00"/>
    <n v="36"/>
    <n v="90"/>
    <n v="54"/>
    <n v="0.13333333333333333"/>
    <m/>
    <m/>
    <m/>
  </r>
  <r>
    <n v="537"/>
    <n v="13"/>
    <n v="21"/>
    <n v="3"/>
    <s v="00:21"/>
    <d v="1899-12-30T01:03:00"/>
    <n v="24"/>
    <n v="63"/>
    <n v="39"/>
    <n v="0.12698412698412698"/>
    <m/>
    <m/>
    <m/>
  </r>
  <r>
    <n v="538"/>
    <n v="18"/>
    <n v="30"/>
    <n v="1"/>
    <s v="00:55"/>
    <d v="1899-12-30T00:55:00"/>
    <n v="12"/>
    <n v="30"/>
    <n v="18"/>
    <n v="0.4"/>
    <m/>
    <m/>
    <m/>
  </r>
  <r>
    <n v="538"/>
    <n v="14"/>
    <n v="23"/>
    <n v="1"/>
    <s v="00:39"/>
    <d v="1899-12-30T00:39:00"/>
    <n v="9"/>
    <n v="23"/>
    <n v="14"/>
    <n v="0.39130434782608697"/>
    <m/>
    <m/>
    <m/>
  </r>
  <r>
    <n v="538"/>
    <n v="20"/>
    <n v="33"/>
    <n v="1"/>
    <s v="00:58"/>
    <d v="1899-12-30T00:58:00"/>
    <n v="13"/>
    <n v="33"/>
    <n v="20"/>
    <n v="0.39393939393939392"/>
    <m/>
    <m/>
    <m/>
  </r>
  <r>
    <n v="538"/>
    <n v="16"/>
    <n v="28"/>
    <n v="2"/>
    <s v="00:46"/>
    <d v="1899-12-30T01:32:00"/>
    <n v="24"/>
    <n v="56"/>
    <n v="32"/>
    <n v="0.21428571428571427"/>
    <m/>
    <m/>
    <m/>
  </r>
  <r>
    <n v="539"/>
    <n v="18"/>
    <n v="30"/>
    <n v="3"/>
    <s v="00:43"/>
    <d v="1899-12-30T02:09:00"/>
    <n v="36"/>
    <n v="90"/>
    <n v="54"/>
    <n v="0.13333333333333333"/>
    <m/>
    <m/>
    <m/>
  </r>
  <r>
    <n v="539"/>
    <n v="16"/>
    <n v="27"/>
    <n v="1"/>
    <s v="00:40"/>
    <d v="1899-12-30T00:40:00"/>
    <n v="11"/>
    <n v="27"/>
    <n v="16"/>
    <n v="0.40740740740740738"/>
    <m/>
    <m/>
    <m/>
  </r>
  <r>
    <n v="539"/>
    <n v="17"/>
    <n v="29"/>
    <n v="3"/>
    <s v="00:18"/>
    <d v="1899-12-30T00:54:00"/>
    <n v="36"/>
    <n v="87"/>
    <n v="51"/>
    <n v="0.13793103448275862"/>
    <m/>
    <m/>
    <m/>
  </r>
  <r>
    <n v="539"/>
    <n v="10"/>
    <n v="18"/>
    <n v="2"/>
    <s v="00:28"/>
    <d v="1899-12-30T00:56:00"/>
    <n v="16"/>
    <n v="36"/>
    <n v="20"/>
    <n v="0.22222222222222221"/>
    <m/>
    <m/>
    <m/>
  </r>
  <r>
    <n v="540"/>
    <n v="10"/>
    <n v="18"/>
    <n v="3"/>
    <s v="00:47"/>
    <d v="1899-12-30T02:21:00"/>
    <n v="24"/>
    <n v="54"/>
    <n v="30"/>
    <n v="0.14814814814814814"/>
    <m/>
    <m/>
    <m/>
  </r>
  <r>
    <n v="540"/>
    <n v="21"/>
    <n v="35"/>
    <n v="2"/>
    <s v="00:35"/>
    <d v="1899-12-30T01:10:00"/>
    <n v="28"/>
    <n v="70"/>
    <n v="42"/>
    <n v="0.2"/>
    <m/>
    <m/>
    <m/>
  </r>
  <r>
    <n v="541"/>
    <n v="11"/>
    <n v="19"/>
    <n v="2"/>
    <s v="00:31"/>
    <d v="1899-12-30T01:02:00"/>
    <n v="16"/>
    <n v="38"/>
    <n v="22"/>
    <n v="0.21052631578947367"/>
    <m/>
    <m/>
    <m/>
  </r>
  <r>
    <n v="541"/>
    <n v="20"/>
    <n v="33"/>
    <n v="2"/>
    <s v="00:21"/>
    <d v="1899-12-30T00:42:00"/>
    <n v="26"/>
    <n v="66"/>
    <n v="40"/>
    <n v="0.19696969696969696"/>
    <m/>
    <m/>
    <m/>
  </r>
  <r>
    <n v="541"/>
    <n v="17"/>
    <n v="29"/>
    <n v="1"/>
    <s v="00:35"/>
    <d v="1899-12-30T00:35:00"/>
    <n v="12"/>
    <n v="29"/>
    <n v="17"/>
    <n v="0.41379310344827586"/>
    <m/>
    <m/>
    <m/>
  </r>
  <r>
    <n v="541"/>
    <n v="14"/>
    <n v="23"/>
    <n v="3"/>
    <s v="00:37"/>
    <d v="1899-12-30T01:51:00"/>
    <n v="27"/>
    <n v="69"/>
    <n v="42"/>
    <n v="0.13043478260869565"/>
    <m/>
    <m/>
    <m/>
  </r>
  <r>
    <n v="542"/>
    <n v="20"/>
    <n v="34"/>
    <n v="2"/>
    <s v="00:17"/>
    <d v="1899-12-30T00:34:00"/>
    <n v="28"/>
    <n v="68"/>
    <n v="40"/>
    <n v="0.20588235294117646"/>
    <m/>
    <m/>
    <m/>
  </r>
  <r>
    <n v="542"/>
    <n v="15"/>
    <n v="26"/>
    <n v="1"/>
    <s v="00:46"/>
    <d v="1899-12-30T00:46:00"/>
    <n v="11"/>
    <n v="26"/>
    <n v="15"/>
    <n v="0.42307692307692307"/>
    <m/>
    <m/>
    <m/>
  </r>
  <r>
    <n v="542"/>
    <n v="16"/>
    <n v="27"/>
    <n v="2"/>
    <s v="00:52"/>
    <d v="1899-12-30T01:44:00"/>
    <n v="22"/>
    <n v="54"/>
    <n v="32"/>
    <n v="0.20370370370370369"/>
    <m/>
    <m/>
    <m/>
  </r>
  <r>
    <n v="543"/>
    <n v="16"/>
    <n v="28"/>
    <n v="2"/>
    <s v="00:27"/>
    <d v="1899-12-30T00:54:00"/>
    <n v="24"/>
    <n v="56"/>
    <n v="32"/>
    <n v="0.21428571428571427"/>
    <m/>
    <m/>
    <m/>
  </r>
  <r>
    <n v="543"/>
    <n v="16"/>
    <n v="27"/>
    <n v="2"/>
    <s v="00:05"/>
    <d v="1899-12-30T00:10:00"/>
    <n v="22"/>
    <n v="54"/>
    <n v="32"/>
    <n v="0.20370370370370369"/>
    <m/>
    <m/>
    <m/>
  </r>
  <r>
    <n v="543"/>
    <n v="19"/>
    <n v="32"/>
    <n v="3"/>
    <s v="00:42"/>
    <d v="1899-12-30T02:06:00"/>
    <n v="39"/>
    <n v="96"/>
    <n v="57"/>
    <n v="0.13541666666666666"/>
    <m/>
    <m/>
    <m/>
  </r>
  <r>
    <n v="544"/>
    <n v="21"/>
    <n v="35"/>
    <n v="2"/>
    <s v="00:48"/>
    <d v="1899-12-30T01:36:00"/>
    <n v="28"/>
    <n v="70"/>
    <n v="42"/>
    <n v="0.2"/>
    <m/>
    <m/>
    <m/>
  </r>
  <r>
    <n v="545"/>
    <n v="20"/>
    <n v="33"/>
    <n v="3"/>
    <s v="00:57"/>
    <d v="1899-12-30T02:51:00"/>
    <n v="39"/>
    <n v="99"/>
    <n v="60"/>
    <n v="0.1313131313131313"/>
    <m/>
    <m/>
    <m/>
  </r>
  <r>
    <n v="545"/>
    <n v="19"/>
    <n v="31"/>
    <n v="1"/>
    <s v="00:42"/>
    <d v="1899-12-30T00:42:00"/>
    <n v="12"/>
    <n v="31"/>
    <n v="19"/>
    <n v="0.38709677419354838"/>
    <m/>
    <m/>
    <m/>
  </r>
  <r>
    <n v="546"/>
    <n v="19"/>
    <n v="32"/>
    <n v="2"/>
    <s v="00:33"/>
    <d v="1899-12-30T01:06:00"/>
    <n v="26"/>
    <n v="64"/>
    <n v="38"/>
    <n v="0.203125"/>
    <m/>
    <m/>
    <m/>
  </r>
  <r>
    <n v="546"/>
    <n v="16"/>
    <n v="28"/>
    <n v="1"/>
    <s v="00:58"/>
    <d v="1899-12-30T00:58:00"/>
    <n v="12"/>
    <n v="28"/>
    <n v="16"/>
    <n v="0.42857142857142855"/>
    <m/>
    <m/>
    <m/>
  </r>
  <r>
    <n v="547"/>
    <n v="19"/>
    <n v="31"/>
    <n v="3"/>
    <s v="00:13"/>
    <d v="1899-12-30T00:39:00"/>
    <n v="36"/>
    <n v="93"/>
    <n v="57"/>
    <n v="0.12903225806451613"/>
    <m/>
    <m/>
    <m/>
  </r>
  <r>
    <n v="547"/>
    <n v="20"/>
    <n v="33"/>
    <n v="3"/>
    <s v="00:54"/>
    <d v="1899-12-30T02:42:00"/>
    <n v="39"/>
    <n v="99"/>
    <n v="60"/>
    <n v="0.1313131313131313"/>
    <m/>
    <m/>
    <m/>
  </r>
  <r>
    <n v="547"/>
    <n v="21"/>
    <n v="35"/>
    <n v="1"/>
    <s v="00:30"/>
    <d v="1899-12-30T00:30:00"/>
    <n v="14"/>
    <n v="35"/>
    <n v="21"/>
    <n v="0.4"/>
    <m/>
    <m/>
    <m/>
  </r>
  <r>
    <n v="548"/>
    <n v="20"/>
    <n v="34"/>
    <n v="1"/>
    <s v="00:58"/>
    <d v="1899-12-30T00:58:00"/>
    <n v="14"/>
    <n v="34"/>
    <n v="20"/>
    <n v="0.41176470588235292"/>
    <m/>
    <m/>
    <m/>
  </r>
  <r>
    <n v="548"/>
    <n v="19"/>
    <n v="31"/>
    <n v="2"/>
    <s v="00:48"/>
    <d v="1899-12-30T01:36:00"/>
    <n v="24"/>
    <n v="62"/>
    <n v="38"/>
    <n v="0.19354838709677419"/>
    <m/>
    <m/>
    <m/>
  </r>
  <r>
    <n v="549"/>
    <n v="15"/>
    <n v="25"/>
    <n v="1"/>
    <s v="00:19"/>
    <d v="1899-12-30T00:19:00"/>
    <n v="10"/>
    <n v="25"/>
    <n v="15"/>
    <n v="0.4"/>
    <m/>
    <m/>
    <m/>
  </r>
  <r>
    <n v="549"/>
    <n v="21"/>
    <n v="35"/>
    <n v="1"/>
    <s v="00:20"/>
    <d v="1899-12-30T00:20:00"/>
    <n v="14"/>
    <n v="35"/>
    <n v="21"/>
    <n v="0.4"/>
    <m/>
    <m/>
    <m/>
  </r>
  <r>
    <n v="549"/>
    <n v="20"/>
    <n v="34"/>
    <n v="3"/>
    <s v="00:59"/>
    <d v="1899-12-30T02:57:00"/>
    <n v="42"/>
    <n v="102"/>
    <n v="60"/>
    <n v="0.1372549019607843"/>
    <m/>
    <m/>
    <m/>
  </r>
  <r>
    <n v="550"/>
    <n v="18"/>
    <n v="30"/>
    <n v="2"/>
    <s v="00:28"/>
    <d v="1899-12-30T00:56:00"/>
    <n v="24"/>
    <n v="60"/>
    <n v="36"/>
    <n v="0.2"/>
    <m/>
    <m/>
    <m/>
  </r>
  <r>
    <n v="550"/>
    <n v="14"/>
    <n v="24"/>
    <n v="1"/>
    <s v="00:05"/>
    <d v="1899-12-30T00:05:00"/>
    <n v="10"/>
    <n v="24"/>
    <n v="14"/>
    <n v="0.41666666666666669"/>
    <m/>
    <m/>
    <m/>
  </r>
  <r>
    <n v="550"/>
    <n v="12"/>
    <n v="20"/>
    <n v="2"/>
    <s v="00:24"/>
    <d v="1899-12-30T00:48:00"/>
    <n v="16"/>
    <n v="40"/>
    <n v="24"/>
    <n v="0.2"/>
    <m/>
    <m/>
    <m/>
  </r>
  <r>
    <n v="551"/>
    <n v="18"/>
    <n v="30"/>
    <n v="1"/>
    <s v="00:32"/>
    <d v="1899-12-30T00:32:00"/>
    <n v="12"/>
    <n v="30"/>
    <n v="18"/>
    <n v="0.4"/>
    <m/>
    <m/>
    <m/>
  </r>
  <r>
    <n v="551"/>
    <n v="12"/>
    <n v="20"/>
    <n v="3"/>
    <s v="00:11"/>
    <d v="1899-12-30T00:33:00"/>
    <n v="24"/>
    <n v="60"/>
    <n v="36"/>
    <n v="0.13333333333333333"/>
    <m/>
    <m/>
    <m/>
  </r>
  <r>
    <n v="551"/>
    <n v="10"/>
    <n v="18"/>
    <n v="1"/>
    <s v="00:29"/>
    <d v="1899-12-30T00:29:00"/>
    <n v="8"/>
    <n v="18"/>
    <n v="10"/>
    <n v="0.44444444444444442"/>
    <m/>
    <m/>
    <m/>
  </r>
  <r>
    <n v="551"/>
    <n v="13"/>
    <n v="21"/>
    <n v="3"/>
    <s v="00:51"/>
    <d v="1899-12-30T02:33:00"/>
    <n v="24"/>
    <n v="63"/>
    <n v="39"/>
    <n v="0.12698412698412698"/>
    <m/>
    <m/>
    <m/>
  </r>
  <r>
    <n v="552"/>
    <n v="25"/>
    <n v="40"/>
    <n v="3"/>
    <s v="00:26"/>
    <d v="1899-12-30T01:18:00"/>
    <n v="45"/>
    <n v="120"/>
    <n v="75"/>
    <n v="0.125"/>
    <m/>
    <m/>
    <m/>
  </r>
  <r>
    <n v="552"/>
    <n v="13"/>
    <n v="21"/>
    <n v="3"/>
    <s v="00:57"/>
    <d v="1899-12-30T02:51:00"/>
    <n v="24"/>
    <n v="63"/>
    <n v="39"/>
    <n v="0.12698412698412698"/>
    <m/>
    <m/>
    <m/>
  </r>
  <r>
    <n v="552"/>
    <n v="12"/>
    <n v="20"/>
    <n v="3"/>
    <s v="00:32"/>
    <d v="1899-12-30T01:36:00"/>
    <n v="24"/>
    <n v="60"/>
    <n v="36"/>
    <n v="0.13333333333333333"/>
    <m/>
    <m/>
    <m/>
  </r>
  <r>
    <n v="553"/>
    <n v="18"/>
    <n v="30"/>
    <n v="3"/>
    <s v="00:26"/>
    <d v="1899-12-30T01:18:00"/>
    <n v="36"/>
    <n v="90"/>
    <n v="54"/>
    <n v="0.13333333333333333"/>
    <m/>
    <m/>
    <m/>
  </r>
  <r>
    <n v="553"/>
    <n v="15"/>
    <n v="25"/>
    <n v="2"/>
    <s v="00:56"/>
    <d v="1899-12-30T01:52:00"/>
    <n v="20"/>
    <n v="50"/>
    <n v="30"/>
    <n v="0.2"/>
    <m/>
    <m/>
    <m/>
  </r>
  <r>
    <n v="553"/>
    <n v="13"/>
    <n v="22"/>
    <n v="2"/>
    <s v="00:54"/>
    <d v="1899-12-30T01:48:00"/>
    <n v="18"/>
    <n v="44"/>
    <n v="26"/>
    <n v="0.20454545454545456"/>
    <m/>
    <m/>
    <m/>
  </r>
  <r>
    <n v="553"/>
    <n v="11"/>
    <n v="19"/>
    <n v="1"/>
    <s v="00:42"/>
    <d v="1899-12-30T00:42:00"/>
    <n v="8"/>
    <n v="19"/>
    <n v="11"/>
    <n v="0.42105263157894735"/>
    <m/>
    <m/>
    <m/>
  </r>
  <r>
    <n v="554"/>
    <n v="14"/>
    <n v="23"/>
    <n v="2"/>
    <s v="00:55"/>
    <d v="1899-12-30T01:50:00"/>
    <n v="18"/>
    <n v="46"/>
    <n v="28"/>
    <n v="0.19565217391304349"/>
    <m/>
    <m/>
    <m/>
  </r>
  <r>
    <n v="554"/>
    <n v="25"/>
    <n v="40"/>
    <n v="3"/>
    <s v="00:16"/>
    <d v="1899-12-30T00:48:00"/>
    <n v="45"/>
    <n v="120"/>
    <n v="75"/>
    <n v="0.125"/>
    <m/>
    <m/>
    <m/>
  </r>
  <r>
    <n v="555"/>
    <n v="18"/>
    <n v="30"/>
    <n v="1"/>
    <s v="00:46"/>
    <d v="1899-12-30T00:46:00"/>
    <n v="12"/>
    <n v="30"/>
    <n v="18"/>
    <n v="0.4"/>
    <m/>
    <m/>
    <m/>
  </r>
  <r>
    <n v="556"/>
    <n v="13"/>
    <n v="22"/>
    <n v="1"/>
    <s v="00:36"/>
    <d v="1899-12-30T00:36:00"/>
    <n v="9"/>
    <n v="22"/>
    <n v="13"/>
    <n v="0.40909090909090912"/>
    <m/>
    <m/>
    <m/>
  </r>
  <r>
    <n v="556"/>
    <n v="10"/>
    <n v="18"/>
    <n v="3"/>
    <s v="00:30"/>
    <d v="1899-12-30T01:30:00"/>
    <n v="24"/>
    <n v="54"/>
    <n v="30"/>
    <n v="0.14814814814814814"/>
    <m/>
    <m/>
    <m/>
  </r>
  <r>
    <n v="557"/>
    <n v="19"/>
    <n v="32"/>
    <n v="2"/>
    <s v="00:47"/>
    <d v="1899-12-30T01:34:00"/>
    <n v="26"/>
    <n v="64"/>
    <n v="38"/>
    <n v="0.203125"/>
    <m/>
    <m/>
    <m/>
  </r>
  <r>
    <n v="557"/>
    <n v="13"/>
    <n v="21"/>
    <n v="3"/>
    <s v="00:22"/>
    <d v="1899-12-30T01:06:00"/>
    <n v="24"/>
    <n v="63"/>
    <n v="39"/>
    <n v="0.12698412698412698"/>
    <m/>
    <m/>
    <m/>
  </r>
  <r>
    <n v="557"/>
    <n v="15"/>
    <n v="25"/>
    <n v="2"/>
    <s v="00:38"/>
    <d v="1899-12-30T01:16:00"/>
    <n v="20"/>
    <n v="50"/>
    <n v="30"/>
    <n v="0.2"/>
    <m/>
    <m/>
    <m/>
  </r>
  <r>
    <n v="558"/>
    <n v="19"/>
    <n v="32"/>
    <n v="3"/>
    <s v="00:56"/>
    <d v="1899-12-30T02:48:00"/>
    <n v="39"/>
    <n v="96"/>
    <n v="57"/>
    <n v="0.13541666666666666"/>
    <m/>
    <m/>
    <m/>
  </r>
  <r>
    <n v="558"/>
    <n v="15"/>
    <n v="25"/>
    <n v="2"/>
    <s v="00:54"/>
    <d v="1899-12-30T01:48:00"/>
    <n v="20"/>
    <n v="50"/>
    <n v="30"/>
    <n v="0.2"/>
    <m/>
    <m/>
    <m/>
  </r>
  <r>
    <n v="558"/>
    <n v="20"/>
    <n v="33"/>
    <n v="1"/>
    <s v="00:57"/>
    <d v="1899-12-30T00:57:00"/>
    <n v="13"/>
    <n v="33"/>
    <n v="20"/>
    <n v="0.39393939393939392"/>
    <m/>
    <m/>
    <m/>
  </r>
  <r>
    <n v="559"/>
    <n v="20"/>
    <n v="33"/>
    <n v="3"/>
    <s v="00:41"/>
    <d v="1899-12-30T02:03:00"/>
    <n v="39"/>
    <n v="99"/>
    <n v="60"/>
    <n v="0.1313131313131313"/>
    <m/>
    <m/>
    <m/>
  </r>
  <r>
    <n v="560"/>
    <n v="10"/>
    <n v="18"/>
    <n v="2"/>
    <s v="00:36"/>
    <d v="1899-12-30T01:12:00"/>
    <n v="16"/>
    <n v="36"/>
    <n v="20"/>
    <n v="0.22222222222222221"/>
    <m/>
    <m/>
    <m/>
  </r>
  <r>
    <n v="560"/>
    <n v="15"/>
    <n v="25"/>
    <n v="3"/>
    <s v="00:12"/>
    <d v="1899-12-30T00:36:00"/>
    <n v="30"/>
    <n v="75"/>
    <n v="45"/>
    <n v="0.13333333333333333"/>
    <m/>
    <m/>
    <m/>
  </r>
  <r>
    <n v="561"/>
    <n v="10"/>
    <n v="18"/>
    <n v="1"/>
    <s v="00:56"/>
    <d v="1899-12-30T00:56:00"/>
    <n v="8"/>
    <n v="18"/>
    <n v="10"/>
    <n v="0.44444444444444442"/>
    <m/>
    <m/>
    <m/>
  </r>
  <r>
    <n v="561"/>
    <n v="14"/>
    <n v="23"/>
    <n v="2"/>
    <s v="00:08"/>
    <d v="1899-12-30T00:16:00"/>
    <n v="18"/>
    <n v="46"/>
    <n v="28"/>
    <n v="0.19565217391304349"/>
    <m/>
    <m/>
    <m/>
  </r>
  <r>
    <n v="562"/>
    <n v="25"/>
    <n v="40"/>
    <n v="3"/>
    <s v="00:41"/>
    <d v="1899-12-30T02:03:00"/>
    <n v="45"/>
    <n v="120"/>
    <n v="75"/>
    <n v="0.125"/>
    <m/>
    <m/>
    <m/>
  </r>
  <r>
    <n v="562"/>
    <n v="17"/>
    <n v="29"/>
    <n v="2"/>
    <s v="00:07"/>
    <d v="1899-12-30T00:14:00"/>
    <n v="24"/>
    <n v="58"/>
    <n v="34"/>
    <n v="0.20689655172413793"/>
    <m/>
    <m/>
    <m/>
  </r>
  <r>
    <n v="562"/>
    <n v="14"/>
    <n v="24"/>
    <n v="2"/>
    <s v="00:22"/>
    <d v="1899-12-30T00:44:00"/>
    <n v="20"/>
    <n v="48"/>
    <n v="28"/>
    <n v="0.20833333333333334"/>
    <m/>
    <m/>
    <m/>
  </r>
  <r>
    <n v="562"/>
    <n v="19"/>
    <n v="31"/>
    <n v="2"/>
    <s v="00:42"/>
    <d v="1899-12-30T01:24:00"/>
    <n v="24"/>
    <n v="62"/>
    <n v="38"/>
    <n v="0.19354838709677419"/>
    <m/>
    <m/>
    <m/>
  </r>
  <r>
    <n v="563"/>
    <n v="16"/>
    <n v="27"/>
    <n v="2"/>
    <s v="00:37"/>
    <d v="1899-12-30T01:14:00"/>
    <n v="22"/>
    <n v="54"/>
    <n v="32"/>
    <n v="0.20370370370370369"/>
    <m/>
    <m/>
    <m/>
  </r>
  <r>
    <n v="564"/>
    <n v="22"/>
    <n v="36"/>
    <n v="1"/>
    <s v="00:07"/>
    <d v="1899-12-30T00:07:00"/>
    <n v="14"/>
    <n v="36"/>
    <n v="22"/>
    <n v="0.3888888888888889"/>
    <m/>
    <m/>
    <m/>
  </r>
  <r>
    <n v="564"/>
    <n v="25"/>
    <n v="40"/>
    <n v="2"/>
    <s v="00:36"/>
    <d v="1899-12-30T01:12:00"/>
    <n v="30"/>
    <n v="80"/>
    <n v="50"/>
    <n v="0.1875"/>
    <m/>
    <m/>
    <m/>
  </r>
  <r>
    <n v="564"/>
    <n v="12"/>
    <n v="20"/>
    <n v="2"/>
    <s v="00:11"/>
    <d v="1899-12-30T00:22:00"/>
    <n v="16"/>
    <n v="40"/>
    <n v="24"/>
    <n v="0.2"/>
    <m/>
    <m/>
    <m/>
  </r>
  <r>
    <n v="565"/>
    <n v="19"/>
    <n v="32"/>
    <n v="3"/>
    <s v="00:19"/>
    <d v="1899-12-30T00:57:00"/>
    <n v="39"/>
    <n v="96"/>
    <n v="57"/>
    <n v="0.13541666666666666"/>
    <m/>
    <m/>
    <m/>
  </r>
  <r>
    <n v="565"/>
    <n v="10"/>
    <n v="18"/>
    <n v="3"/>
    <s v="00:53"/>
    <d v="1899-12-30T02:39:00"/>
    <n v="24"/>
    <n v="54"/>
    <n v="30"/>
    <n v="0.14814814814814814"/>
    <m/>
    <m/>
    <m/>
  </r>
  <r>
    <n v="565"/>
    <n v="20"/>
    <n v="33"/>
    <n v="2"/>
    <s v="00:21"/>
    <d v="1899-12-30T00:42:00"/>
    <n v="26"/>
    <n v="66"/>
    <n v="40"/>
    <n v="0.19696969696969696"/>
    <m/>
    <m/>
    <m/>
  </r>
  <r>
    <n v="565"/>
    <n v="21"/>
    <n v="35"/>
    <n v="1"/>
    <s v="00:05"/>
    <d v="1899-12-30T00:05:00"/>
    <n v="14"/>
    <n v="35"/>
    <n v="21"/>
    <n v="0.4"/>
    <m/>
    <m/>
    <m/>
  </r>
  <r>
    <n v="566"/>
    <n v="15"/>
    <n v="26"/>
    <n v="3"/>
    <s v="00:56"/>
    <d v="1899-12-30T02:48:00"/>
    <n v="33"/>
    <n v="78"/>
    <n v="45"/>
    <n v="0.14102564102564102"/>
    <m/>
    <m/>
    <m/>
  </r>
  <r>
    <n v="567"/>
    <n v="16"/>
    <n v="28"/>
    <n v="2"/>
    <s v="00:09"/>
    <d v="1899-12-30T00:18:00"/>
    <n v="24"/>
    <n v="56"/>
    <n v="32"/>
    <n v="0.21428571428571427"/>
    <m/>
    <m/>
    <m/>
  </r>
  <r>
    <n v="567"/>
    <n v="20"/>
    <n v="33"/>
    <n v="2"/>
    <s v="00:34"/>
    <d v="1899-12-30T01:08:00"/>
    <n v="26"/>
    <n v="66"/>
    <n v="40"/>
    <n v="0.19696969696969696"/>
    <m/>
    <m/>
    <m/>
  </r>
  <r>
    <n v="567"/>
    <n v="20"/>
    <n v="34"/>
    <n v="2"/>
    <s v="00:18"/>
    <d v="1899-12-30T00:36:00"/>
    <n v="28"/>
    <n v="68"/>
    <n v="40"/>
    <n v="0.20588235294117646"/>
    <m/>
    <m/>
    <m/>
  </r>
  <r>
    <n v="567"/>
    <n v="13"/>
    <n v="21"/>
    <n v="3"/>
    <s v="00:41"/>
    <d v="1899-12-30T02:03:00"/>
    <n v="24"/>
    <n v="63"/>
    <n v="39"/>
    <n v="0.12698412698412698"/>
    <m/>
    <m/>
    <m/>
  </r>
  <r>
    <n v="568"/>
    <n v="20"/>
    <n v="34"/>
    <n v="3"/>
    <s v="00:40"/>
    <d v="1899-12-30T02:00:00"/>
    <n v="42"/>
    <n v="102"/>
    <n v="60"/>
    <n v="0.1372549019607843"/>
    <m/>
    <m/>
    <m/>
  </r>
  <r>
    <n v="568"/>
    <n v="25"/>
    <n v="40"/>
    <n v="2"/>
    <s v="00:44"/>
    <d v="1899-12-30T01:28:00"/>
    <n v="30"/>
    <n v="80"/>
    <n v="50"/>
    <n v="0.1875"/>
    <m/>
    <m/>
    <m/>
  </r>
  <r>
    <n v="569"/>
    <n v="20"/>
    <n v="34"/>
    <n v="2"/>
    <s v="00:26"/>
    <d v="1899-12-30T00:52:00"/>
    <n v="28"/>
    <n v="68"/>
    <n v="40"/>
    <n v="0.20588235294117646"/>
    <m/>
    <m/>
    <m/>
  </r>
  <r>
    <n v="569"/>
    <n v="13"/>
    <n v="21"/>
    <n v="3"/>
    <s v="00:32"/>
    <d v="1899-12-30T01:36:00"/>
    <n v="24"/>
    <n v="63"/>
    <n v="39"/>
    <n v="0.12698412698412698"/>
    <m/>
    <m/>
    <m/>
  </r>
  <r>
    <n v="570"/>
    <n v="20"/>
    <n v="33"/>
    <n v="1"/>
    <s v="00:38"/>
    <d v="1899-12-30T00:38:00"/>
    <n v="13"/>
    <n v="33"/>
    <n v="20"/>
    <n v="0.39393939393939392"/>
    <m/>
    <m/>
    <m/>
  </r>
  <r>
    <n v="570"/>
    <n v="15"/>
    <n v="26"/>
    <n v="2"/>
    <s v="00:08"/>
    <d v="1899-12-30T00:16:00"/>
    <n v="22"/>
    <n v="52"/>
    <n v="30"/>
    <n v="0.21153846153846154"/>
    <m/>
    <m/>
    <m/>
  </r>
  <r>
    <n v="571"/>
    <n v="16"/>
    <n v="27"/>
    <n v="2"/>
    <s v="00:26"/>
    <d v="1899-12-30T00:52:00"/>
    <n v="22"/>
    <n v="54"/>
    <n v="32"/>
    <n v="0.20370370370370369"/>
    <m/>
    <m/>
    <m/>
  </r>
  <r>
    <n v="572"/>
    <n v="18"/>
    <n v="30"/>
    <n v="1"/>
    <s v="00:34"/>
    <d v="1899-12-30T00:34:00"/>
    <n v="12"/>
    <n v="30"/>
    <n v="18"/>
    <n v="0.4"/>
    <m/>
    <m/>
    <m/>
  </r>
  <r>
    <n v="572"/>
    <n v="13"/>
    <n v="22"/>
    <n v="2"/>
    <s v="00:10"/>
    <d v="1899-12-30T00:20:00"/>
    <n v="18"/>
    <n v="44"/>
    <n v="26"/>
    <n v="0.20454545454545456"/>
    <m/>
    <m/>
    <m/>
  </r>
  <r>
    <n v="573"/>
    <n v="13"/>
    <n v="21"/>
    <n v="3"/>
    <s v="00:41"/>
    <d v="1899-12-30T02:03:00"/>
    <n v="24"/>
    <n v="63"/>
    <n v="39"/>
    <n v="0.12698412698412698"/>
    <m/>
    <m/>
    <m/>
  </r>
  <r>
    <n v="573"/>
    <n v="20"/>
    <n v="34"/>
    <n v="3"/>
    <s v="00:28"/>
    <d v="1899-12-30T01:24:00"/>
    <n v="42"/>
    <n v="102"/>
    <n v="60"/>
    <n v="0.1372549019607843"/>
    <m/>
    <m/>
    <m/>
  </r>
  <r>
    <n v="574"/>
    <n v="15"/>
    <n v="26"/>
    <n v="3"/>
    <s v="00:50"/>
    <d v="1899-12-30T02:30:00"/>
    <n v="33"/>
    <n v="78"/>
    <n v="45"/>
    <n v="0.14102564102564102"/>
    <m/>
    <m/>
    <m/>
  </r>
  <r>
    <n v="574"/>
    <n v="22"/>
    <n v="36"/>
    <n v="2"/>
    <s v="00:40"/>
    <d v="1899-12-30T01:20:00"/>
    <n v="28"/>
    <n v="72"/>
    <n v="44"/>
    <n v="0.19444444444444445"/>
    <m/>
    <m/>
    <m/>
  </r>
  <r>
    <n v="574"/>
    <n v="10"/>
    <n v="18"/>
    <n v="2"/>
    <s v="00:37"/>
    <d v="1899-12-30T01:14:00"/>
    <n v="16"/>
    <n v="36"/>
    <n v="20"/>
    <n v="0.22222222222222221"/>
    <m/>
    <m/>
    <m/>
  </r>
  <r>
    <n v="574"/>
    <n v="13"/>
    <n v="21"/>
    <n v="1"/>
    <s v="00:41"/>
    <d v="1899-12-30T00:41:00"/>
    <n v="8"/>
    <n v="21"/>
    <n v="13"/>
    <n v="0.38095238095238093"/>
    <m/>
    <m/>
    <m/>
  </r>
  <r>
    <n v="575"/>
    <n v="10"/>
    <n v="18"/>
    <n v="1"/>
    <s v="00:44"/>
    <d v="1899-12-30T00:44:00"/>
    <n v="8"/>
    <n v="18"/>
    <n v="10"/>
    <n v="0.44444444444444442"/>
    <m/>
    <m/>
    <m/>
  </r>
  <r>
    <n v="576"/>
    <n v="20"/>
    <n v="33"/>
    <n v="1"/>
    <s v="00:46"/>
    <d v="1899-12-30T00:46:00"/>
    <n v="13"/>
    <n v="33"/>
    <n v="20"/>
    <n v="0.39393939393939392"/>
    <m/>
    <m/>
    <m/>
  </r>
  <r>
    <n v="576"/>
    <n v="19"/>
    <n v="31"/>
    <n v="3"/>
    <s v="00:32"/>
    <d v="1899-12-30T01:36:00"/>
    <n v="36"/>
    <n v="93"/>
    <n v="57"/>
    <n v="0.12903225806451613"/>
    <m/>
    <m/>
    <m/>
  </r>
  <r>
    <n v="576"/>
    <n v="22"/>
    <n v="36"/>
    <n v="3"/>
    <s v="00:37"/>
    <d v="1899-12-30T01:51:00"/>
    <n v="42"/>
    <n v="108"/>
    <n v="66"/>
    <n v="0.12962962962962962"/>
    <m/>
    <m/>
    <m/>
  </r>
  <r>
    <n v="577"/>
    <n v="10"/>
    <n v="18"/>
    <n v="1"/>
    <s v="00:10"/>
    <d v="1899-12-30T00:10:00"/>
    <n v="8"/>
    <n v="18"/>
    <n v="10"/>
    <n v="0.44444444444444442"/>
    <m/>
    <m/>
    <m/>
  </r>
  <r>
    <n v="577"/>
    <n v="13"/>
    <n v="22"/>
    <n v="1"/>
    <s v="00:15"/>
    <d v="1899-12-30T00:15:00"/>
    <n v="9"/>
    <n v="22"/>
    <n v="13"/>
    <n v="0.40909090909090912"/>
    <m/>
    <m/>
    <m/>
  </r>
  <r>
    <n v="578"/>
    <n v="18"/>
    <n v="30"/>
    <n v="3"/>
    <s v="00:44"/>
    <d v="1899-12-30T02:12:00"/>
    <n v="36"/>
    <n v="90"/>
    <n v="54"/>
    <n v="0.13333333333333333"/>
    <m/>
    <m/>
    <m/>
  </r>
  <r>
    <n v="579"/>
    <n v="15"/>
    <n v="25"/>
    <n v="2"/>
    <s v="00:48"/>
    <d v="1899-12-30T01:36:00"/>
    <n v="20"/>
    <n v="50"/>
    <n v="30"/>
    <n v="0.2"/>
    <m/>
    <m/>
    <m/>
  </r>
  <r>
    <n v="580"/>
    <n v="20"/>
    <n v="33"/>
    <n v="1"/>
    <s v="00:30"/>
    <d v="1899-12-30T00:30:00"/>
    <n v="13"/>
    <n v="33"/>
    <n v="20"/>
    <n v="0.39393939393939392"/>
    <m/>
    <m/>
    <m/>
  </r>
  <r>
    <n v="581"/>
    <n v="20"/>
    <n v="33"/>
    <n v="1"/>
    <s v="00:15"/>
    <d v="1899-12-30T00:15:00"/>
    <n v="13"/>
    <n v="33"/>
    <n v="20"/>
    <n v="0.39393939393939392"/>
    <m/>
    <m/>
    <m/>
  </r>
  <r>
    <n v="581"/>
    <n v="18"/>
    <n v="30"/>
    <n v="3"/>
    <s v="00:40"/>
    <d v="1899-12-30T02:00:00"/>
    <n v="36"/>
    <n v="90"/>
    <n v="54"/>
    <n v="0.13333333333333333"/>
    <m/>
    <m/>
    <m/>
  </r>
  <r>
    <n v="582"/>
    <n v="16"/>
    <n v="27"/>
    <n v="2"/>
    <s v="00:42"/>
    <d v="1899-12-30T01:24:00"/>
    <n v="22"/>
    <n v="54"/>
    <n v="32"/>
    <n v="0.20370370370370369"/>
    <m/>
    <m/>
    <m/>
  </r>
  <r>
    <n v="583"/>
    <n v="11"/>
    <n v="19"/>
    <n v="3"/>
    <s v="00:15"/>
    <d v="1899-12-30T00:45:00"/>
    <n v="24"/>
    <n v="57"/>
    <n v="33"/>
    <n v="0.14035087719298245"/>
    <m/>
    <m/>
    <m/>
  </r>
  <r>
    <n v="583"/>
    <n v="10"/>
    <n v="18"/>
    <n v="1"/>
    <s v="00:11"/>
    <d v="1899-12-30T00:11:00"/>
    <n v="8"/>
    <n v="18"/>
    <n v="10"/>
    <n v="0.44444444444444442"/>
    <m/>
    <m/>
    <m/>
  </r>
  <r>
    <n v="583"/>
    <n v="14"/>
    <n v="24"/>
    <n v="2"/>
    <s v="00:29"/>
    <d v="1899-12-30T00:58:00"/>
    <n v="20"/>
    <n v="48"/>
    <n v="28"/>
    <n v="0.20833333333333334"/>
    <m/>
    <m/>
    <m/>
  </r>
  <r>
    <n v="583"/>
    <n v="25"/>
    <n v="40"/>
    <n v="3"/>
    <s v="00:50"/>
    <d v="1899-12-30T02:30:00"/>
    <n v="45"/>
    <n v="120"/>
    <n v="75"/>
    <n v="0.125"/>
    <m/>
    <m/>
    <m/>
  </r>
  <r>
    <n v="584"/>
    <n v="13"/>
    <n v="21"/>
    <n v="1"/>
    <s v="00:57"/>
    <d v="1899-12-30T00:57:00"/>
    <n v="8"/>
    <n v="21"/>
    <n v="13"/>
    <n v="0.38095238095238093"/>
    <m/>
    <m/>
    <m/>
  </r>
  <r>
    <n v="584"/>
    <n v="19"/>
    <n v="31"/>
    <n v="2"/>
    <s v="00:34"/>
    <d v="1899-12-30T01:08:00"/>
    <n v="24"/>
    <n v="62"/>
    <n v="38"/>
    <n v="0.19354838709677419"/>
    <m/>
    <m/>
    <m/>
  </r>
  <r>
    <n v="584"/>
    <n v="16"/>
    <n v="28"/>
    <n v="2"/>
    <s v="00:23"/>
    <d v="1899-12-30T00:46:00"/>
    <n v="24"/>
    <n v="56"/>
    <n v="32"/>
    <n v="0.21428571428571427"/>
    <m/>
    <m/>
    <m/>
  </r>
  <r>
    <n v="585"/>
    <n v="19"/>
    <n v="32"/>
    <n v="1"/>
    <s v="00:35"/>
    <d v="1899-12-30T00:35:00"/>
    <n v="13"/>
    <n v="32"/>
    <n v="19"/>
    <n v="0.40625"/>
    <m/>
    <m/>
    <m/>
  </r>
  <r>
    <n v="585"/>
    <n v="21"/>
    <n v="35"/>
    <n v="1"/>
    <s v="00:08"/>
    <d v="1899-12-30T00:08:00"/>
    <n v="14"/>
    <n v="35"/>
    <n v="21"/>
    <n v="0.4"/>
    <m/>
    <m/>
    <m/>
  </r>
  <r>
    <n v="585"/>
    <n v="10"/>
    <n v="18"/>
    <n v="2"/>
    <s v="00:22"/>
    <d v="1899-12-30T00:44:00"/>
    <n v="16"/>
    <n v="36"/>
    <n v="20"/>
    <n v="0.22222222222222221"/>
    <m/>
    <m/>
    <m/>
  </r>
  <r>
    <n v="585"/>
    <n v="15"/>
    <n v="25"/>
    <n v="1"/>
    <s v="00:30"/>
    <d v="1899-12-30T00:30:00"/>
    <n v="10"/>
    <n v="25"/>
    <n v="15"/>
    <n v="0.4"/>
    <m/>
    <m/>
    <m/>
  </r>
  <r>
    <n v="586"/>
    <n v="20"/>
    <n v="33"/>
    <n v="3"/>
    <s v="00:47"/>
    <d v="1899-12-30T02:21:00"/>
    <n v="39"/>
    <n v="99"/>
    <n v="60"/>
    <n v="0.1313131313131313"/>
    <m/>
    <m/>
    <m/>
  </r>
  <r>
    <n v="586"/>
    <n v="14"/>
    <n v="24"/>
    <n v="3"/>
    <s v="00:45"/>
    <d v="1899-12-30T02:15:00"/>
    <n v="30"/>
    <n v="72"/>
    <n v="42"/>
    <n v="0.1388888888888889"/>
    <m/>
    <m/>
    <m/>
  </r>
  <r>
    <n v="587"/>
    <n v="14"/>
    <n v="24"/>
    <n v="2"/>
    <s v="00:43"/>
    <d v="1899-12-30T01:26:00"/>
    <n v="20"/>
    <n v="48"/>
    <n v="28"/>
    <n v="0.20833333333333334"/>
    <m/>
    <m/>
    <m/>
  </r>
  <r>
    <n v="588"/>
    <n v="15"/>
    <n v="26"/>
    <n v="1"/>
    <s v="00:25"/>
    <d v="1899-12-30T00:25:00"/>
    <n v="11"/>
    <n v="26"/>
    <n v="15"/>
    <n v="0.42307692307692307"/>
    <m/>
    <m/>
    <m/>
  </r>
  <r>
    <n v="588"/>
    <n v="15"/>
    <n v="25"/>
    <n v="3"/>
    <s v="00:12"/>
    <d v="1899-12-30T00:36:00"/>
    <n v="30"/>
    <n v="75"/>
    <n v="45"/>
    <n v="0.13333333333333333"/>
    <m/>
    <m/>
    <m/>
  </r>
  <r>
    <n v="589"/>
    <n v="14"/>
    <n v="23"/>
    <n v="1"/>
    <s v="00:45"/>
    <d v="1899-12-30T00:45:00"/>
    <n v="9"/>
    <n v="23"/>
    <n v="14"/>
    <n v="0.39130434782608697"/>
    <m/>
    <m/>
    <m/>
  </r>
  <r>
    <n v="589"/>
    <n v="20"/>
    <n v="34"/>
    <n v="3"/>
    <s v="00:59"/>
    <d v="1899-12-30T02:57:00"/>
    <n v="42"/>
    <n v="102"/>
    <n v="60"/>
    <n v="0.1372549019607843"/>
    <m/>
    <m/>
    <m/>
  </r>
  <r>
    <n v="589"/>
    <n v="13"/>
    <n v="21"/>
    <n v="3"/>
    <s v="00:07"/>
    <d v="1899-12-30T00:21:00"/>
    <n v="24"/>
    <n v="63"/>
    <n v="39"/>
    <n v="0.12698412698412698"/>
    <m/>
    <m/>
    <m/>
  </r>
  <r>
    <n v="589"/>
    <n v="19"/>
    <n v="32"/>
    <n v="3"/>
    <s v="00:09"/>
    <d v="1899-12-30T00:27:00"/>
    <n v="39"/>
    <n v="96"/>
    <n v="57"/>
    <n v="0.13541666666666666"/>
    <m/>
    <m/>
    <m/>
  </r>
  <r>
    <n v="590"/>
    <n v="20"/>
    <n v="34"/>
    <n v="3"/>
    <s v="00:43"/>
    <d v="1899-12-30T02:09:00"/>
    <n v="42"/>
    <n v="102"/>
    <n v="60"/>
    <n v="0.1372549019607843"/>
    <m/>
    <m/>
    <m/>
  </r>
  <r>
    <n v="590"/>
    <n v="12"/>
    <n v="20"/>
    <n v="1"/>
    <s v="00:21"/>
    <d v="1899-12-30T00:21:00"/>
    <n v="8"/>
    <n v="20"/>
    <n v="12"/>
    <n v="0.4"/>
    <m/>
    <m/>
    <m/>
  </r>
  <r>
    <n v="591"/>
    <n v="25"/>
    <n v="40"/>
    <n v="3"/>
    <s v="00:51"/>
    <d v="1899-12-30T02:33:00"/>
    <n v="45"/>
    <n v="120"/>
    <n v="75"/>
    <n v="0.125"/>
    <m/>
    <m/>
    <m/>
  </r>
  <r>
    <n v="592"/>
    <n v="13"/>
    <n v="22"/>
    <n v="2"/>
    <s v="00:59"/>
    <d v="1899-12-30T01:58:00"/>
    <n v="18"/>
    <n v="44"/>
    <n v="26"/>
    <n v="0.20454545454545456"/>
    <m/>
    <m/>
    <m/>
  </r>
  <r>
    <n v="592"/>
    <n v="15"/>
    <n v="25"/>
    <n v="2"/>
    <s v="00:42"/>
    <d v="1899-12-30T01:24:00"/>
    <n v="20"/>
    <n v="50"/>
    <n v="30"/>
    <n v="0.2"/>
    <m/>
    <m/>
    <m/>
  </r>
  <r>
    <n v="593"/>
    <n v="25"/>
    <n v="40"/>
    <n v="1"/>
    <s v="00:30"/>
    <d v="1899-12-30T00:30:00"/>
    <n v="15"/>
    <n v="40"/>
    <n v="25"/>
    <n v="0.375"/>
    <m/>
    <m/>
    <m/>
  </r>
  <r>
    <n v="593"/>
    <n v="19"/>
    <n v="31"/>
    <n v="1"/>
    <s v="00:08"/>
    <d v="1899-12-30T00:08:00"/>
    <n v="12"/>
    <n v="31"/>
    <n v="19"/>
    <n v="0.38709677419354838"/>
    <m/>
    <m/>
    <m/>
  </r>
  <r>
    <n v="593"/>
    <n v="20"/>
    <n v="33"/>
    <n v="2"/>
    <s v="00:05"/>
    <d v="1899-12-30T00:10:00"/>
    <n v="26"/>
    <n v="66"/>
    <n v="40"/>
    <n v="0.19696969696969696"/>
    <m/>
    <m/>
    <m/>
  </r>
  <r>
    <n v="593"/>
    <n v="22"/>
    <n v="36"/>
    <n v="2"/>
    <s v="00:05"/>
    <d v="1899-12-30T00:10:00"/>
    <n v="28"/>
    <n v="72"/>
    <n v="44"/>
    <n v="0.19444444444444445"/>
    <m/>
    <m/>
    <m/>
  </r>
  <r>
    <n v="594"/>
    <n v="20"/>
    <n v="33"/>
    <n v="1"/>
    <s v="00:05"/>
    <d v="1899-12-30T00:05:00"/>
    <n v="13"/>
    <n v="33"/>
    <n v="20"/>
    <n v="0.39393939393939392"/>
    <m/>
    <m/>
    <m/>
  </r>
  <r>
    <n v="594"/>
    <n v="13"/>
    <n v="22"/>
    <n v="3"/>
    <s v="00:44"/>
    <d v="1899-12-30T02:12:00"/>
    <n v="27"/>
    <n v="66"/>
    <n v="39"/>
    <n v="0.13636363636363638"/>
    <m/>
    <m/>
    <m/>
  </r>
  <r>
    <n v="594"/>
    <n v="12"/>
    <n v="20"/>
    <n v="2"/>
    <s v="00:49"/>
    <d v="1899-12-30T01:38:00"/>
    <n v="16"/>
    <n v="40"/>
    <n v="24"/>
    <n v="0.2"/>
    <m/>
    <m/>
    <m/>
  </r>
  <r>
    <n v="595"/>
    <n v="13"/>
    <n v="21"/>
    <n v="2"/>
    <s v="00:05"/>
    <d v="1899-12-30T00:10:00"/>
    <n v="16"/>
    <n v="42"/>
    <n v="26"/>
    <n v="0.19047619047619047"/>
    <m/>
    <m/>
    <m/>
  </r>
  <r>
    <n v="595"/>
    <n v="18"/>
    <n v="30"/>
    <n v="1"/>
    <s v="00:44"/>
    <d v="1899-12-30T00:44:00"/>
    <n v="12"/>
    <n v="30"/>
    <n v="18"/>
    <n v="0.4"/>
    <m/>
    <m/>
    <m/>
  </r>
  <r>
    <n v="596"/>
    <n v="14"/>
    <n v="23"/>
    <n v="2"/>
    <s v="00:47"/>
    <d v="1899-12-30T01:34:00"/>
    <n v="18"/>
    <n v="46"/>
    <n v="28"/>
    <n v="0.19565217391304349"/>
    <m/>
    <m/>
    <m/>
  </r>
  <r>
    <n v="596"/>
    <n v="14"/>
    <n v="24"/>
    <n v="2"/>
    <s v="00:50"/>
    <d v="1899-12-30T01:40:00"/>
    <n v="20"/>
    <n v="48"/>
    <n v="28"/>
    <n v="0.20833333333333334"/>
    <m/>
    <m/>
    <m/>
  </r>
  <r>
    <n v="596"/>
    <n v="19"/>
    <n v="32"/>
    <n v="3"/>
    <s v="00:42"/>
    <d v="1899-12-30T02:06:00"/>
    <n v="39"/>
    <n v="96"/>
    <n v="57"/>
    <n v="0.13541666666666666"/>
    <m/>
    <m/>
    <m/>
  </r>
  <r>
    <n v="596"/>
    <n v="15"/>
    <n v="25"/>
    <n v="2"/>
    <s v="00:19"/>
    <d v="1899-12-30T00:38:00"/>
    <n v="20"/>
    <n v="50"/>
    <n v="30"/>
    <n v="0.2"/>
    <m/>
    <m/>
    <m/>
  </r>
  <r>
    <n v="597"/>
    <n v="16"/>
    <n v="28"/>
    <n v="1"/>
    <s v="00:39"/>
    <d v="1899-12-30T00:39:00"/>
    <n v="12"/>
    <n v="28"/>
    <n v="16"/>
    <n v="0.42857142857142855"/>
    <m/>
    <m/>
    <m/>
  </r>
  <r>
    <n v="597"/>
    <n v="10"/>
    <n v="18"/>
    <n v="1"/>
    <s v="00:55"/>
    <d v="1899-12-30T00:55:00"/>
    <n v="8"/>
    <n v="18"/>
    <n v="10"/>
    <n v="0.44444444444444442"/>
    <m/>
    <m/>
    <m/>
  </r>
  <r>
    <n v="597"/>
    <n v="25"/>
    <n v="40"/>
    <n v="2"/>
    <s v="00:39"/>
    <d v="1899-12-30T01:18:00"/>
    <n v="30"/>
    <n v="80"/>
    <n v="50"/>
    <n v="0.1875"/>
    <m/>
    <m/>
    <m/>
  </r>
  <r>
    <n v="597"/>
    <n v="14"/>
    <n v="24"/>
    <n v="1"/>
    <s v="00:08"/>
    <d v="1899-12-30T00:08:00"/>
    <n v="10"/>
    <n v="24"/>
    <n v="14"/>
    <n v="0.41666666666666669"/>
    <m/>
    <m/>
    <m/>
  </r>
  <r>
    <n v="598"/>
    <n v="15"/>
    <n v="26"/>
    <n v="2"/>
    <s v="00:44"/>
    <d v="1899-12-30T01:28:00"/>
    <n v="22"/>
    <n v="52"/>
    <n v="30"/>
    <n v="0.21153846153846154"/>
    <m/>
    <m/>
    <m/>
  </r>
  <r>
    <n v="598"/>
    <n v="19"/>
    <n v="32"/>
    <n v="2"/>
    <s v="00:22"/>
    <d v="1899-12-30T00:44:00"/>
    <n v="26"/>
    <n v="64"/>
    <n v="38"/>
    <n v="0.203125"/>
    <m/>
    <m/>
    <m/>
  </r>
  <r>
    <n v="598"/>
    <n v="19"/>
    <n v="31"/>
    <n v="3"/>
    <s v="00:15"/>
    <d v="1899-12-30T00:45:00"/>
    <n v="36"/>
    <n v="93"/>
    <n v="57"/>
    <n v="0.12903225806451613"/>
    <m/>
    <m/>
    <m/>
  </r>
  <r>
    <n v="599"/>
    <n v="20"/>
    <n v="34"/>
    <n v="2"/>
    <s v="00:05"/>
    <d v="1899-12-30T00:10:00"/>
    <n v="28"/>
    <n v="68"/>
    <n v="40"/>
    <n v="0.20588235294117646"/>
    <m/>
    <m/>
    <m/>
  </r>
  <r>
    <n v="599"/>
    <n v="19"/>
    <n v="31"/>
    <n v="1"/>
    <s v="00:49"/>
    <d v="1899-12-30T00:49:00"/>
    <n v="12"/>
    <n v="31"/>
    <n v="19"/>
    <n v="0.38709677419354838"/>
    <m/>
    <m/>
    <m/>
  </r>
  <r>
    <n v="599"/>
    <n v="21"/>
    <n v="35"/>
    <n v="2"/>
    <s v="00:54"/>
    <d v="1899-12-30T01:48:00"/>
    <n v="28"/>
    <n v="70"/>
    <n v="42"/>
    <n v="0.2"/>
    <m/>
    <m/>
    <m/>
  </r>
  <r>
    <n v="600"/>
    <n v="16"/>
    <n v="28"/>
    <n v="3"/>
    <s v="00:22"/>
    <d v="1899-12-30T01:06:00"/>
    <n v="36"/>
    <n v="84"/>
    <n v="48"/>
    <n v="0.14285714285714285"/>
    <m/>
    <m/>
    <m/>
  </r>
  <r>
    <n v="600"/>
    <n v="18"/>
    <n v="30"/>
    <n v="2"/>
    <s v="00:43"/>
    <d v="1899-12-30T01:26:00"/>
    <n v="24"/>
    <n v="60"/>
    <n v="36"/>
    <n v="0.2"/>
    <m/>
    <m/>
    <m/>
  </r>
  <r>
    <n v="601"/>
    <n v="25"/>
    <n v="40"/>
    <n v="2"/>
    <s v="00:11"/>
    <d v="1899-12-30T00:22:00"/>
    <n v="30"/>
    <n v="80"/>
    <n v="50"/>
    <n v="0.1875"/>
    <m/>
    <m/>
    <m/>
  </r>
  <r>
    <n v="601"/>
    <n v="16"/>
    <n v="28"/>
    <n v="3"/>
    <s v="00:28"/>
    <d v="1899-12-30T01:24:00"/>
    <n v="36"/>
    <n v="84"/>
    <n v="48"/>
    <n v="0.14285714285714285"/>
    <m/>
    <m/>
    <m/>
  </r>
  <r>
    <n v="601"/>
    <n v="14"/>
    <n v="23"/>
    <n v="1"/>
    <s v="00:44"/>
    <d v="1899-12-30T00:44:00"/>
    <n v="9"/>
    <n v="23"/>
    <n v="14"/>
    <n v="0.39130434782608697"/>
    <m/>
    <m/>
    <m/>
  </r>
  <r>
    <n v="601"/>
    <n v="21"/>
    <n v="35"/>
    <n v="3"/>
    <s v="00:32"/>
    <d v="1899-12-30T01:36:00"/>
    <n v="42"/>
    <n v="105"/>
    <n v="63"/>
    <n v="0.13333333333333333"/>
    <m/>
    <m/>
    <m/>
  </r>
  <r>
    <n v="602"/>
    <n v="21"/>
    <n v="35"/>
    <n v="2"/>
    <s v="00:56"/>
    <d v="1899-12-30T01:52:00"/>
    <n v="28"/>
    <n v="70"/>
    <n v="42"/>
    <n v="0.2"/>
    <m/>
    <m/>
    <m/>
  </r>
  <r>
    <n v="602"/>
    <n v="13"/>
    <n v="22"/>
    <n v="3"/>
    <s v="00:58"/>
    <d v="1899-12-30T02:54:00"/>
    <n v="27"/>
    <n v="66"/>
    <n v="39"/>
    <n v="0.13636363636363638"/>
    <m/>
    <m/>
    <m/>
  </r>
  <r>
    <n v="602"/>
    <n v="18"/>
    <n v="30"/>
    <n v="3"/>
    <s v="00:12"/>
    <d v="1899-12-30T00:36:00"/>
    <n v="36"/>
    <n v="90"/>
    <n v="54"/>
    <n v="0.13333333333333333"/>
    <m/>
    <m/>
    <m/>
  </r>
  <r>
    <n v="602"/>
    <n v="25"/>
    <n v="40"/>
    <n v="1"/>
    <s v="00:36"/>
    <d v="1899-12-30T00:36:00"/>
    <n v="15"/>
    <n v="40"/>
    <n v="25"/>
    <n v="0.375"/>
    <m/>
    <m/>
    <m/>
  </r>
  <r>
    <n v="603"/>
    <n v="19"/>
    <n v="31"/>
    <n v="2"/>
    <s v="00:17"/>
    <d v="1899-12-30T00:34:00"/>
    <n v="24"/>
    <n v="62"/>
    <n v="38"/>
    <n v="0.19354838709677419"/>
    <m/>
    <m/>
    <m/>
  </r>
  <r>
    <n v="604"/>
    <n v="21"/>
    <n v="35"/>
    <n v="3"/>
    <s v="00:42"/>
    <d v="1899-12-30T02:06:00"/>
    <n v="42"/>
    <n v="105"/>
    <n v="63"/>
    <n v="0.13333333333333333"/>
    <m/>
    <m/>
    <m/>
  </r>
  <r>
    <n v="605"/>
    <n v="12"/>
    <n v="20"/>
    <n v="1"/>
    <s v="00:47"/>
    <d v="1899-12-30T00:47:00"/>
    <n v="8"/>
    <n v="20"/>
    <n v="12"/>
    <n v="0.4"/>
    <m/>
    <m/>
    <m/>
  </r>
  <r>
    <n v="605"/>
    <n v="25"/>
    <n v="40"/>
    <n v="1"/>
    <s v="00:24"/>
    <d v="1899-12-30T00:24:00"/>
    <n v="15"/>
    <n v="40"/>
    <n v="25"/>
    <n v="0.375"/>
    <m/>
    <m/>
    <m/>
  </r>
  <r>
    <n v="605"/>
    <n v="21"/>
    <n v="35"/>
    <n v="2"/>
    <s v="00:55"/>
    <d v="1899-12-30T01:50:00"/>
    <n v="28"/>
    <n v="70"/>
    <n v="42"/>
    <n v="0.2"/>
    <m/>
    <m/>
    <m/>
  </r>
  <r>
    <n v="605"/>
    <n v="18"/>
    <n v="30"/>
    <n v="3"/>
    <s v="00:50"/>
    <d v="1899-12-30T02:30:00"/>
    <n v="36"/>
    <n v="90"/>
    <n v="54"/>
    <n v="0.13333333333333333"/>
    <m/>
    <m/>
    <m/>
  </r>
  <r>
    <n v="606"/>
    <n v="15"/>
    <n v="25"/>
    <n v="2"/>
    <s v="00:47"/>
    <d v="1899-12-30T01:34:00"/>
    <n v="20"/>
    <n v="50"/>
    <n v="30"/>
    <n v="0.2"/>
    <m/>
    <m/>
    <m/>
  </r>
  <r>
    <n v="606"/>
    <n v="16"/>
    <n v="27"/>
    <n v="3"/>
    <s v="00:48"/>
    <d v="1899-12-30T02:24:00"/>
    <n v="33"/>
    <n v="81"/>
    <n v="48"/>
    <n v="0.13580246913580246"/>
    <m/>
    <m/>
    <m/>
  </r>
  <r>
    <n v="606"/>
    <n v="15"/>
    <n v="26"/>
    <n v="2"/>
    <s v="00:50"/>
    <d v="1899-12-30T01:40:00"/>
    <n v="22"/>
    <n v="52"/>
    <n v="30"/>
    <n v="0.21153846153846154"/>
    <m/>
    <m/>
    <m/>
  </r>
  <r>
    <n v="607"/>
    <n v="25"/>
    <n v="40"/>
    <n v="1"/>
    <s v="00:25"/>
    <d v="1899-12-30T00:25:00"/>
    <n v="15"/>
    <n v="40"/>
    <n v="25"/>
    <n v="0.375"/>
    <m/>
    <m/>
    <m/>
  </r>
  <r>
    <n v="607"/>
    <n v="16"/>
    <n v="28"/>
    <n v="1"/>
    <s v="00:44"/>
    <d v="1899-12-30T00:44:00"/>
    <n v="12"/>
    <n v="28"/>
    <n v="16"/>
    <n v="0.42857142857142855"/>
    <m/>
    <m/>
    <m/>
  </r>
  <r>
    <n v="608"/>
    <n v="17"/>
    <n v="29"/>
    <n v="1"/>
    <s v="00:45"/>
    <d v="1899-12-30T00:45:00"/>
    <n v="12"/>
    <n v="29"/>
    <n v="17"/>
    <n v="0.41379310344827586"/>
    <m/>
    <m/>
    <m/>
  </r>
  <r>
    <n v="609"/>
    <n v="19"/>
    <n v="32"/>
    <n v="1"/>
    <s v="00:27"/>
    <d v="1899-12-30T00:27:00"/>
    <n v="13"/>
    <n v="32"/>
    <n v="19"/>
    <n v="0.40625"/>
    <m/>
    <m/>
    <m/>
  </r>
  <r>
    <n v="610"/>
    <n v="15"/>
    <n v="26"/>
    <n v="1"/>
    <s v="00:39"/>
    <d v="1899-12-30T00:39:00"/>
    <n v="11"/>
    <n v="26"/>
    <n v="15"/>
    <n v="0.42307692307692307"/>
    <m/>
    <m/>
    <m/>
  </r>
  <r>
    <n v="610"/>
    <n v="10"/>
    <n v="18"/>
    <n v="1"/>
    <s v="00:08"/>
    <d v="1899-12-30T00:08:00"/>
    <n v="8"/>
    <n v="18"/>
    <n v="10"/>
    <n v="0.44444444444444442"/>
    <m/>
    <m/>
    <m/>
  </r>
  <r>
    <n v="611"/>
    <n v="13"/>
    <n v="21"/>
    <n v="2"/>
    <s v="00:53"/>
    <d v="1899-12-30T01:46:00"/>
    <n v="16"/>
    <n v="42"/>
    <n v="26"/>
    <n v="0.19047619047619047"/>
    <m/>
    <m/>
    <m/>
  </r>
  <r>
    <n v="611"/>
    <n v="22"/>
    <n v="36"/>
    <n v="1"/>
    <s v="00:30"/>
    <d v="1899-12-30T00:30:00"/>
    <n v="14"/>
    <n v="36"/>
    <n v="22"/>
    <n v="0.3888888888888889"/>
    <m/>
    <m/>
    <m/>
  </r>
  <r>
    <n v="612"/>
    <n v="16"/>
    <n v="27"/>
    <n v="1"/>
    <s v="00:26"/>
    <d v="1899-12-30T00:26:00"/>
    <n v="11"/>
    <n v="27"/>
    <n v="16"/>
    <n v="0.40740740740740738"/>
    <m/>
    <m/>
    <m/>
  </r>
  <r>
    <n v="612"/>
    <n v="22"/>
    <n v="36"/>
    <n v="3"/>
    <s v="00:37"/>
    <d v="1899-12-30T01:51:00"/>
    <n v="42"/>
    <n v="108"/>
    <n v="66"/>
    <n v="0.12962962962962962"/>
    <m/>
    <m/>
    <m/>
  </r>
  <r>
    <n v="612"/>
    <n v="16"/>
    <n v="28"/>
    <n v="2"/>
    <s v="00:15"/>
    <d v="1899-12-30T00:30:00"/>
    <n v="24"/>
    <n v="56"/>
    <n v="32"/>
    <n v="0.21428571428571427"/>
    <m/>
    <m/>
    <m/>
  </r>
  <r>
    <n v="612"/>
    <n v="12"/>
    <n v="20"/>
    <n v="2"/>
    <s v="00:51"/>
    <d v="1899-12-30T01:42:00"/>
    <n v="16"/>
    <n v="40"/>
    <n v="24"/>
    <n v="0.2"/>
    <m/>
    <m/>
    <m/>
  </r>
  <r>
    <n v="613"/>
    <n v="11"/>
    <n v="19"/>
    <n v="3"/>
    <s v="00:41"/>
    <d v="1899-12-30T02:03:00"/>
    <n v="24"/>
    <n v="57"/>
    <n v="33"/>
    <n v="0.14035087719298245"/>
    <m/>
    <m/>
    <m/>
  </r>
  <r>
    <n v="613"/>
    <n v="14"/>
    <n v="23"/>
    <n v="3"/>
    <s v="00:23"/>
    <d v="1899-12-30T01:09:00"/>
    <n v="27"/>
    <n v="69"/>
    <n v="42"/>
    <n v="0.13043478260869565"/>
    <m/>
    <m/>
    <m/>
  </r>
  <r>
    <n v="613"/>
    <n v="10"/>
    <n v="18"/>
    <n v="3"/>
    <s v="00:31"/>
    <d v="1899-12-30T01:33:00"/>
    <n v="24"/>
    <n v="54"/>
    <n v="30"/>
    <n v="0.14814814814814814"/>
    <m/>
    <m/>
    <m/>
  </r>
  <r>
    <n v="613"/>
    <n v="21"/>
    <n v="35"/>
    <n v="3"/>
    <s v="00:57"/>
    <d v="1899-12-30T02:51:00"/>
    <n v="42"/>
    <n v="105"/>
    <n v="63"/>
    <n v="0.13333333333333333"/>
    <m/>
    <m/>
    <m/>
  </r>
  <r>
    <n v="614"/>
    <n v="14"/>
    <n v="24"/>
    <n v="3"/>
    <s v="00:50"/>
    <d v="1899-12-30T02:30:00"/>
    <n v="30"/>
    <n v="72"/>
    <n v="42"/>
    <n v="0.1388888888888889"/>
    <m/>
    <m/>
    <m/>
  </r>
  <r>
    <n v="615"/>
    <n v="19"/>
    <n v="31"/>
    <n v="3"/>
    <s v="00:50"/>
    <d v="1899-12-30T02:30:00"/>
    <n v="36"/>
    <n v="93"/>
    <n v="57"/>
    <n v="0.12903225806451613"/>
    <m/>
    <m/>
    <m/>
  </r>
  <r>
    <n v="615"/>
    <n v="14"/>
    <n v="23"/>
    <n v="3"/>
    <s v="00:43"/>
    <d v="1899-12-30T02:09:00"/>
    <n v="27"/>
    <n v="69"/>
    <n v="42"/>
    <n v="0.13043478260869565"/>
    <m/>
    <m/>
    <m/>
  </r>
  <r>
    <n v="615"/>
    <n v="15"/>
    <n v="25"/>
    <n v="3"/>
    <s v="00:41"/>
    <d v="1899-12-30T02:03:00"/>
    <n v="30"/>
    <n v="75"/>
    <n v="45"/>
    <n v="0.13333333333333333"/>
    <m/>
    <m/>
    <m/>
  </r>
  <r>
    <n v="615"/>
    <n v="19"/>
    <n v="32"/>
    <n v="3"/>
    <s v="00:22"/>
    <d v="1899-12-30T01:06:00"/>
    <n v="39"/>
    <n v="96"/>
    <n v="57"/>
    <n v="0.13541666666666666"/>
    <m/>
    <m/>
    <m/>
  </r>
  <r>
    <n v="616"/>
    <n v="14"/>
    <n v="24"/>
    <n v="3"/>
    <s v="00:33"/>
    <d v="1899-12-30T01:39:00"/>
    <n v="30"/>
    <n v="72"/>
    <n v="42"/>
    <n v="0.1388888888888889"/>
    <m/>
    <m/>
    <m/>
  </r>
  <r>
    <n v="616"/>
    <n v="18"/>
    <n v="30"/>
    <n v="2"/>
    <s v="00:14"/>
    <d v="1899-12-30T00:28:00"/>
    <n v="24"/>
    <n v="60"/>
    <n v="36"/>
    <n v="0.2"/>
    <m/>
    <m/>
    <m/>
  </r>
  <r>
    <n v="617"/>
    <n v="15"/>
    <n v="26"/>
    <n v="2"/>
    <s v="00:18"/>
    <d v="1899-12-30T00:36:00"/>
    <n v="22"/>
    <n v="52"/>
    <n v="30"/>
    <n v="0.21153846153846154"/>
    <m/>
    <m/>
    <m/>
  </r>
  <r>
    <n v="617"/>
    <n v="18"/>
    <n v="30"/>
    <n v="3"/>
    <s v="00:33"/>
    <d v="1899-12-30T01:39:00"/>
    <n v="36"/>
    <n v="90"/>
    <n v="54"/>
    <n v="0.13333333333333333"/>
    <m/>
    <m/>
    <m/>
  </r>
  <r>
    <n v="618"/>
    <n v="19"/>
    <n v="32"/>
    <n v="2"/>
    <s v="00:06"/>
    <d v="1899-12-30T00:12:00"/>
    <n v="26"/>
    <n v="64"/>
    <n v="38"/>
    <n v="0.203125"/>
    <m/>
    <m/>
    <m/>
  </r>
  <r>
    <n v="618"/>
    <n v="19"/>
    <n v="31"/>
    <n v="3"/>
    <s v="00:35"/>
    <d v="1899-12-30T01:45:00"/>
    <n v="36"/>
    <n v="93"/>
    <n v="57"/>
    <n v="0.12903225806451613"/>
    <m/>
    <m/>
    <m/>
  </r>
  <r>
    <n v="618"/>
    <n v="10"/>
    <n v="18"/>
    <n v="3"/>
    <s v="00:24"/>
    <d v="1899-12-30T01:12:00"/>
    <n v="24"/>
    <n v="54"/>
    <n v="30"/>
    <n v="0.14814814814814814"/>
    <m/>
    <m/>
    <m/>
  </r>
  <r>
    <n v="618"/>
    <n v="22"/>
    <n v="36"/>
    <n v="3"/>
    <s v="00:53"/>
    <d v="1899-12-30T02:39:00"/>
    <n v="42"/>
    <n v="108"/>
    <n v="66"/>
    <n v="0.12962962962962962"/>
    <m/>
    <m/>
    <m/>
  </r>
  <r>
    <n v="619"/>
    <n v="16"/>
    <n v="27"/>
    <n v="2"/>
    <s v="00:40"/>
    <d v="1899-12-30T01:20:00"/>
    <n v="22"/>
    <n v="54"/>
    <n v="32"/>
    <n v="0.20370370370370369"/>
    <m/>
    <m/>
    <m/>
  </r>
  <r>
    <n v="619"/>
    <n v="15"/>
    <n v="26"/>
    <n v="3"/>
    <s v="00:56"/>
    <d v="1899-12-30T02:48:00"/>
    <n v="33"/>
    <n v="78"/>
    <n v="45"/>
    <n v="0.14102564102564102"/>
    <m/>
    <m/>
    <m/>
  </r>
  <r>
    <n v="620"/>
    <n v="11"/>
    <n v="19"/>
    <n v="3"/>
    <s v="00:40"/>
    <d v="1899-12-30T02:00:00"/>
    <n v="24"/>
    <n v="57"/>
    <n v="33"/>
    <n v="0.14035087719298245"/>
    <m/>
    <m/>
    <m/>
  </r>
  <r>
    <n v="621"/>
    <n v="21"/>
    <n v="35"/>
    <n v="3"/>
    <s v="00:08"/>
    <d v="1899-12-30T00:24:00"/>
    <n v="42"/>
    <n v="105"/>
    <n v="63"/>
    <n v="0.13333333333333333"/>
    <m/>
    <m/>
    <m/>
  </r>
  <r>
    <n v="622"/>
    <n v="19"/>
    <n v="31"/>
    <n v="3"/>
    <s v="00:53"/>
    <d v="1899-12-30T02:39:00"/>
    <n v="36"/>
    <n v="93"/>
    <n v="57"/>
    <n v="0.12903225806451613"/>
    <m/>
    <m/>
    <m/>
  </r>
  <r>
    <n v="622"/>
    <n v="16"/>
    <n v="28"/>
    <n v="1"/>
    <s v="00:25"/>
    <d v="1899-12-30T00:25:00"/>
    <n v="12"/>
    <n v="28"/>
    <n v="16"/>
    <n v="0.42857142857142855"/>
    <m/>
    <m/>
    <m/>
  </r>
  <r>
    <n v="623"/>
    <n v="13"/>
    <n v="22"/>
    <n v="2"/>
    <s v="00:23"/>
    <d v="1899-12-30T00:46:00"/>
    <n v="18"/>
    <n v="44"/>
    <n v="26"/>
    <n v="0.20454545454545456"/>
    <m/>
    <m/>
    <m/>
  </r>
  <r>
    <n v="623"/>
    <n v="21"/>
    <n v="35"/>
    <n v="2"/>
    <s v="00:59"/>
    <d v="1899-12-30T01:58:00"/>
    <n v="28"/>
    <n v="70"/>
    <n v="42"/>
    <n v="0.2"/>
    <m/>
    <m/>
    <m/>
  </r>
  <r>
    <n v="623"/>
    <n v="15"/>
    <n v="25"/>
    <n v="1"/>
    <s v="00:20"/>
    <d v="1899-12-30T00:20:00"/>
    <n v="10"/>
    <n v="25"/>
    <n v="15"/>
    <n v="0.4"/>
    <m/>
    <m/>
    <m/>
  </r>
  <r>
    <n v="623"/>
    <n v="19"/>
    <n v="32"/>
    <n v="3"/>
    <s v="00:43"/>
    <d v="1899-12-30T02:09:00"/>
    <n v="39"/>
    <n v="96"/>
    <n v="57"/>
    <n v="0.13541666666666666"/>
    <m/>
    <m/>
    <m/>
  </r>
  <r>
    <n v="624"/>
    <n v="22"/>
    <n v="36"/>
    <n v="1"/>
    <s v="00:19"/>
    <d v="1899-12-30T00:19:00"/>
    <n v="14"/>
    <n v="36"/>
    <n v="22"/>
    <n v="0.3888888888888889"/>
    <m/>
    <m/>
    <m/>
  </r>
  <r>
    <n v="624"/>
    <n v="14"/>
    <n v="24"/>
    <n v="1"/>
    <s v="00:45"/>
    <d v="1899-12-30T00:45:00"/>
    <n v="10"/>
    <n v="24"/>
    <n v="14"/>
    <n v="0.41666666666666669"/>
    <m/>
    <m/>
    <m/>
  </r>
  <r>
    <n v="624"/>
    <n v="13"/>
    <n v="21"/>
    <n v="2"/>
    <s v="00:15"/>
    <d v="1899-12-30T00:30:00"/>
    <n v="16"/>
    <n v="42"/>
    <n v="26"/>
    <n v="0.19047619047619047"/>
    <m/>
    <m/>
    <m/>
  </r>
  <r>
    <n v="625"/>
    <n v="10"/>
    <n v="18"/>
    <n v="2"/>
    <s v="00:12"/>
    <d v="1899-12-30T00:24:00"/>
    <n v="16"/>
    <n v="36"/>
    <n v="20"/>
    <n v="0.22222222222222221"/>
    <m/>
    <m/>
    <m/>
  </r>
  <r>
    <n v="625"/>
    <n v="25"/>
    <n v="40"/>
    <n v="1"/>
    <s v="00:46"/>
    <d v="1899-12-30T00:46:00"/>
    <n v="15"/>
    <n v="40"/>
    <n v="25"/>
    <n v="0.375"/>
    <m/>
    <m/>
    <m/>
  </r>
  <r>
    <n v="625"/>
    <n v="13"/>
    <n v="21"/>
    <n v="3"/>
    <s v="00:39"/>
    <d v="1899-12-30T01:57:00"/>
    <n v="24"/>
    <n v="63"/>
    <n v="39"/>
    <n v="0.12698412698412698"/>
    <m/>
    <m/>
    <m/>
  </r>
  <r>
    <n v="626"/>
    <n v="18"/>
    <n v="30"/>
    <n v="2"/>
    <s v="00:11"/>
    <d v="1899-12-30T00:22:00"/>
    <n v="24"/>
    <n v="60"/>
    <n v="36"/>
    <n v="0.2"/>
    <m/>
    <m/>
    <m/>
  </r>
  <r>
    <n v="626"/>
    <n v="14"/>
    <n v="24"/>
    <n v="2"/>
    <s v="00:36"/>
    <d v="1899-12-30T01:12:00"/>
    <n v="20"/>
    <n v="48"/>
    <n v="28"/>
    <n v="0.20833333333333334"/>
    <m/>
    <m/>
    <m/>
  </r>
  <r>
    <n v="626"/>
    <n v="17"/>
    <n v="29"/>
    <n v="1"/>
    <s v="00:11"/>
    <d v="1899-12-30T00:11:00"/>
    <n v="12"/>
    <n v="29"/>
    <n v="17"/>
    <n v="0.41379310344827586"/>
    <m/>
    <m/>
    <m/>
  </r>
  <r>
    <n v="627"/>
    <n v="13"/>
    <n v="21"/>
    <n v="1"/>
    <s v="00:37"/>
    <d v="1899-12-30T00:37:00"/>
    <n v="8"/>
    <n v="21"/>
    <n v="13"/>
    <n v="0.38095238095238093"/>
    <m/>
    <m/>
    <m/>
  </r>
  <r>
    <n v="628"/>
    <n v="14"/>
    <n v="24"/>
    <n v="2"/>
    <s v="00:10"/>
    <d v="1899-12-30T00:20:00"/>
    <n v="20"/>
    <n v="48"/>
    <n v="28"/>
    <n v="0.20833333333333334"/>
    <m/>
    <m/>
    <m/>
  </r>
  <r>
    <n v="628"/>
    <n v="25"/>
    <n v="40"/>
    <n v="3"/>
    <s v="00:33"/>
    <d v="1899-12-30T01:39:00"/>
    <n v="45"/>
    <n v="120"/>
    <n v="75"/>
    <n v="0.125"/>
    <m/>
    <m/>
    <m/>
  </r>
  <r>
    <n v="629"/>
    <n v="20"/>
    <n v="34"/>
    <n v="1"/>
    <s v="00:22"/>
    <d v="1899-12-30T00:22:00"/>
    <n v="14"/>
    <n v="34"/>
    <n v="20"/>
    <n v="0.41176470588235292"/>
    <m/>
    <m/>
    <m/>
  </r>
  <r>
    <n v="629"/>
    <n v="12"/>
    <n v="20"/>
    <n v="3"/>
    <s v="00:19"/>
    <d v="1899-12-30T00:57:00"/>
    <n v="24"/>
    <n v="60"/>
    <n v="36"/>
    <n v="0.13333333333333333"/>
    <m/>
    <m/>
    <m/>
  </r>
  <r>
    <n v="629"/>
    <n v="10"/>
    <n v="18"/>
    <n v="2"/>
    <s v="00:43"/>
    <d v="1899-12-30T01:26:00"/>
    <n v="16"/>
    <n v="36"/>
    <n v="20"/>
    <n v="0.22222222222222221"/>
    <m/>
    <m/>
    <m/>
  </r>
  <r>
    <n v="630"/>
    <n v="19"/>
    <n v="31"/>
    <n v="2"/>
    <s v="00:19"/>
    <d v="1899-12-30T00:38:00"/>
    <n v="24"/>
    <n v="62"/>
    <n v="38"/>
    <n v="0.19354838709677419"/>
    <m/>
    <m/>
    <m/>
  </r>
  <r>
    <n v="630"/>
    <n v="25"/>
    <n v="40"/>
    <n v="3"/>
    <s v="00:56"/>
    <d v="1899-12-30T02:48:00"/>
    <n v="45"/>
    <n v="120"/>
    <n v="75"/>
    <n v="0.125"/>
    <m/>
    <m/>
    <m/>
  </r>
  <r>
    <n v="631"/>
    <n v="13"/>
    <n v="22"/>
    <n v="3"/>
    <s v="00:46"/>
    <d v="1899-12-30T02:18:00"/>
    <n v="27"/>
    <n v="66"/>
    <n v="39"/>
    <n v="0.13636363636363638"/>
    <m/>
    <m/>
    <m/>
  </r>
  <r>
    <n v="632"/>
    <n v="19"/>
    <n v="32"/>
    <n v="3"/>
    <s v="00:41"/>
    <d v="1899-12-30T02:03:00"/>
    <n v="39"/>
    <n v="96"/>
    <n v="57"/>
    <n v="0.13541666666666666"/>
    <m/>
    <m/>
    <m/>
  </r>
  <r>
    <n v="632"/>
    <n v="20"/>
    <n v="33"/>
    <n v="1"/>
    <s v="00:47"/>
    <d v="1899-12-30T00:47:00"/>
    <n v="13"/>
    <n v="33"/>
    <n v="20"/>
    <n v="0.39393939393939392"/>
    <m/>
    <m/>
    <m/>
  </r>
  <r>
    <n v="633"/>
    <n v="18"/>
    <n v="30"/>
    <n v="3"/>
    <s v="00:10"/>
    <d v="1899-12-30T00:30:00"/>
    <n v="36"/>
    <n v="90"/>
    <n v="54"/>
    <n v="0.13333333333333333"/>
    <m/>
    <m/>
    <m/>
  </r>
  <r>
    <n v="633"/>
    <n v="14"/>
    <n v="24"/>
    <n v="2"/>
    <s v="00:51"/>
    <d v="1899-12-30T01:42:00"/>
    <n v="20"/>
    <n v="48"/>
    <n v="28"/>
    <n v="0.20833333333333334"/>
    <m/>
    <m/>
    <m/>
  </r>
  <r>
    <n v="633"/>
    <n v="13"/>
    <n v="22"/>
    <n v="2"/>
    <s v="00:34"/>
    <d v="1899-12-30T01:08:00"/>
    <n v="18"/>
    <n v="44"/>
    <n v="26"/>
    <n v="0.20454545454545456"/>
    <m/>
    <m/>
    <m/>
  </r>
  <r>
    <n v="633"/>
    <n v="10"/>
    <n v="18"/>
    <n v="3"/>
    <s v="00:54"/>
    <d v="1899-12-30T02:42:00"/>
    <n v="24"/>
    <n v="54"/>
    <n v="30"/>
    <n v="0.14814814814814814"/>
    <m/>
    <m/>
    <m/>
  </r>
  <r>
    <n v="634"/>
    <n v="13"/>
    <n v="22"/>
    <n v="2"/>
    <s v="00:25"/>
    <d v="1899-12-30T00:50:00"/>
    <n v="18"/>
    <n v="44"/>
    <n v="26"/>
    <n v="0.20454545454545456"/>
    <m/>
    <m/>
    <m/>
  </r>
  <r>
    <n v="634"/>
    <n v="25"/>
    <n v="40"/>
    <n v="3"/>
    <s v="00:38"/>
    <d v="1899-12-30T01:54:00"/>
    <n v="45"/>
    <n v="120"/>
    <n v="75"/>
    <n v="0.125"/>
    <m/>
    <m/>
    <m/>
  </r>
  <r>
    <n v="634"/>
    <n v="15"/>
    <n v="25"/>
    <n v="3"/>
    <s v="00:43"/>
    <d v="1899-12-30T02:09:00"/>
    <n v="30"/>
    <n v="75"/>
    <n v="45"/>
    <n v="0.13333333333333333"/>
    <m/>
    <m/>
    <m/>
  </r>
  <r>
    <n v="634"/>
    <n v="21"/>
    <n v="35"/>
    <n v="3"/>
    <s v="00:51"/>
    <d v="1899-12-30T02:33:00"/>
    <n v="42"/>
    <n v="105"/>
    <n v="63"/>
    <n v="0.13333333333333333"/>
    <m/>
    <m/>
    <m/>
  </r>
  <r>
    <n v="635"/>
    <n v="17"/>
    <n v="29"/>
    <n v="2"/>
    <s v="00:25"/>
    <d v="1899-12-30T00:50:00"/>
    <n v="24"/>
    <n v="58"/>
    <n v="34"/>
    <n v="0.20689655172413793"/>
    <m/>
    <m/>
    <m/>
  </r>
  <r>
    <n v="636"/>
    <n v="14"/>
    <n v="24"/>
    <n v="2"/>
    <s v="00:45"/>
    <d v="1899-12-30T01:30:00"/>
    <n v="20"/>
    <n v="48"/>
    <n v="28"/>
    <n v="0.20833333333333334"/>
    <m/>
    <m/>
    <m/>
  </r>
  <r>
    <n v="636"/>
    <n v="11"/>
    <n v="19"/>
    <n v="3"/>
    <s v="00:54"/>
    <d v="1899-12-30T02:42:00"/>
    <n v="24"/>
    <n v="57"/>
    <n v="33"/>
    <n v="0.14035087719298245"/>
    <m/>
    <m/>
    <m/>
  </r>
  <r>
    <n v="636"/>
    <n v="13"/>
    <n v="21"/>
    <n v="1"/>
    <s v="00:52"/>
    <d v="1899-12-30T00:52:00"/>
    <n v="8"/>
    <n v="21"/>
    <n v="13"/>
    <n v="0.38095238095238093"/>
    <m/>
    <m/>
    <m/>
  </r>
  <r>
    <n v="637"/>
    <n v="20"/>
    <n v="33"/>
    <n v="1"/>
    <s v="00:23"/>
    <d v="1899-12-30T00:23:00"/>
    <n v="13"/>
    <n v="33"/>
    <n v="20"/>
    <n v="0.39393939393939392"/>
    <m/>
    <m/>
    <m/>
  </r>
  <r>
    <n v="637"/>
    <n v="20"/>
    <n v="34"/>
    <n v="1"/>
    <s v="00:06"/>
    <d v="1899-12-30T00:06:00"/>
    <n v="14"/>
    <n v="34"/>
    <n v="20"/>
    <n v="0.41176470588235292"/>
    <m/>
    <m/>
    <m/>
  </r>
  <r>
    <n v="637"/>
    <n v="15"/>
    <n v="25"/>
    <n v="2"/>
    <s v="00:32"/>
    <d v="1899-12-30T01:04:00"/>
    <n v="20"/>
    <n v="50"/>
    <n v="30"/>
    <n v="0.2"/>
    <m/>
    <m/>
    <m/>
  </r>
  <r>
    <n v="638"/>
    <n v="18"/>
    <n v="30"/>
    <n v="3"/>
    <s v="00:44"/>
    <d v="1899-12-30T02:12:00"/>
    <n v="36"/>
    <n v="90"/>
    <n v="54"/>
    <n v="0.13333333333333333"/>
    <m/>
    <m/>
    <m/>
  </r>
  <r>
    <n v="639"/>
    <n v="15"/>
    <n v="26"/>
    <n v="2"/>
    <s v="00:52"/>
    <d v="1899-12-30T01:44:00"/>
    <n v="22"/>
    <n v="52"/>
    <n v="30"/>
    <n v="0.21153846153846154"/>
    <m/>
    <m/>
    <m/>
  </r>
  <r>
    <n v="639"/>
    <n v="19"/>
    <n v="31"/>
    <n v="2"/>
    <s v="00:29"/>
    <d v="1899-12-30T00:58:00"/>
    <n v="24"/>
    <n v="62"/>
    <n v="38"/>
    <n v="0.19354838709677419"/>
    <m/>
    <m/>
    <m/>
  </r>
  <r>
    <n v="639"/>
    <n v="11"/>
    <n v="19"/>
    <n v="2"/>
    <s v="00:55"/>
    <d v="1899-12-30T01:50:00"/>
    <n v="16"/>
    <n v="38"/>
    <n v="22"/>
    <n v="0.21052631578947367"/>
    <m/>
    <m/>
    <m/>
  </r>
  <r>
    <n v="640"/>
    <n v="15"/>
    <n v="26"/>
    <n v="3"/>
    <s v="00:07"/>
    <d v="1899-12-30T00:21:00"/>
    <n v="33"/>
    <n v="78"/>
    <n v="45"/>
    <n v="0.14102564102564102"/>
    <m/>
    <m/>
    <m/>
  </r>
  <r>
    <n v="640"/>
    <n v="13"/>
    <n v="21"/>
    <n v="2"/>
    <s v="00:12"/>
    <d v="1899-12-30T00:24:00"/>
    <n v="16"/>
    <n v="42"/>
    <n v="26"/>
    <n v="0.19047619047619047"/>
    <m/>
    <m/>
    <m/>
  </r>
  <r>
    <n v="640"/>
    <n v="20"/>
    <n v="33"/>
    <n v="3"/>
    <s v="00:56"/>
    <d v="1899-12-30T02:48:00"/>
    <n v="39"/>
    <n v="99"/>
    <n v="60"/>
    <n v="0.1313131313131313"/>
    <m/>
    <m/>
    <m/>
  </r>
  <r>
    <n v="641"/>
    <n v="17"/>
    <n v="29"/>
    <n v="3"/>
    <s v="00:17"/>
    <d v="1899-12-30T00:51:00"/>
    <n v="36"/>
    <n v="87"/>
    <n v="51"/>
    <n v="0.13793103448275862"/>
    <m/>
    <m/>
    <m/>
  </r>
  <r>
    <n v="641"/>
    <n v="15"/>
    <n v="25"/>
    <n v="3"/>
    <s v="00:28"/>
    <d v="1899-12-30T01:24:00"/>
    <n v="30"/>
    <n v="75"/>
    <n v="45"/>
    <n v="0.13333333333333333"/>
    <m/>
    <m/>
    <m/>
  </r>
  <r>
    <n v="641"/>
    <n v="14"/>
    <n v="23"/>
    <n v="2"/>
    <s v="00:29"/>
    <d v="1899-12-30T00:58:00"/>
    <n v="18"/>
    <n v="46"/>
    <n v="28"/>
    <n v="0.19565217391304349"/>
    <m/>
    <m/>
    <m/>
  </r>
  <r>
    <n v="642"/>
    <n v="13"/>
    <n v="21"/>
    <n v="3"/>
    <s v="00:06"/>
    <d v="1899-12-30T00:18:00"/>
    <n v="24"/>
    <n v="63"/>
    <n v="39"/>
    <n v="0.12698412698412698"/>
    <m/>
    <m/>
    <m/>
  </r>
  <r>
    <n v="642"/>
    <n v="15"/>
    <n v="26"/>
    <n v="1"/>
    <s v="00:57"/>
    <d v="1899-12-30T00:57:00"/>
    <n v="11"/>
    <n v="26"/>
    <n v="15"/>
    <n v="0.42307692307692307"/>
    <m/>
    <m/>
    <m/>
  </r>
  <r>
    <n v="642"/>
    <n v="17"/>
    <n v="29"/>
    <n v="3"/>
    <s v="00:18"/>
    <d v="1899-12-30T00:54:00"/>
    <n v="36"/>
    <n v="87"/>
    <n v="51"/>
    <n v="0.13793103448275862"/>
    <m/>
    <m/>
    <m/>
  </r>
  <r>
    <n v="643"/>
    <n v="20"/>
    <n v="33"/>
    <n v="1"/>
    <s v="00:18"/>
    <d v="1899-12-30T00:18:00"/>
    <n v="13"/>
    <n v="33"/>
    <n v="20"/>
    <n v="0.39393939393939392"/>
    <m/>
    <m/>
    <m/>
  </r>
  <r>
    <n v="644"/>
    <n v="19"/>
    <n v="31"/>
    <n v="3"/>
    <s v="00:51"/>
    <d v="1899-12-30T02:33:00"/>
    <n v="36"/>
    <n v="93"/>
    <n v="57"/>
    <n v="0.12903225806451613"/>
    <m/>
    <m/>
    <m/>
  </r>
  <r>
    <n v="645"/>
    <n v="20"/>
    <n v="33"/>
    <n v="3"/>
    <s v="00:43"/>
    <d v="1899-12-30T02:09:00"/>
    <n v="39"/>
    <n v="99"/>
    <n v="60"/>
    <n v="0.1313131313131313"/>
    <m/>
    <m/>
    <m/>
  </r>
  <r>
    <n v="645"/>
    <n v="16"/>
    <n v="27"/>
    <n v="3"/>
    <s v="00:54"/>
    <d v="1899-12-30T02:42:00"/>
    <n v="33"/>
    <n v="81"/>
    <n v="48"/>
    <n v="0.13580246913580246"/>
    <m/>
    <m/>
    <m/>
  </r>
  <r>
    <n v="646"/>
    <n v="21"/>
    <n v="35"/>
    <n v="2"/>
    <s v="00:36"/>
    <d v="1899-12-30T01:12:00"/>
    <n v="28"/>
    <n v="70"/>
    <n v="42"/>
    <n v="0.2"/>
    <m/>
    <m/>
    <m/>
  </r>
  <r>
    <n v="647"/>
    <n v="10"/>
    <n v="18"/>
    <n v="2"/>
    <s v="00:13"/>
    <d v="1899-12-30T00:26:00"/>
    <n v="16"/>
    <n v="36"/>
    <n v="20"/>
    <n v="0.22222222222222221"/>
    <m/>
    <m/>
    <m/>
  </r>
  <r>
    <n v="647"/>
    <n v="19"/>
    <n v="31"/>
    <n v="2"/>
    <s v="00:26"/>
    <d v="1899-12-30T00:52:00"/>
    <n v="24"/>
    <n v="62"/>
    <n v="38"/>
    <n v="0.19354838709677419"/>
    <m/>
    <m/>
    <m/>
  </r>
  <r>
    <n v="648"/>
    <n v="16"/>
    <n v="28"/>
    <n v="2"/>
    <s v="00:47"/>
    <d v="1899-12-30T01:34:00"/>
    <n v="24"/>
    <n v="56"/>
    <n v="32"/>
    <n v="0.21428571428571427"/>
    <m/>
    <m/>
    <m/>
  </r>
  <r>
    <n v="649"/>
    <n v="17"/>
    <n v="29"/>
    <n v="3"/>
    <s v="00:22"/>
    <d v="1899-12-30T01:06:00"/>
    <n v="36"/>
    <n v="87"/>
    <n v="51"/>
    <n v="0.13793103448275862"/>
    <m/>
    <m/>
    <m/>
  </r>
  <r>
    <n v="649"/>
    <n v="16"/>
    <n v="28"/>
    <n v="3"/>
    <s v="00:40"/>
    <d v="1899-12-30T02:00:00"/>
    <n v="36"/>
    <n v="84"/>
    <n v="48"/>
    <n v="0.14285714285714285"/>
    <m/>
    <m/>
    <m/>
  </r>
  <r>
    <n v="649"/>
    <n v="15"/>
    <n v="25"/>
    <n v="1"/>
    <s v="00:32"/>
    <d v="1899-12-30T00:32:00"/>
    <n v="10"/>
    <n v="25"/>
    <n v="15"/>
    <n v="0.4"/>
    <m/>
    <m/>
    <m/>
  </r>
  <r>
    <n v="649"/>
    <n v="12"/>
    <n v="20"/>
    <n v="3"/>
    <s v="00:15"/>
    <d v="1899-12-30T00:45:00"/>
    <n v="24"/>
    <n v="60"/>
    <n v="36"/>
    <n v="0.13333333333333333"/>
    <m/>
    <m/>
    <m/>
  </r>
  <r>
    <n v="650"/>
    <n v="13"/>
    <n v="21"/>
    <n v="2"/>
    <s v="00:18"/>
    <d v="1899-12-30T00:36:00"/>
    <n v="16"/>
    <n v="42"/>
    <n v="26"/>
    <n v="0.19047619047619047"/>
    <m/>
    <m/>
    <m/>
  </r>
  <r>
    <n v="650"/>
    <n v="17"/>
    <n v="29"/>
    <n v="2"/>
    <s v="00:35"/>
    <d v="1899-12-30T01:10:00"/>
    <n v="24"/>
    <n v="58"/>
    <n v="34"/>
    <n v="0.20689655172413793"/>
    <m/>
    <m/>
    <m/>
  </r>
  <r>
    <n v="650"/>
    <n v="19"/>
    <n v="32"/>
    <n v="1"/>
    <s v="00:12"/>
    <d v="1899-12-30T00:12:00"/>
    <n v="13"/>
    <n v="32"/>
    <n v="19"/>
    <n v="0.40625"/>
    <m/>
    <m/>
    <m/>
  </r>
  <r>
    <n v="650"/>
    <n v="21"/>
    <n v="35"/>
    <n v="3"/>
    <s v="00:11"/>
    <d v="1899-12-30T00:33:00"/>
    <n v="42"/>
    <n v="105"/>
    <n v="63"/>
    <n v="0.13333333333333333"/>
    <m/>
    <m/>
    <m/>
  </r>
  <r>
    <n v="651"/>
    <n v="25"/>
    <n v="40"/>
    <n v="2"/>
    <s v="00:50"/>
    <d v="1899-12-30T01:40:00"/>
    <n v="30"/>
    <n v="80"/>
    <n v="50"/>
    <n v="0.1875"/>
    <m/>
    <m/>
    <m/>
  </r>
  <r>
    <n v="651"/>
    <n v="13"/>
    <n v="21"/>
    <n v="3"/>
    <s v="00:09"/>
    <d v="1899-12-30T00:27:00"/>
    <n v="24"/>
    <n v="63"/>
    <n v="39"/>
    <n v="0.12698412698412698"/>
    <m/>
    <m/>
    <m/>
  </r>
  <r>
    <n v="651"/>
    <n v="20"/>
    <n v="33"/>
    <n v="2"/>
    <s v="00:29"/>
    <d v="1899-12-30T00:58:00"/>
    <n v="26"/>
    <n v="66"/>
    <n v="40"/>
    <n v="0.19696969696969696"/>
    <m/>
    <m/>
    <m/>
  </r>
  <r>
    <n v="652"/>
    <n v="19"/>
    <n v="31"/>
    <n v="2"/>
    <s v="00:12"/>
    <d v="1899-12-30T00:24:00"/>
    <n v="24"/>
    <n v="62"/>
    <n v="38"/>
    <n v="0.19354838709677419"/>
    <m/>
    <m/>
    <m/>
  </r>
  <r>
    <n v="652"/>
    <n v="22"/>
    <n v="36"/>
    <n v="3"/>
    <s v="00:38"/>
    <d v="1899-12-30T01:54:00"/>
    <n v="42"/>
    <n v="108"/>
    <n v="66"/>
    <n v="0.12962962962962962"/>
    <m/>
    <m/>
    <m/>
  </r>
  <r>
    <n v="653"/>
    <n v="16"/>
    <n v="28"/>
    <n v="3"/>
    <s v="00:51"/>
    <d v="1899-12-30T02:33:00"/>
    <n v="36"/>
    <n v="84"/>
    <n v="48"/>
    <n v="0.14285714285714285"/>
    <m/>
    <m/>
    <m/>
  </r>
  <r>
    <n v="653"/>
    <n v="18"/>
    <n v="30"/>
    <n v="3"/>
    <s v="00:46"/>
    <d v="1899-12-30T02:18:00"/>
    <n v="36"/>
    <n v="90"/>
    <n v="54"/>
    <n v="0.13333333333333333"/>
    <m/>
    <m/>
    <m/>
  </r>
  <r>
    <n v="653"/>
    <n v="21"/>
    <n v="35"/>
    <n v="2"/>
    <s v="00:53"/>
    <d v="1899-12-30T01:46:00"/>
    <n v="28"/>
    <n v="70"/>
    <n v="42"/>
    <n v="0.2"/>
    <m/>
    <m/>
    <m/>
  </r>
  <r>
    <n v="654"/>
    <n v="13"/>
    <n v="22"/>
    <n v="1"/>
    <s v="00:31"/>
    <d v="1899-12-30T00:31:00"/>
    <n v="9"/>
    <n v="22"/>
    <n v="13"/>
    <n v="0.40909090909090912"/>
    <m/>
    <m/>
    <m/>
  </r>
  <r>
    <n v="654"/>
    <n v="12"/>
    <n v="20"/>
    <n v="1"/>
    <s v="00:13"/>
    <d v="1899-12-30T00:13:00"/>
    <n v="8"/>
    <n v="20"/>
    <n v="12"/>
    <n v="0.4"/>
    <m/>
    <m/>
    <m/>
  </r>
  <r>
    <n v="655"/>
    <n v="19"/>
    <n v="31"/>
    <n v="3"/>
    <s v="00:36"/>
    <d v="1899-12-30T01:48:00"/>
    <n v="36"/>
    <n v="93"/>
    <n v="57"/>
    <n v="0.12903225806451613"/>
    <m/>
    <m/>
    <m/>
  </r>
  <r>
    <n v="656"/>
    <n v="14"/>
    <n v="23"/>
    <n v="1"/>
    <s v="00:13"/>
    <d v="1899-12-30T00:13:00"/>
    <n v="9"/>
    <n v="23"/>
    <n v="14"/>
    <n v="0.39130434782608697"/>
    <m/>
    <m/>
    <m/>
  </r>
  <r>
    <n v="656"/>
    <n v="12"/>
    <n v="20"/>
    <n v="3"/>
    <s v="00:44"/>
    <d v="1899-12-30T02:12:00"/>
    <n v="24"/>
    <n v="60"/>
    <n v="36"/>
    <n v="0.13333333333333333"/>
    <m/>
    <m/>
    <m/>
  </r>
  <r>
    <n v="656"/>
    <n v="11"/>
    <n v="19"/>
    <n v="2"/>
    <s v="00:39"/>
    <d v="1899-12-30T01:18:00"/>
    <n v="16"/>
    <n v="38"/>
    <n v="22"/>
    <n v="0.21052631578947367"/>
    <m/>
    <m/>
    <m/>
  </r>
  <r>
    <n v="656"/>
    <n v="22"/>
    <n v="36"/>
    <n v="1"/>
    <s v="00:14"/>
    <d v="1899-12-30T00:14:00"/>
    <n v="14"/>
    <n v="36"/>
    <n v="22"/>
    <n v="0.3888888888888889"/>
    <m/>
    <m/>
    <m/>
  </r>
  <r>
    <n v="657"/>
    <n v="25"/>
    <n v="40"/>
    <n v="2"/>
    <s v="00:55"/>
    <d v="1899-12-30T01:50:00"/>
    <n v="30"/>
    <n v="80"/>
    <n v="50"/>
    <n v="0.1875"/>
    <m/>
    <m/>
    <m/>
  </r>
  <r>
    <n v="657"/>
    <n v="14"/>
    <n v="23"/>
    <n v="2"/>
    <s v="00:39"/>
    <d v="1899-12-30T01:18:00"/>
    <n v="18"/>
    <n v="46"/>
    <n v="28"/>
    <n v="0.19565217391304349"/>
    <m/>
    <m/>
    <m/>
  </r>
  <r>
    <n v="657"/>
    <n v="21"/>
    <n v="35"/>
    <n v="2"/>
    <s v="00:40"/>
    <d v="1899-12-30T01:20:00"/>
    <n v="28"/>
    <n v="70"/>
    <n v="42"/>
    <n v="0.2"/>
    <m/>
    <m/>
    <m/>
  </r>
  <r>
    <n v="658"/>
    <n v="19"/>
    <n v="32"/>
    <n v="1"/>
    <s v="00:21"/>
    <d v="1899-12-30T00:21:00"/>
    <n v="13"/>
    <n v="32"/>
    <n v="19"/>
    <n v="0.40625"/>
    <m/>
    <m/>
    <m/>
  </r>
  <r>
    <n v="658"/>
    <n v="16"/>
    <n v="27"/>
    <n v="2"/>
    <s v="00:27"/>
    <d v="1899-12-30T00:54:00"/>
    <n v="22"/>
    <n v="54"/>
    <n v="32"/>
    <n v="0.20370370370370369"/>
    <m/>
    <m/>
    <m/>
  </r>
  <r>
    <n v="659"/>
    <n v="17"/>
    <n v="29"/>
    <n v="3"/>
    <s v="00:31"/>
    <d v="1899-12-30T01:33:00"/>
    <n v="36"/>
    <n v="87"/>
    <n v="51"/>
    <n v="0.13793103448275862"/>
    <m/>
    <m/>
    <m/>
  </r>
  <r>
    <n v="660"/>
    <n v="11"/>
    <n v="19"/>
    <n v="2"/>
    <s v="00:24"/>
    <d v="1899-12-30T00:48:00"/>
    <n v="16"/>
    <n v="38"/>
    <n v="22"/>
    <n v="0.21052631578947367"/>
    <m/>
    <m/>
    <m/>
  </r>
  <r>
    <n v="660"/>
    <n v="18"/>
    <n v="30"/>
    <n v="3"/>
    <s v="00:16"/>
    <d v="1899-12-30T00:48:00"/>
    <n v="36"/>
    <n v="90"/>
    <n v="54"/>
    <n v="0.13333333333333333"/>
    <m/>
    <m/>
    <m/>
  </r>
  <r>
    <n v="660"/>
    <n v="25"/>
    <n v="40"/>
    <n v="2"/>
    <s v="00:05"/>
    <d v="1899-12-30T00:10:00"/>
    <n v="30"/>
    <n v="80"/>
    <n v="50"/>
    <n v="0.1875"/>
    <m/>
    <m/>
    <m/>
  </r>
  <r>
    <n v="661"/>
    <n v="14"/>
    <n v="23"/>
    <n v="3"/>
    <s v="00:56"/>
    <d v="1899-12-30T02:48:00"/>
    <n v="27"/>
    <n v="69"/>
    <n v="42"/>
    <n v="0.13043478260869565"/>
    <m/>
    <m/>
    <m/>
  </r>
  <r>
    <n v="661"/>
    <n v="19"/>
    <n v="31"/>
    <n v="1"/>
    <s v="00:22"/>
    <d v="1899-12-30T00:22:00"/>
    <n v="12"/>
    <n v="31"/>
    <n v="19"/>
    <n v="0.38709677419354838"/>
    <m/>
    <m/>
    <m/>
  </r>
  <r>
    <n v="661"/>
    <n v="15"/>
    <n v="25"/>
    <n v="2"/>
    <s v="00:30"/>
    <d v="1899-12-30T01:00:00"/>
    <n v="20"/>
    <n v="50"/>
    <n v="30"/>
    <n v="0.2"/>
    <m/>
    <m/>
    <m/>
  </r>
  <r>
    <n v="661"/>
    <n v="16"/>
    <n v="28"/>
    <n v="2"/>
    <s v="00:27"/>
    <d v="1899-12-30T00:54:00"/>
    <n v="24"/>
    <n v="56"/>
    <n v="32"/>
    <n v="0.21428571428571427"/>
    <m/>
    <m/>
    <m/>
  </r>
  <r>
    <n v="662"/>
    <n v="14"/>
    <n v="24"/>
    <n v="3"/>
    <s v="00:34"/>
    <d v="1899-12-30T01:42:00"/>
    <n v="30"/>
    <n v="72"/>
    <n v="42"/>
    <n v="0.1388888888888889"/>
    <m/>
    <m/>
    <m/>
  </r>
  <r>
    <n v="662"/>
    <n v="15"/>
    <n v="25"/>
    <n v="1"/>
    <s v="00:10"/>
    <d v="1899-12-30T00:10:00"/>
    <n v="10"/>
    <n v="25"/>
    <n v="15"/>
    <n v="0.4"/>
    <m/>
    <m/>
    <m/>
  </r>
  <r>
    <n v="662"/>
    <n v="22"/>
    <n v="36"/>
    <n v="1"/>
    <s v="00:41"/>
    <d v="1899-12-30T00:41:00"/>
    <n v="14"/>
    <n v="36"/>
    <n v="22"/>
    <n v="0.3888888888888889"/>
    <m/>
    <m/>
    <m/>
  </r>
  <r>
    <n v="663"/>
    <n v="10"/>
    <n v="18"/>
    <n v="2"/>
    <s v="00:40"/>
    <d v="1899-12-30T01:20:00"/>
    <n v="16"/>
    <n v="36"/>
    <n v="20"/>
    <n v="0.22222222222222221"/>
    <m/>
    <m/>
    <m/>
  </r>
  <r>
    <n v="663"/>
    <n v="17"/>
    <n v="29"/>
    <n v="2"/>
    <s v="00:05"/>
    <d v="1899-12-30T00:10:00"/>
    <n v="24"/>
    <n v="58"/>
    <n v="34"/>
    <n v="0.20689655172413793"/>
    <m/>
    <m/>
    <m/>
  </r>
  <r>
    <n v="663"/>
    <n v="12"/>
    <n v="20"/>
    <n v="1"/>
    <s v="00:42"/>
    <d v="1899-12-30T00:42:00"/>
    <n v="8"/>
    <n v="20"/>
    <n v="12"/>
    <n v="0.4"/>
    <m/>
    <m/>
    <m/>
  </r>
  <r>
    <n v="664"/>
    <n v="10"/>
    <n v="18"/>
    <n v="1"/>
    <s v="00:09"/>
    <d v="1899-12-30T00:09:00"/>
    <n v="8"/>
    <n v="18"/>
    <n v="10"/>
    <n v="0.44444444444444442"/>
    <m/>
    <m/>
    <m/>
  </r>
  <r>
    <n v="664"/>
    <n v="11"/>
    <n v="19"/>
    <n v="2"/>
    <s v="00:42"/>
    <d v="1899-12-30T01:24:00"/>
    <n v="16"/>
    <n v="38"/>
    <n v="22"/>
    <n v="0.21052631578947367"/>
    <m/>
    <m/>
    <m/>
  </r>
  <r>
    <n v="664"/>
    <n v="13"/>
    <n v="22"/>
    <n v="3"/>
    <s v="00:48"/>
    <d v="1899-12-30T02:24:00"/>
    <n v="27"/>
    <n v="66"/>
    <n v="39"/>
    <n v="0.13636363636363638"/>
    <m/>
    <m/>
    <m/>
  </r>
  <r>
    <n v="665"/>
    <n v="15"/>
    <n v="25"/>
    <n v="3"/>
    <s v="00:25"/>
    <d v="1899-12-30T01:15:00"/>
    <n v="30"/>
    <n v="75"/>
    <n v="45"/>
    <n v="0.13333333333333333"/>
    <m/>
    <m/>
    <m/>
  </r>
  <r>
    <n v="665"/>
    <n v="16"/>
    <n v="27"/>
    <n v="2"/>
    <s v="00:15"/>
    <d v="1899-12-30T00:30:00"/>
    <n v="22"/>
    <n v="54"/>
    <n v="32"/>
    <n v="0.20370370370370369"/>
    <m/>
    <m/>
    <m/>
  </r>
  <r>
    <n v="666"/>
    <n v="12"/>
    <n v="20"/>
    <n v="2"/>
    <s v="00:27"/>
    <d v="1899-12-30T00:54:00"/>
    <n v="16"/>
    <n v="40"/>
    <n v="24"/>
    <n v="0.2"/>
    <m/>
    <m/>
    <m/>
  </r>
  <r>
    <n v="667"/>
    <n v="22"/>
    <n v="36"/>
    <n v="1"/>
    <s v="00:12"/>
    <d v="1899-12-30T00:12:00"/>
    <n v="14"/>
    <n v="36"/>
    <n v="22"/>
    <n v="0.3888888888888889"/>
    <m/>
    <m/>
    <m/>
  </r>
  <r>
    <n v="668"/>
    <n v="15"/>
    <n v="26"/>
    <n v="3"/>
    <s v="00:59"/>
    <d v="1899-12-30T02:57:00"/>
    <n v="33"/>
    <n v="78"/>
    <n v="45"/>
    <n v="0.14102564102564102"/>
    <m/>
    <m/>
    <m/>
  </r>
  <r>
    <n v="668"/>
    <n v="14"/>
    <n v="24"/>
    <n v="2"/>
    <s v="00:09"/>
    <d v="1899-12-30T00:18:00"/>
    <n v="20"/>
    <n v="48"/>
    <n v="28"/>
    <n v="0.20833333333333334"/>
    <m/>
    <m/>
    <m/>
  </r>
  <r>
    <n v="668"/>
    <n v="15"/>
    <n v="25"/>
    <n v="3"/>
    <s v="00:47"/>
    <d v="1899-12-30T02:21:00"/>
    <n v="30"/>
    <n v="75"/>
    <n v="45"/>
    <n v="0.13333333333333333"/>
    <m/>
    <m/>
    <m/>
  </r>
  <r>
    <n v="669"/>
    <n v="19"/>
    <n v="31"/>
    <n v="1"/>
    <s v="00:13"/>
    <d v="1899-12-30T00:13:00"/>
    <n v="12"/>
    <n v="31"/>
    <n v="19"/>
    <n v="0.38709677419354838"/>
    <m/>
    <m/>
    <m/>
  </r>
  <r>
    <n v="669"/>
    <n v="16"/>
    <n v="27"/>
    <n v="2"/>
    <s v="00:14"/>
    <d v="1899-12-30T00:28:00"/>
    <n v="22"/>
    <n v="54"/>
    <n v="32"/>
    <n v="0.20370370370370369"/>
    <m/>
    <m/>
    <m/>
  </r>
  <r>
    <n v="669"/>
    <n v="19"/>
    <n v="32"/>
    <n v="3"/>
    <s v="00:42"/>
    <d v="1899-12-30T02:06:00"/>
    <n v="39"/>
    <n v="96"/>
    <n v="57"/>
    <n v="0.13541666666666666"/>
    <m/>
    <m/>
    <m/>
  </r>
  <r>
    <n v="670"/>
    <n v="14"/>
    <n v="23"/>
    <n v="1"/>
    <s v="00:26"/>
    <d v="1899-12-30T00:26:00"/>
    <n v="9"/>
    <n v="23"/>
    <n v="14"/>
    <n v="0.39130434782608697"/>
    <m/>
    <m/>
    <m/>
  </r>
  <r>
    <n v="670"/>
    <n v="21"/>
    <n v="35"/>
    <n v="1"/>
    <s v="00:17"/>
    <d v="1899-12-30T00:17:00"/>
    <n v="14"/>
    <n v="35"/>
    <n v="21"/>
    <n v="0.4"/>
    <m/>
    <m/>
    <m/>
  </r>
  <r>
    <n v="670"/>
    <n v="22"/>
    <n v="36"/>
    <n v="1"/>
    <s v="00:32"/>
    <d v="1899-12-30T00:32:00"/>
    <n v="14"/>
    <n v="36"/>
    <n v="22"/>
    <n v="0.3888888888888889"/>
    <m/>
    <m/>
    <m/>
  </r>
  <r>
    <n v="671"/>
    <n v="21"/>
    <n v="35"/>
    <n v="2"/>
    <s v="00:29"/>
    <d v="1899-12-30T00:58:00"/>
    <n v="28"/>
    <n v="70"/>
    <n v="42"/>
    <n v="0.2"/>
    <m/>
    <m/>
    <m/>
  </r>
  <r>
    <n v="671"/>
    <n v="15"/>
    <n v="25"/>
    <n v="2"/>
    <s v="00:32"/>
    <d v="1899-12-30T01:04:00"/>
    <n v="20"/>
    <n v="50"/>
    <n v="30"/>
    <n v="0.2"/>
    <m/>
    <m/>
    <m/>
  </r>
  <r>
    <n v="671"/>
    <n v="19"/>
    <n v="32"/>
    <n v="2"/>
    <s v="00:34"/>
    <d v="1899-12-30T01:08:00"/>
    <n v="26"/>
    <n v="64"/>
    <n v="38"/>
    <n v="0.203125"/>
    <m/>
    <m/>
    <m/>
  </r>
  <r>
    <n v="672"/>
    <n v="19"/>
    <n v="32"/>
    <n v="3"/>
    <s v="00:21"/>
    <d v="1899-12-30T01:03:00"/>
    <n v="39"/>
    <n v="96"/>
    <n v="57"/>
    <n v="0.13541666666666666"/>
    <m/>
    <m/>
    <m/>
  </r>
  <r>
    <n v="672"/>
    <n v="13"/>
    <n v="21"/>
    <n v="2"/>
    <s v="00:15"/>
    <d v="1899-12-30T00:30:00"/>
    <n v="16"/>
    <n v="42"/>
    <n v="26"/>
    <n v="0.19047619047619047"/>
    <m/>
    <m/>
    <m/>
  </r>
  <r>
    <n v="672"/>
    <n v="11"/>
    <n v="19"/>
    <n v="1"/>
    <s v="00:42"/>
    <d v="1899-12-30T00:42:00"/>
    <n v="8"/>
    <n v="19"/>
    <n v="11"/>
    <n v="0.42105263157894735"/>
    <m/>
    <m/>
    <m/>
  </r>
  <r>
    <n v="673"/>
    <n v="25"/>
    <n v="40"/>
    <n v="2"/>
    <s v="00:13"/>
    <d v="1899-12-30T00:26:00"/>
    <n v="30"/>
    <n v="80"/>
    <n v="50"/>
    <n v="0.1875"/>
    <m/>
    <m/>
    <m/>
  </r>
  <r>
    <n v="673"/>
    <n v="21"/>
    <n v="35"/>
    <n v="3"/>
    <s v="00:10"/>
    <d v="1899-12-30T00:30:00"/>
    <n v="42"/>
    <n v="105"/>
    <n v="63"/>
    <n v="0.13333333333333333"/>
    <m/>
    <m/>
    <m/>
  </r>
  <r>
    <n v="673"/>
    <n v="18"/>
    <n v="30"/>
    <n v="1"/>
    <s v="00:25"/>
    <d v="1899-12-30T00:25:00"/>
    <n v="12"/>
    <n v="30"/>
    <n v="18"/>
    <n v="0.4"/>
    <m/>
    <m/>
    <m/>
  </r>
  <r>
    <n v="673"/>
    <n v="15"/>
    <n v="25"/>
    <n v="2"/>
    <s v="00:45"/>
    <d v="1899-12-30T01:30:00"/>
    <n v="20"/>
    <n v="50"/>
    <n v="30"/>
    <n v="0.2"/>
    <m/>
    <m/>
    <m/>
  </r>
  <r>
    <n v="674"/>
    <n v="11"/>
    <n v="19"/>
    <n v="3"/>
    <s v="00:11"/>
    <d v="1899-12-30T00:33:00"/>
    <n v="24"/>
    <n v="57"/>
    <n v="33"/>
    <n v="0.14035087719298245"/>
    <m/>
    <m/>
    <m/>
  </r>
  <r>
    <n v="674"/>
    <n v="10"/>
    <n v="18"/>
    <n v="2"/>
    <s v="00:12"/>
    <d v="1899-12-30T00:24:00"/>
    <n v="16"/>
    <n v="36"/>
    <n v="20"/>
    <n v="0.22222222222222221"/>
    <m/>
    <m/>
    <m/>
  </r>
  <r>
    <n v="674"/>
    <n v="19"/>
    <n v="31"/>
    <n v="3"/>
    <s v="00:07"/>
    <d v="1899-12-30T00:21:00"/>
    <n v="36"/>
    <n v="93"/>
    <n v="57"/>
    <n v="0.12903225806451613"/>
    <m/>
    <m/>
    <m/>
  </r>
  <r>
    <n v="674"/>
    <n v="13"/>
    <n v="21"/>
    <n v="1"/>
    <s v="00:35"/>
    <d v="1899-12-30T00:35:00"/>
    <n v="8"/>
    <n v="21"/>
    <n v="13"/>
    <n v="0.38095238095238093"/>
    <m/>
    <m/>
    <m/>
  </r>
  <r>
    <n v="675"/>
    <n v="15"/>
    <n v="25"/>
    <n v="1"/>
    <s v="00:08"/>
    <d v="1899-12-30T00:08:00"/>
    <n v="10"/>
    <n v="25"/>
    <n v="15"/>
    <n v="0.4"/>
    <m/>
    <m/>
    <m/>
  </r>
  <r>
    <n v="675"/>
    <n v="12"/>
    <n v="20"/>
    <n v="3"/>
    <s v="00:54"/>
    <d v="1899-12-30T02:42:00"/>
    <n v="24"/>
    <n v="60"/>
    <n v="36"/>
    <n v="0.13333333333333333"/>
    <m/>
    <m/>
    <m/>
  </r>
  <r>
    <n v="675"/>
    <n v="22"/>
    <n v="36"/>
    <n v="3"/>
    <s v="00:59"/>
    <d v="1899-12-30T02:57:00"/>
    <n v="42"/>
    <n v="108"/>
    <n v="66"/>
    <n v="0.12962962962962962"/>
    <m/>
    <m/>
    <m/>
  </r>
  <r>
    <n v="676"/>
    <n v="19"/>
    <n v="31"/>
    <n v="1"/>
    <s v="00:45"/>
    <d v="1899-12-30T00:45:00"/>
    <n v="12"/>
    <n v="31"/>
    <n v="19"/>
    <n v="0.38709677419354838"/>
    <m/>
    <m/>
    <m/>
  </r>
  <r>
    <n v="676"/>
    <n v="14"/>
    <n v="23"/>
    <n v="1"/>
    <s v="00:40"/>
    <d v="1899-12-30T00:40:00"/>
    <n v="9"/>
    <n v="23"/>
    <n v="14"/>
    <n v="0.39130434782608697"/>
    <m/>
    <m/>
    <m/>
  </r>
  <r>
    <n v="676"/>
    <n v="16"/>
    <n v="28"/>
    <n v="1"/>
    <s v="00:12"/>
    <d v="1899-12-30T00:12:00"/>
    <n v="12"/>
    <n v="28"/>
    <n v="16"/>
    <n v="0.42857142857142855"/>
    <m/>
    <m/>
    <m/>
  </r>
  <r>
    <n v="676"/>
    <n v="13"/>
    <n v="21"/>
    <n v="2"/>
    <s v="00:24"/>
    <d v="1899-12-30T00:48:00"/>
    <n v="16"/>
    <n v="42"/>
    <n v="26"/>
    <n v="0.19047619047619047"/>
    <m/>
    <m/>
    <m/>
  </r>
  <r>
    <n v="677"/>
    <n v="12"/>
    <n v="20"/>
    <n v="2"/>
    <s v="00:55"/>
    <d v="1899-12-30T01:50:00"/>
    <n v="16"/>
    <n v="40"/>
    <n v="24"/>
    <n v="0.2"/>
    <m/>
    <m/>
    <m/>
  </r>
  <r>
    <n v="677"/>
    <n v="21"/>
    <n v="35"/>
    <n v="2"/>
    <s v="00:59"/>
    <d v="1899-12-30T01:58:00"/>
    <n v="28"/>
    <n v="70"/>
    <n v="42"/>
    <n v="0.2"/>
    <m/>
    <m/>
    <m/>
  </r>
  <r>
    <n v="677"/>
    <n v="20"/>
    <n v="34"/>
    <n v="1"/>
    <s v="00:34"/>
    <d v="1899-12-30T00:34:00"/>
    <n v="14"/>
    <n v="34"/>
    <n v="20"/>
    <n v="0.41176470588235292"/>
    <m/>
    <m/>
    <m/>
  </r>
  <r>
    <n v="678"/>
    <n v="17"/>
    <n v="29"/>
    <n v="1"/>
    <s v="00:27"/>
    <d v="1899-12-30T00:27:00"/>
    <n v="12"/>
    <n v="29"/>
    <n v="17"/>
    <n v="0.41379310344827586"/>
    <m/>
    <m/>
    <m/>
  </r>
  <r>
    <n v="678"/>
    <n v="11"/>
    <n v="19"/>
    <n v="3"/>
    <s v="00:37"/>
    <d v="1899-12-30T01:51:00"/>
    <n v="24"/>
    <n v="57"/>
    <n v="33"/>
    <n v="0.14035087719298245"/>
    <m/>
    <m/>
    <m/>
  </r>
  <r>
    <n v="678"/>
    <n v="21"/>
    <n v="35"/>
    <n v="2"/>
    <s v="00:37"/>
    <d v="1899-12-30T01:14:00"/>
    <n v="28"/>
    <n v="70"/>
    <n v="42"/>
    <n v="0.2"/>
    <m/>
    <m/>
    <m/>
  </r>
  <r>
    <n v="678"/>
    <n v="14"/>
    <n v="24"/>
    <n v="2"/>
    <s v="00:20"/>
    <d v="1899-12-30T00:40:00"/>
    <n v="20"/>
    <n v="48"/>
    <n v="28"/>
    <n v="0.20833333333333334"/>
    <m/>
    <m/>
    <m/>
  </r>
  <r>
    <n v="679"/>
    <n v="13"/>
    <n v="21"/>
    <n v="2"/>
    <s v="00:27"/>
    <d v="1899-12-30T00:54:00"/>
    <n v="16"/>
    <n v="42"/>
    <n v="26"/>
    <n v="0.19047619047619047"/>
    <m/>
    <m/>
    <m/>
  </r>
  <r>
    <n v="679"/>
    <n v="15"/>
    <n v="26"/>
    <n v="1"/>
    <s v="00:11"/>
    <d v="1899-12-30T00:11:00"/>
    <n v="11"/>
    <n v="26"/>
    <n v="15"/>
    <n v="0.42307692307692307"/>
    <m/>
    <m/>
    <m/>
  </r>
  <r>
    <n v="679"/>
    <n v="16"/>
    <n v="28"/>
    <n v="2"/>
    <s v="00:16"/>
    <d v="1899-12-30T00:32:00"/>
    <n v="24"/>
    <n v="56"/>
    <n v="32"/>
    <n v="0.21428571428571427"/>
    <m/>
    <m/>
    <m/>
  </r>
  <r>
    <n v="679"/>
    <n v="15"/>
    <n v="25"/>
    <n v="3"/>
    <s v="00:52"/>
    <d v="1899-12-30T02:36:00"/>
    <n v="30"/>
    <n v="75"/>
    <n v="45"/>
    <n v="0.13333333333333333"/>
    <m/>
    <m/>
    <m/>
  </r>
  <r>
    <n v="680"/>
    <n v="10"/>
    <n v="18"/>
    <n v="2"/>
    <s v="00:06"/>
    <d v="1899-12-30T00:12:00"/>
    <n v="16"/>
    <n v="36"/>
    <n v="20"/>
    <n v="0.22222222222222221"/>
    <m/>
    <m/>
    <m/>
  </r>
  <r>
    <n v="680"/>
    <n v="12"/>
    <n v="20"/>
    <n v="3"/>
    <s v="00:49"/>
    <d v="1899-12-30T02:27:00"/>
    <n v="24"/>
    <n v="60"/>
    <n v="36"/>
    <n v="0.13333333333333333"/>
    <m/>
    <m/>
    <m/>
  </r>
  <r>
    <n v="680"/>
    <n v="20"/>
    <n v="33"/>
    <n v="2"/>
    <s v="00:56"/>
    <d v="1899-12-30T01:52:00"/>
    <n v="26"/>
    <n v="66"/>
    <n v="40"/>
    <n v="0.19696969696969696"/>
    <m/>
    <m/>
    <m/>
  </r>
  <r>
    <n v="681"/>
    <n v="20"/>
    <n v="33"/>
    <n v="1"/>
    <s v="00:44"/>
    <d v="1899-12-30T00:44:00"/>
    <n v="13"/>
    <n v="33"/>
    <n v="20"/>
    <n v="0.39393939393939392"/>
    <m/>
    <m/>
    <m/>
  </r>
  <r>
    <n v="681"/>
    <n v="13"/>
    <n v="21"/>
    <n v="2"/>
    <s v="00:21"/>
    <d v="1899-12-30T00:42:00"/>
    <n v="16"/>
    <n v="42"/>
    <n v="26"/>
    <n v="0.19047619047619047"/>
    <m/>
    <m/>
    <m/>
  </r>
  <r>
    <n v="682"/>
    <n v="14"/>
    <n v="23"/>
    <n v="1"/>
    <s v="00:43"/>
    <d v="1899-12-30T00:43:00"/>
    <n v="9"/>
    <n v="23"/>
    <n v="14"/>
    <n v="0.39130434782608697"/>
    <m/>
    <m/>
    <m/>
  </r>
  <r>
    <n v="683"/>
    <n v="13"/>
    <n v="22"/>
    <n v="1"/>
    <s v="00:25"/>
    <d v="1899-12-30T00:25:00"/>
    <n v="9"/>
    <n v="22"/>
    <n v="13"/>
    <n v="0.40909090909090912"/>
    <m/>
    <m/>
    <m/>
  </r>
  <r>
    <n v="683"/>
    <n v="12"/>
    <n v="20"/>
    <n v="2"/>
    <s v="00:35"/>
    <d v="1899-12-30T01:10:00"/>
    <n v="16"/>
    <n v="40"/>
    <n v="24"/>
    <n v="0.2"/>
    <m/>
    <m/>
    <m/>
  </r>
  <r>
    <n v="683"/>
    <n v="25"/>
    <n v="40"/>
    <n v="1"/>
    <s v="00:06"/>
    <d v="1899-12-30T00:06:00"/>
    <n v="15"/>
    <n v="40"/>
    <n v="25"/>
    <n v="0.375"/>
    <m/>
    <m/>
    <m/>
  </r>
  <r>
    <n v="683"/>
    <n v="19"/>
    <n v="31"/>
    <n v="2"/>
    <s v="00:16"/>
    <d v="1899-12-30T00:32:00"/>
    <n v="24"/>
    <n v="62"/>
    <n v="38"/>
    <n v="0.19354838709677419"/>
    <m/>
    <m/>
    <m/>
  </r>
  <r>
    <n v="684"/>
    <n v="22"/>
    <n v="36"/>
    <n v="1"/>
    <s v="00:38"/>
    <d v="1899-12-30T00:38:00"/>
    <n v="14"/>
    <n v="36"/>
    <n v="22"/>
    <n v="0.3888888888888889"/>
    <m/>
    <m/>
    <m/>
  </r>
  <r>
    <n v="684"/>
    <n v="19"/>
    <n v="31"/>
    <n v="1"/>
    <s v="00:10"/>
    <d v="1899-12-30T00:10:00"/>
    <n v="12"/>
    <n v="31"/>
    <n v="19"/>
    <n v="0.38709677419354838"/>
    <m/>
    <m/>
    <m/>
  </r>
  <r>
    <n v="684"/>
    <n v="15"/>
    <n v="26"/>
    <n v="1"/>
    <s v="00:25"/>
    <d v="1899-12-30T00:25:00"/>
    <n v="11"/>
    <n v="26"/>
    <n v="15"/>
    <n v="0.42307692307692307"/>
    <m/>
    <m/>
    <m/>
  </r>
  <r>
    <n v="684"/>
    <n v="17"/>
    <n v="29"/>
    <n v="3"/>
    <s v="00:37"/>
    <d v="1899-12-30T01:51:00"/>
    <n v="36"/>
    <n v="87"/>
    <n v="51"/>
    <n v="0.13793103448275862"/>
    <m/>
    <m/>
    <m/>
  </r>
  <r>
    <n v="685"/>
    <n v="16"/>
    <n v="27"/>
    <n v="2"/>
    <s v="00:17"/>
    <d v="1899-12-30T00:34:00"/>
    <n v="22"/>
    <n v="54"/>
    <n v="32"/>
    <n v="0.20370370370370369"/>
    <m/>
    <m/>
    <m/>
  </r>
  <r>
    <n v="686"/>
    <n v="19"/>
    <n v="31"/>
    <n v="2"/>
    <s v="00:37"/>
    <d v="1899-12-30T01:14:00"/>
    <n v="24"/>
    <n v="62"/>
    <n v="38"/>
    <n v="0.19354838709677419"/>
    <m/>
    <m/>
    <m/>
  </r>
  <r>
    <n v="686"/>
    <n v="12"/>
    <n v="20"/>
    <n v="2"/>
    <s v="00:21"/>
    <d v="1899-12-30T00:42:00"/>
    <n v="16"/>
    <n v="40"/>
    <n v="24"/>
    <n v="0.2"/>
    <m/>
    <m/>
    <m/>
  </r>
  <r>
    <n v="687"/>
    <n v="22"/>
    <n v="36"/>
    <n v="2"/>
    <s v="00:29"/>
    <d v="1899-12-30T00:58:00"/>
    <n v="28"/>
    <n v="72"/>
    <n v="44"/>
    <n v="0.19444444444444445"/>
    <m/>
    <m/>
    <m/>
  </r>
  <r>
    <n v="688"/>
    <n v="17"/>
    <n v="29"/>
    <n v="1"/>
    <s v="00:14"/>
    <d v="1899-12-30T00:14:00"/>
    <n v="12"/>
    <n v="29"/>
    <n v="17"/>
    <n v="0.41379310344827586"/>
    <m/>
    <m/>
    <m/>
  </r>
  <r>
    <n v="689"/>
    <n v="14"/>
    <n v="23"/>
    <n v="3"/>
    <s v="00:16"/>
    <d v="1899-12-30T00:48:00"/>
    <n v="27"/>
    <n v="69"/>
    <n v="42"/>
    <n v="0.13043478260869565"/>
    <m/>
    <m/>
    <m/>
  </r>
  <r>
    <n v="689"/>
    <n v="15"/>
    <n v="25"/>
    <n v="3"/>
    <s v="00:07"/>
    <d v="1899-12-30T00:21:00"/>
    <n v="30"/>
    <n v="75"/>
    <n v="45"/>
    <n v="0.13333333333333333"/>
    <m/>
    <m/>
    <m/>
  </r>
  <r>
    <n v="689"/>
    <n v="13"/>
    <n v="21"/>
    <n v="1"/>
    <s v="00:06"/>
    <d v="1899-12-30T00:06:00"/>
    <n v="8"/>
    <n v="21"/>
    <n v="13"/>
    <n v="0.38095238095238093"/>
    <m/>
    <m/>
    <m/>
  </r>
  <r>
    <n v="690"/>
    <n v="25"/>
    <n v="40"/>
    <n v="1"/>
    <s v="00:49"/>
    <d v="1899-12-30T00:49:00"/>
    <n v="15"/>
    <n v="40"/>
    <n v="25"/>
    <n v="0.375"/>
    <m/>
    <m/>
    <m/>
  </r>
  <r>
    <n v="690"/>
    <n v="19"/>
    <n v="31"/>
    <n v="2"/>
    <s v="00:16"/>
    <d v="1899-12-30T00:32:00"/>
    <n v="24"/>
    <n v="62"/>
    <n v="38"/>
    <n v="0.19354838709677419"/>
    <m/>
    <m/>
    <m/>
  </r>
  <r>
    <n v="690"/>
    <n v="16"/>
    <n v="28"/>
    <n v="2"/>
    <s v="00:54"/>
    <d v="1899-12-30T01:48:00"/>
    <n v="24"/>
    <n v="56"/>
    <n v="32"/>
    <n v="0.21428571428571427"/>
    <m/>
    <m/>
    <m/>
  </r>
  <r>
    <n v="690"/>
    <n v="20"/>
    <n v="33"/>
    <n v="1"/>
    <s v="00:24"/>
    <d v="1899-12-30T00:24:00"/>
    <n v="13"/>
    <n v="33"/>
    <n v="20"/>
    <n v="0.39393939393939392"/>
    <m/>
    <m/>
    <m/>
  </r>
  <r>
    <n v="691"/>
    <n v="13"/>
    <n v="22"/>
    <n v="3"/>
    <s v="00:34"/>
    <d v="1899-12-30T01:42:00"/>
    <n v="27"/>
    <n v="66"/>
    <n v="39"/>
    <n v="0.13636363636363638"/>
    <m/>
    <m/>
    <m/>
  </r>
  <r>
    <n v="692"/>
    <n v="21"/>
    <n v="35"/>
    <n v="3"/>
    <s v="00:33"/>
    <d v="1899-12-30T01:39:00"/>
    <n v="42"/>
    <n v="105"/>
    <n v="63"/>
    <n v="0.13333333333333333"/>
    <m/>
    <m/>
    <m/>
  </r>
  <r>
    <n v="692"/>
    <n v="18"/>
    <n v="30"/>
    <n v="1"/>
    <s v="00:49"/>
    <d v="1899-12-30T00:49:00"/>
    <n v="12"/>
    <n v="30"/>
    <n v="18"/>
    <n v="0.4"/>
    <m/>
    <m/>
    <m/>
  </r>
  <r>
    <n v="692"/>
    <n v="10"/>
    <n v="18"/>
    <n v="1"/>
    <s v="00:11"/>
    <d v="1899-12-30T00:11:00"/>
    <n v="8"/>
    <n v="18"/>
    <n v="10"/>
    <n v="0.44444444444444442"/>
    <m/>
    <m/>
    <m/>
  </r>
  <r>
    <n v="692"/>
    <n v="12"/>
    <n v="20"/>
    <n v="1"/>
    <s v="00:07"/>
    <d v="1899-12-30T00:07:00"/>
    <n v="8"/>
    <n v="20"/>
    <n v="12"/>
    <n v="0.4"/>
    <m/>
    <m/>
    <m/>
  </r>
  <r>
    <n v="693"/>
    <n v="22"/>
    <n v="36"/>
    <n v="1"/>
    <s v="00:20"/>
    <d v="1899-12-30T00:20:00"/>
    <n v="14"/>
    <n v="36"/>
    <n v="22"/>
    <n v="0.3888888888888889"/>
    <m/>
    <m/>
    <m/>
  </r>
  <r>
    <n v="693"/>
    <n v="13"/>
    <n v="21"/>
    <n v="2"/>
    <s v="00:24"/>
    <d v="1899-12-30T00:48:00"/>
    <n v="16"/>
    <n v="42"/>
    <n v="26"/>
    <n v="0.19047619047619047"/>
    <m/>
    <m/>
    <m/>
  </r>
  <r>
    <n v="694"/>
    <n v="12"/>
    <n v="20"/>
    <n v="3"/>
    <s v="00:20"/>
    <d v="1899-12-30T01:00:00"/>
    <n v="24"/>
    <n v="60"/>
    <n v="36"/>
    <n v="0.13333333333333333"/>
    <m/>
    <m/>
    <m/>
  </r>
  <r>
    <n v="694"/>
    <n v="10"/>
    <n v="18"/>
    <n v="2"/>
    <s v="00:26"/>
    <d v="1899-12-30T00:52:00"/>
    <n v="16"/>
    <n v="36"/>
    <n v="20"/>
    <n v="0.22222222222222221"/>
    <m/>
    <m/>
    <m/>
  </r>
  <r>
    <n v="694"/>
    <n v="25"/>
    <n v="40"/>
    <n v="1"/>
    <s v="00:40"/>
    <d v="1899-12-30T00:40:00"/>
    <n v="15"/>
    <n v="40"/>
    <n v="25"/>
    <n v="0.375"/>
    <m/>
    <m/>
    <m/>
  </r>
  <r>
    <n v="694"/>
    <n v="13"/>
    <n v="21"/>
    <n v="1"/>
    <s v="00:42"/>
    <d v="1899-12-30T00:42:00"/>
    <n v="8"/>
    <n v="21"/>
    <n v="13"/>
    <n v="0.38095238095238093"/>
    <m/>
    <m/>
    <m/>
  </r>
  <r>
    <n v="695"/>
    <n v="16"/>
    <n v="28"/>
    <n v="2"/>
    <s v="00:30"/>
    <d v="1899-12-30T01:00:00"/>
    <n v="24"/>
    <n v="56"/>
    <n v="32"/>
    <n v="0.21428571428571427"/>
    <m/>
    <m/>
    <m/>
  </r>
  <r>
    <n v="695"/>
    <n v="18"/>
    <n v="30"/>
    <n v="2"/>
    <s v="00:07"/>
    <d v="1899-12-30T00:14:00"/>
    <n v="24"/>
    <n v="60"/>
    <n v="36"/>
    <n v="0.2"/>
    <m/>
    <m/>
    <m/>
  </r>
  <r>
    <n v="696"/>
    <n v="14"/>
    <n v="23"/>
    <n v="2"/>
    <s v="00:23"/>
    <d v="1899-12-30T00:46:00"/>
    <n v="18"/>
    <n v="46"/>
    <n v="28"/>
    <n v="0.19565217391304349"/>
    <m/>
    <m/>
    <m/>
  </r>
  <r>
    <n v="697"/>
    <n v="14"/>
    <n v="23"/>
    <n v="2"/>
    <s v="00:24"/>
    <d v="1899-12-30T00:48:00"/>
    <n v="18"/>
    <n v="46"/>
    <n v="28"/>
    <n v="0.19565217391304349"/>
    <m/>
    <m/>
    <m/>
  </r>
  <r>
    <n v="697"/>
    <n v="20"/>
    <n v="33"/>
    <n v="2"/>
    <s v="00:41"/>
    <d v="1899-12-30T01:22:00"/>
    <n v="26"/>
    <n v="66"/>
    <n v="40"/>
    <n v="0.19696969696969696"/>
    <m/>
    <m/>
    <m/>
  </r>
  <r>
    <n v="697"/>
    <n v="18"/>
    <n v="30"/>
    <n v="2"/>
    <s v="00:35"/>
    <d v="1899-12-30T01:10:00"/>
    <n v="24"/>
    <n v="60"/>
    <n v="36"/>
    <n v="0.2"/>
    <m/>
    <m/>
    <m/>
  </r>
  <r>
    <n v="697"/>
    <n v="16"/>
    <n v="27"/>
    <n v="1"/>
    <s v="00:07"/>
    <d v="1899-12-30T00:07:00"/>
    <n v="11"/>
    <n v="27"/>
    <n v="16"/>
    <n v="0.40740740740740738"/>
    <m/>
    <m/>
    <m/>
  </r>
  <r>
    <n v="698"/>
    <n v="16"/>
    <n v="27"/>
    <n v="1"/>
    <s v="00:55"/>
    <d v="1899-12-30T00:55:00"/>
    <n v="11"/>
    <n v="27"/>
    <n v="16"/>
    <n v="0.40740740740740738"/>
    <m/>
    <m/>
    <m/>
  </r>
  <r>
    <n v="698"/>
    <n v="15"/>
    <n v="26"/>
    <n v="1"/>
    <s v="00:12"/>
    <d v="1899-12-30T00:12:00"/>
    <n v="11"/>
    <n v="26"/>
    <n v="15"/>
    <n v="0.42307692307692307"/>
    <m/>
    <m/>
    <m/>
  </r>
  <r>
    <n v="698"/>
    <n v="14"/>
    <n v="23"/>
    <n v="3"/>
    <s v="00:19"/>
    <d v="1899-12-30T00:57:00"/>
    <n v="27"/>
    <n v="69"/>
    <n v="42"/>
    <n v="0.13043478260869565"/>
    <m/>
    <m/>
    <m/>
  </r>
  <r>
    <n v="698"/>
    <n v="13"/>
    <n v="21"/>
    <n v="3"/>
    <s v="00:15"/>
    <d v="1899-12-30T00:45:00"/>
    <n v="24"/>
    <n v="63"/>
    <n v="39"/>
    <n v="0.12698412698412698"/>
    <m/>
    <m/>
    <m/>
  </r>
  <r>
    <n v="699"/>
    <n v="17"/>
    <n v="29"/>
    <n v="2"/>
    <s v="00:11"/>
    <d v="1899-12-30T00:22:00"/>
    <n v="24"/>
    <n v="58"/>
    <n v="34"/>
    <n v="0.20689655172413793"/>
    <m/>
    <m/>
    <m/>
  </r>
  <r>
    <n v="700"/>
    <n v="20"/>
    <n v="34"/>
    <n v="3"/>
    <s v="00:37"/>
    <d v="1899-12-30T01:51:00"/>
    <n v="42"/>
    <n v="102"/>
    <n v="60"/>
    <n v="0.1372549019607843"/>
    <m/>
    <m/>
    <m/>
  </r>
  <r>
    <n v="700"/>
    <n v="15"/>
    <n v="26"/>
    <n v="3"/>
    <s v="00:35"/>
    <d v="1899-12-30T01:45:00"/>
    <n v="33"/>
    <n v="78"/>
    <n v="45"/>
    <n v="0.14102564102564102"/>
    <m/>
    <m/>
    <m/>
  </r>
  <r>
    <n v="700"/>
    <n v="16"/>
    <n v="27"/>
    <n v="2"/>
    <s v="00:14"/>
    <d v="1899-12-30T00:28:00"/>
    <n v="22"/>
    <n v="54"/>
    <n v="32"/>
    <n v="0.20370370370370369"/>
    <m/>
    <m/>
    <m/>
  </r>
  <r>
    <n v="701"/>
    <n v="20"/>
    <n v="33"/>
    <n v="2"/>
    <s v="00:42"/>
    <d v="1899-12-30T01:24:00"/>
    <n v="26"/>
    <n v="66"/>
    <n v="40"/>
    <n v="0.19696969696969696"/>
    <m/>
    <m/>
    <m/>
  </r>
  <r>
    <n v="701"/>
    <n v="10"/>
    <n v="18"/>
    <n v="2"/>
    <s v="00:55"/>
    <d v="1899-12-30T01:50:00"/>
    <n v="16"/>
    <n v="36"/>
    <n v="20"/>
    <n v="0.22222222222222221"/>
    <m/>
    <m/>
    <m/>
  </r>
  <r>
    <n v="702"/>
    <n v="10"/>
    <n v="18"/>
    <n v="2"/>
    <s v="00:59"/>
    <d v="1899-12-30T01:58:00"/>
    <n v="16"/>
    <n v="36"/>
    <n v="20"/>
    <n v="0.22222222222222221"/>
    <m/>
    <m/>
    <m/>
  </r>
  <r>
    <n v="702"/>
    <n v="13"/>
    <n v="21"/>
    <n v="1"/>
    <s v="00:36"/>
    <d v="1899-12-30T00:36:00"/>
    <n v="8"/>
    <n v="21"/>
    <n v="13"/>
    <n v="0.38095238095238093"/>
    <m/>
    <m/>
    <m/>
  </r>
  <r>
    <n v="702"/>
    <n v="16"/>
    <n v="27"/>
    <n v="2"/>
    <s v="00:29"/>
    <d v="1899-12-30T00:58:00"/>
    <n v="22"/>
    <n v="54"/>
    <n v="32"/>
    <n v="0.20370370370370369"/>
    <m/>
    <m/>
    <m/>
  </r>
  <r>
    <n v="702"/>
    <n v="16"/>
    <n v="28"/>
    <n v="3"/>
    <s v="00:31"/>
    <d v="1899-12-30T01:33:00"/>
    <n v="36"/>
    <n v="84"/>
    <n v="48"/>
    <n v="0.14285714285714285"/>
    <m/>
    <m/>
    <m/>
  </r>
  <r>
    <n v="703"/>
    <n v="13"/>
    <n v="21"/>
    <n v="3"/>
    <s v="00:29"/>
    <d v="1899-12-30T01:27:00"/>
    <n v="24"/>
    <n v="63"/>
    <n v="39"/>
    <n v="0.12698412698412698"/>
    <m/>
    <m/>
    <m/>
  </r>
  <r>
    <n v="704"/>
    <n v="10"/>
    <n v="18"/>
    <n v="1"/>
    <s v="00:38"/>
    <d v="1899-12-30T00:38:00"/>
    <n v="8"/>
    <n v="18"/>
    <n v="10"/>
    <n v="0.44444444444444442"/>
    <m/>
    <m/>
    <m/>
  </r>
  <r>
    <n v="705"/>
    <n v="12"/>
    <n v="20"/>
    <n v="3"/>
    <s v="00:25"/>
    <d v="1899-12-30T01:15:00"/>
    <n v="24"/>
    <n v="60"/>
    <n v="36"/>
    <n v="0.13333333333333333"/>
    <m/>
    <m/>
    <m/>
  </r>
  <r>
    <n v="705"/>
    <n v="15"/>
    <n v="26"/>
    <n v="2"/>
    <s v="00:08"/>
    <d v="1899-12-30T00:16:00"/>
    <n v="22"/>
    <n v="52"/>
    <n v="30"/>
    <n v="0.21153846153846154"/>
    <m/>
    <m/>
    <m/>
  </r>
  <r>
    <n v="706"/>
    <n v="10"/>
    <n v="18"/>
    <n v="3"/>
    <s v="00:33"/>
    <d v="1899-12-30T01:39:00"/>
    <n v="24"/>
    <n v="54"/>
    <n v="30"/>
    <n v="0.14814814814814814"/>
    <m/>
    <m/>
    <m/>
  </r>
  <r>
    <n v="707"/>
    <n v="19"/>
    <n v="32"/>
    <n v="1"/>
    <s v="00:31"/>
    <d v="1899-12-30T00:31:00"/>
    <n v="13"/>
    <n v="32"/>
    <n v="19"/>
    <n v="0.40625"/>
    <m/>
    <m/>
    <m/>
  </r>
  <r>
    <n v="707"/>
    <n v="13"/>
    <n v="21"/>
    <n v="1"/>
    <s v="00:42"/>
    <d v="1899-12-30T00:42:00"/>
    <n v="8"/>
    <n v="21"/>
    <n v="13"/>
    <n v="0.38095238095238093"/>
    <m/>
    <m/>
    <m/>
  </r>
  <r>
    <n v="707"/>
    <n v="18"/>
    <n v="30"/>
    <n v="2"/>
    <s v="00:53"/>
    <d v="1899-12-30T01:46:00"/>
    <n v="24"/>
    <n v="60"/>
    <n v="36"/>
    <n v="0.2"/>
    <m/>
    <m/>
    <m/>
  </r>
  <r>
    <n v="707"/>
    <n v="22"/>
    <n v="36"/>
    <n v="2"/>
    <s v="00:11"/>
    <d v="1899-12-30T00:22:00"/>
    <n v="28"/>
    <n v="72"/>
    <n v="44"/>
    <n v="0.19444444444444445"/>
    <m/>
    <m/>
    <m/>
  </r>
  <r>
    <n v="708"/>
    <n v="16"/>
    <n v="27"/>
    <n v="2"/>
    <s v="00:24"/>
    <d v="1899-12-30T00:48:00"/>
    <n v="22"/>
    <n v="54"/>
    <n v="32"/>
    <n v="0.20370370370370369"/>
    <m/>
    <m/>
    <m/>
  </r>
  <r>
    <n v="709"/>
    <n v="13"/>
    <n v="21"/>
    <n v="2"/>
    <s v="00:07"/>
    <d v="1899-12-30T00:14:00"/>
    <n v="16"/>
    <n v="42"/>
    <n v="26"/>
    <n v="0.19047619047619047"/>
    <m/>
    <m/>
    <m/>
  </r>
  <r>
    <n v="709"/>
    <n v="21"/>
    <n v="35"/>
    <n v="1"/>
    <s v="00:33"/>
    <d v="1899-12-30T00:33:00"/>
    <n v="14"/>
    <n v="35"/>
    <n v="21"/>
    <n v="0.4"/>
    <m/>
    <m/>
    <m/>
  </r>
  <r>
    <n v="709"/>
    <n v="20"/>
    <n v="33"/>
    <n v="2"/>
    <s v="00:27"/>
    <d v="1899-12-30T00:54:00"/>
    <n v="26"/>
    <n v="66"/>
    <n v="40"/>
    <n v="0.19696969696969696"/>
    <m/>
    <m/>
    <m/>
  </r>
  <r>
    <n v="709"/>
    <n v="15"/>
    <n v="25"/>
    <n v="2"/>
    <s v="00:31"/>
    <d v="1899-12-30T01:02:00"/>
    <n v="20"/>
    <n v="50"/>
    <n v="30"/>
    <n v="0.2"/>
    <m/>
    <m/>
    <m/>
  </r>
  <r>
    <n v="710"/>
    <n v="12"/>
    <n v="20"/>
    <n v="2"/>
    <s v="00:32"/>
    <d v="1899-12-30T01:04:00"/>
    <n v="16"/>
    <n v="40"/>
    <n v="24"/>
    <n v="0.2"/>
    <m/>
    <m/>
    <m/>
  </r>
  <r>
    <n v="710"/>
    <n v="11"/>
    <n v="19"/>
    <n v="3"/>
    <s v="00:45"/>
    <d v="1899-12-30T02:15:00"/>
    <n v="24"/>
    <n v="57"/>
    <n v="33"/>
    <n v="0.14035087719298245"/>
    <m/>
    <m/>
    <m/>
  </r>
  <r>
    <n v="710"/>
    <n v="10"/>
    <n v="18"/>
    <n v="1"/>
    <s v="00:20"/>
    <d v="1899-12-30T00:20:00"/>
    <n v="8"/>
    <n v="18"/>
    <n v="10"/>
    <n v="0.44444444444444442"/>
    <m/>
    <m/>
    <m/>
  </r>
  <r>
    <n v="710"/>
    <n v="14"/>
    <n v="23"/>
    <n v="1"/>
    <s v="00:43"/>
    <d v="1899-12-30T00:43:00"/>
    <n v="9"/>
    <n v="23"/>
    <n v="14"/>
    <n v="0.39130434782608697"/>
    <m/>
    <m/>
    <m/>
  </r>
  <r>
    <n v="711"/>
    <n v="20"/>
    <n v="34"/>
    <n v="3"/>
    <s v="00:43"/>
    <d v="1899-12-30T02:09:00"/>
    <n v="42"/>
    <n v="102"/>
    <n v="60"/>
    <n v="0.1372549019607843"/>
    <m/>
    <m/>
    <m/>
  </r>
  <r>
    <n v="711"/>
    <n v="19"/>
    <n v="32"/>
    <n v="2"/>
    <s v="00:16"/>
    <d v="1899-12-30T00:32:00"/>
    <n v="26"/>
    <n v="64"/>
    <n v="38"/>
    <n v="0.203125"/>
    <m/>
    <m/>
    <m/>
  </r>
  <r>
    <n v="712"/>
    <n v="14"/>
    <n v="24"/>
    <n v="2"/>
    <s v="00:49"/>
    <d v="1899-12-30T01:38:00"/>
    <n v="20"/>
    <n v="48"/>
    <n v="28"/>
    <n v="0.20833333333333334"/>
    <m/>
    <m/>
    <m/>
  </r>
  <r>
    <n v="713"/>
    <n v="20"/>
    <n v="33"/>
    <n v="3"/>
    <s v="00:41"/>
    <d v="1899-12-30T02:03:00"/>
    <n v="39"/>
    <n v="99"/>
    <n v="60"/>
    <n v="0.1313131313131313"/>
    <m/>
    <m/>
    <m/>
  </r>
  <r>
    <n v="713"/>
    <n v="17"/>
    <n v="29"/>
    <n v="3"/>
    <s v="00:14"/>
    <d v="1899-12-30T00:42:00"/>
    <n v="36"/>
    <n v="87"/>
    <n v="51"/>
    <n v="0.13793103448275862"/>
    <m/>
    <m/>
    <m/>
  </r>
  <r>
    <n v="713"/>
    <n v="19"/>
    <n v="32"/>
    <n v="3"/>
    <s v="00:45"/>
    <d v="1899-12-30T02:15:00"/>
    <n v="39"/>
    <n v="96"/>
    <n v="57"/>
    <n v="0.13541666666666666"/>
    <m/>
    <m/>
    <m/>
  </r>
  <r>
    <n v="713"/>
    <n v="15"/>
    <n v="26"/>
    <n v="3"/>
    <s v="00:25"/>
    <d v="1899-12-30T01:15:00"/>
    <n v="33"/>
    <n v="78"/>
    <n v="45"/>
    <n v="0.14102564102564102"/>
    <m/>
    <m/>
    <m/>
  </r>
  <r>
    <n v="714"/>
    <n v="20"/>
    <n v="34"/>
    <n v="3"/>
    <s v="00:17"/>
    <d v="1899-12-30T00:51:00"/>
    <n v="42"/>
    <n v="102"/>
    <n v="60"/>
    <n v="0.1372549019607843"/>
    <m/>
    <m/>
    <m/>
  </r>
  <r>
    <n v="714"/>
    <n v="18"/>
    <n v="30"/>
    <n v="3"/>
    <s v="00:17"/>
    <d v="1899-12-30T00:51:00"/>
    <n v="36"/>
    <n v="90"/>
    <n v="54"/>
    <n v="0.13333333333333333"/>
    <m/>
    <m/>
    <m/>
  </r>
  <r>
    <n v="714"/>
    <n v="20"/>
    <n v="33"/>
    <n v="1"/>
    <s v="00:29"/>
    <d v="1899-12-30T00:29:00"/>
    <n v="13"/>
    <n v="33"/>
    <n v="20"/>
    <n v="0.39393939393939392"/>
    <m/>
    <m/>
    <m/>
  </r>
  <r>
    <n v="715"/>
    <n v="18"/>
    <n v="30"/>
    <n v="3"/>
    <s v="00:35"/>
    <d v="1899-12-30T01:45:00"/>
    <n v="36"/>
    <n v="90"/>
    <n v="54"/>
    <n v="0.13333333333333333"/>
    <m/>
    <m/>
    <m/>
  </r>
  <r>
    <n v="715"/>
    <n v="16"/>
    <n v="27"/>
    <n v="1"/>
    <s v="00:14"/>
    <d v="1899-12-30T00:14:00"/>
    <n v="11"/>
    <n v="27"/>
    <n v="16"/>
    <n v="0.40740740740740738"/>
    <m/>
    <m/>
    <m/>
  </r>
  <r>
    <n v="715"/>
    <n v="15"/>
    <n v="25"/>
    <n v="3"/>
    <s v="00:38"/>
    <d v="1899-12-30T01:54:00"/>
    <n v="30"/>
    <n v="75"/>
    <n v="45"/>
    <n v="0.13333333333333333"/>
    <m/>
    <m/>
    <m/>
  </r>
  <r>
    <n v="715"/>
    <n v="10"/>
    <n v="18"/>
    <n v="3"/>
    <s v="00:49"/>
    <d v="1899-12-30T02:27:00"/>
    <n v="24"/>
    <n v="54"/>
    <n v="30"/>
    <n v="0.14814814814814814"/>
    <m/>
    <m/>
    <m/>
  </r>
  <r>
    <n v="716"/>
    <n v="13"/>
    <n v="21"/>
    <n v="3"/>
    <s v="00:12"/>
    <d v="1899-12-30T00:36:00"/>
    <n v="24"/>
    <n v="63"/>
    <n v="39"/>
    <n v="0.12698412698412698"/>
    <m/>
    <m/>
    <m/>
  </r>
  <r>
    <n v="716"/>
    <n v="15"/>
    <n v="25"/>
    <n v="3"/>
    <s v="00:48"/>
    <d v="1899-12-30T02:24:00"/>
    <n v="30"/>
    <n v="75"/>
    <n v="45"/>
    <n v="0.13333333333333333"/>
    <m/>
    <m/>
    <m/>
  </r>
  <r>
    <n v="716"/>
    <n v="19"/>
    <n v="31"/>
    <n v="3"/>
    <s v="00:30"/>
    <d v="1899-12-30T01:30:00"/>
    <n v="36"/>
    <n v="93"/>
    <n v="57"/>
    <n v="0.12903225806451613"/>
    <m/>
    <m/>
    <m/>
  </r>
  <r>
    <n v="717"/>
    <n v="13"/>
    <n v="22"/>
    <n v="2"/>
    <s v="00:23"/>
    <d v="1899-12-30T00:46:00"/>
    <n v="18"/>
    <n v="44"/>
    <n v="26"/>
    <n v="0.20454545454545456"/>
    <m/>
    <m/>
    <m/>
  </r>
  <r>
    <n v="717"/>
    <n v="18"/>
    <n v="30"/>
    <n v="1"/>
    <s v="00:36"/>
    <d v="1899-12-30T00:36:00"/>
    <n v="12"/>
    <n v="30"/>
    <n v="18"/>
    <n v="0.4"/>
    <m/>
    <m/>
    <m/>
  </r>
  <r>
    <n v="717"/>
    <n v="16"/>
    <n v="27"/>
    <n v="3"/>
    <s v="00:13"/>
    <d v="1899-12-30T00:39:00"/>
    <n v="33"/>
    <n v="81"/>
    <n v="48"/>
    <n v="0.13580246913580246"/>
    <m/>
    <m/>
    <m/>
  </r>
  <r>
    <n v="718"/>
    <n v="12"/>
    <n v="20"/>
    <n v="1"/>
    <s v="00:58"/>
    <d v="1899-12-30T00:58:00"/>
    <n v="8"/>
    <n v="20"/>
    <n v="12"/>
    <n v="0.4"/>
    <m/>
    <m/>
    <m/>
  </r>
  <r>
    <n v="719"/>
    <n v="25"/>
    <n v="40"/>
    <n v="1"/>
    <s v="00:15"/>
    <d v="1899-12-30T00:15:00"/>
    <n v="15"/>
    <n v="40"/>
    <n v="25"/>
    <n v="0.375"/>
    <m/>
    <m/>
    <m/>
  </r>
  <r>
    <n v="719"/>
    <n v="11"/>
    <n v="19"/>
    <n v="2"/>
    <s v="00:34"/>
    <d v="1899-12-30T01:08:00"/>
    <n v="16"/>
    <n v="38"/>
    <n v="22"/>
    <n v="0.21052631578947367"/>
    <m/>
    <m/>
    <m/>
  </r>
  <r>
    <n v="719"/>
    <n v="17"/>
    <n v="29"/>
    <n v="1"/>
    <s v="00:21"/>
    <d v="1899-12-30T00:21:00"/>
    <n v="12"/>
    <n v="29"/>
    <n v="17"/>
    <n v="0.41379310344827586"/>
    <m/>
    <m/>
    <m/>
  </r>
  <r>
    <n v="720"/>
    <n v="20"/>
    <n v="33"/>
    <n v="1"/>
    <s v="00:36"/>
    <d v="1899-12-30T00:36:00"/>
    <n v="13"/>
    <n v="33"/>
    <n v="20"/>
    <n v="0.39393939393939392"/>
    <m/>
    <m/>
    <m/>
  </r>
  <r>
    <n v="720"/>
    <n v="17"/>
    <n v="29"/>
    <n v="3"/>
    <s v="00:44"/>
    <d v="1899-12-30T02:12:00"/>
    <n v="36"/>
    <n v="87"/>
    <n v="51"/>
    <n v="0.13793103448275862"/>
    <m/>
    <m/>
    <m/>
  </r>
  <r>
    <n v="720"/>
    <n v="14"/>
    <n v="24"/>
    <n v="2"/>
    <s v="00:53"/>
    <d v="1899-12-30T01:46:00"/>
    <n v="20"/>
    <n v="48"/>
    <n v="28"/>
    <n v="0.20833333333333334"/>
    <m/>
    <m/>
    <m/>
  </r>
  <r>
    <n v="721"/>
    <n v="17"/>
    <n v="29"/>
    <n v="1"/>
    <s v="00:20"/>
    <d v="1899-12-30T00:20:00"/>
    <n v="12"/>
    <n v="29"/>
    <n v="17"/>
    <n v="0.41379310344827586"/>
    <m/>
    <m/>
    <m/>
  </r>
  <r>
    <n v="721"/>
    <n v="22"/>
    <n v="36"/>
    <n v="1"/>
    <s v="00:15"/>
    <d v="1899-12-30T00:15:00"/>
    <n v="14"/>
    <n v="36"/>
    <n v="22"/>
    <n v="0.3888888888888889"/>
    <m/>
    <m/>
    <m/>
  </r>
  <r>
    <n v="721"/>
    <n v="14"/>
    <n v="24"/>
    <n v="3"/>
    <s v="00:44"/>
    <d v="1899-12-30T02:12:00"/>
    <n v="30"/>
    <n v="72"/>
    <n v="42"/>
    <n v="0.1388888888888889"/>
    <m/>
    <m/>
    <m/>
  </r>
  <r>
    <n v="721"/>
    <n v="16"/>
    <n v="27"/>
    <n v="3"/>
    <s v="00:54"/>
    <d v="1899-12-30T02:42:00"/>
    <n v="33"/>
    <n v="81"/>
    <n v="48"/>
    <n v="0.13580246913580246"/>
    <m/>
    <m/>
    <m/>
  </r>
  <r>
    <n v="722"/>
    <n v="13"/>
    <n v="21"/>
    <n v="3"/>
    <s v="00:43"/>
    <d v="1899-12-30T02:09:00"/>
    <n v="24"/>
    <n v="63"/>
    <n v="39"/>
    <n v="0.12698412698412698"/>
    <m/>
    <m/>
    <m/>
  </r>
  <r>
    <n v="722"/>
    <n v="13"/>
    <n v="22"/>
    <n v="1"/>
    <s v="00:16"/>
    <d v="1899-12-30T00:16:00"/>
    <n v="9"/>
    <n v="22"/>
    <n v="13"/>
    <n v="0.40909090909090912"/>
    <m/>
    <m/>
    <m/>
  </r>
  <r>
    <n v="723"/>
    <n v="16"/>
    <n v="28"/>
    <n v="2"/>
    <s v="00:22"/>
    <d v="1899-12-30T00:44:00"/>
    <n v="24"/>
    <n v="56"/>
    <n v="32"/>
    <n v="0.21428571428571427"/>
    <m/>
    <m/>
    <m/>
  </r>
  <r>
    <n v="723"/>
    <n v="21"/>
    <n v="35"/>
    <n v="2"/>
    <s v="00:09"/>
    <d v="1899-12-30T00:18:00"/>
    <n v="28"/>
    <n v="70"/>
    <n v="42"/>
    <n v="0.2"/>
    <m/>
    <m/>
    <m/>
  </r>
  <r>
    <n v="724"/>
    <n v="13"/>
    <n v="22"/>
    <n v="3"/>
    <s v="00:56"/>
    <d v="1899-12-30T02:48:00"/>
    <n v="27"/>
    <n v="66"/>
    <n v="39"/>
    <n v="0.13636363636363638"/>
    <m/>
    <m/>
    <m/>
  </r>
  <r>
    <n v="725"/>
    <n v="20"/>
    <n v="34"/>
    <n v="3"/>
    <s v="00:30"/>
    <d v="1899-12-30T01:30:00"/>
    <n v="42"/>
    <n v="102"/>
    <n v="60"/>
    <n v="0.1372549019607843"/>
    <m/>
    <m/>
    <m/>
  </r>
  <r>
    <n v="725"/>
    <n v="13"/>
    <n v="22"/>
    <n v="3"/>
    <s v="00:55"/>
    <d v="1899-12-30T02:45:00"/>
    <n v="27"/>
    <n v="66"/>
    <n v="39"/>
    <n v="0.13636363636363638"/>
    <m/>
    <m/>
    <m/>
  </r>
  <r>
    <n v="726"/>
    <n v="13"/>
    <n v="22"/>
    <n v="2"/>
    <s v="00:06"/>
    <d v="1899-12-30T00:12:00"/>
    <n v="18"/>
    <n v="44"/>
    <n v="26"/>
    <n v="0.20454545454545456"/>
    <m/>
    <m/>
    <m/>
  </r>
  <r>
    <n v="726"/>
    <n v="22"/>
    <n v="36"/>
    <n v="1"/>
    <s v="00:13"/>
    <d v="1899-12-30T00:13:00"/>
    <n v="14"/>
    <n v="36"/>
    <n v="22"/>
    <n v="0.3888888888888889"/>
    <m/>
    <m/>
    <m/>
  </r>
  <r>
    <n v="726"/>
    <n v="14"/>
    <n v="23"/>
    <n v="2"/>
    <s v="00:55"/>
    <d v="1899-12-30T01:50:00"/>
    <n v="18"/>
    <n v="46"/>
    <n v="28"/>
    <n v="0.19565217391304349"/>
    <m/>
    <m/>
    <m/>
  </r>
  <r>
    <n v="727"/>
    <n v="12"/>
    <n v="20"/>
    <n v="2"/>
    <s v="00:21"/>
    <d v="1899-12-30T00:42:00"/>
    <n v="16"/>
    <n v="40"/>
    <n v="24"/>
    <n v="0.2"/>
    <m/>
    <m/>
    <m/>
  </r>
  <r>
    <n v="728"/>
    <n v="10"/>
    <n v="18"/>
    <n v="1"/>
    <s v="00:42"/>
    <d v="1899-12-30T00:42:00"/>
    <n v="8"/>
    <n v="18"/>
    <n v="10"/>
    <n v="0.44444444444444442"/>
    <m/>
    <m/>
    <m/>
  </r>
  <r>
    <n v="728"/>
    <n v="16"/>
    <n v="27"/>
    <n v="3"/>
    <s v="00:08"/>
    <d v="1899-12-30T00:24:00"/>
    <n v="33"/>
    <n v="81"/>
    <n v="48"/>
    <n v="0.13580246913580246"/>
    <m/>
    <m/>
    <m/>
  </r>
  <r>
    <n v="728"/>
    <n v="19"/>
    <n v="32"/>
    <n v="3"/>
    <s v="00:22"/>
    <d v="1899-12-30T01:06:00"/>
    <n v="39"/>
    <n v="96"/>
    <n v="57"/>
    <n v="0.13541666666666666"/>
    <m/>
    <m/>
    <m/>
  </r>
  <r>
    <n v="729"/>
    <n v="20"/>
    <n v="34"/>
    <n v="2"/>
    <s v="00:57"/>
    <d v="1899-12-30T01:54:00"/>
    <n v="28"/>
    <n v="68"/>
    <n v="40"/>
    <n v="0.20588235294117646"/>
    <m/>
    <m/>
    <m/>
  </r>
  <r>
    <n v="729"/>
    <n v="12"/>
    <n v="20"/>
    <n v="3"/>
    <s v="00:08"/>
    <d v="1899-12-30T00:24:00"/>
    <n v="24"/>
    <n v="60"/>
    <n v="36"/>
    <n v="0.13333333333333333"/>
    <m/>
    <m/>
    <m/>
  </r>
  <r>
    <n v="730"/>
    <n v="18"/>
    <n v="30"/>
    <n v="3"/>
    <s v="00:32"/>
    <d v="1899-12-30T01:36:00"/>
    <n v="36"/>
    <n v="90"/>
    <n v="54"/>
    <n v="0.13333333333333333"/>
    <m/>
    <m/>
    <m/>
  </r>
  <r>
    <n v="730"/>
    <n v="14"/>
    <n v="24"/>
    <n v="1"/>
    <s v="00:47"/>
    <d v="1899-12-30T00:47:00"/>
    <n v="10"/>
    <n v="24"/>
    <n v="14"/>
    <n v="0.41666666666666669"/>
    <m/>
    <m/>
    <m/>
  </r>
  <r>
    <n v="731"/>
    <n v="19"/>
    <n v="32"/>
    <n v="2"/>
    <s v="00:47"/>
    <d v="1899-12-30T01:34:00"/>
    <n v="26"/>
    <n v="64"/>
    <n v="38"/>
    <n v="0.203125"/>
    <m/>
    <m/>
    <m/>
  </r>
  <r>
    <n v="732"/>
    <n v="25"/>
    <n v="40"/>
    <n v="3"/>
    <s v="00:29"/>
    <d v="1899-12-30T01:27:00"/>
    <n v="45"/>
    <n v="120"/>
    <n v="75"/>
    <n v="0.125"/>
    <m/>
    <m/>
    <m/>
  </r>
  <r>
    <n v="732"/>
    <n v="15"/>
    <n v="26"/>
    <n v="3"/>
    <s v="00:36"/>
    <d v="1899-12-30T01:48:00"/>
    <n v="33"/>
    <n v="78"/>
    <n v="45"/>
    <n v="0.14102564102564102"/>
    <m/>
    <m/>
    <m/>
  </r>
  <r>
    <n v="732"/>
    <n v="22"/>
    <n v="36"/>
    <n v="3"/>
    <s v="00:56"/>
    <d v="1899-12-30T02:48:00"/>
    <n v="42"/>
    <n v="108"/>
    <n v="66"/>
    <n v="0.12962962962962962"/>
    <m/>
    <m/>
    <m/>
  </r>
  <r>
    <n v="733"/>
    <n v="22"/>
    <n v="36"/>
    <n v="3"/>
    <s v="00:31"/>
    <d v="1899-12-30T01:33:00"/>
    <n v="42"/>
    <n v="108"/>
    <n v="66"/>
    <n v="0.12962962962962962"/>
    <m/>
    <m/>
    <m/>
  </r>
  <r>
    <n v="733"/>
    <n v="14"/>
    <n v="24"/>
    <n v="1"/>
    <s v="00:34"/>
    <d v="1899-12-30T00:34:00"/>
    <n v="10"/>
    <n v="24"/>
    <n v="14"/>
    <n v="0.41666666666666669"/>
    <m/>
    <m/>
    <m/>
  </r>
  <r>
    <n v="733"/>
    <n v="16"/>
    <n v="27"/>
    <n v="2"/>
    <s v="00:09"/>
    <d v="1899-12-30T00:18:00"/>
    <n v="22"/>
    <n v="54"/>
    <n v="32"/>
    <n v="0.20370370370370369"/>
    <m/>
    <m/>
    <m/>
  </r>
  <r>
    <n v="734"/>
    <n v="19"/>
    <n v="32"/>
    <n v="3"/>
    <s v="00:11"/>
    <d v="1899-12-30T00:33:00"/>
    <n v="39"/>
    <n v="96"/>
    <n v="57"/>
    <n v="0.13541666666666666"/>
    <m/>
    <m/>
    <m/>
  </r>
  <r>
    <n v="734"/>
    <n v="14"/>
    <n v="24"/>
    <n v="1"/>
    <s v="00:16"/>
    <d v="1899-12-30T00:16:00"/>
    <n v="10"/>
    <n v="24"/>
    <n v="14"/>
    <n v="0.41666666666666669"/>
    <m/>
    <m/>
    <m/>
  </r>
  <r>
    <n v="734"/>
    <n v="11"/>
    <n v="19"/>
    <n v="1"/>
    <s v="00:25"/>
    <d v="1899-12-30T00:25:00"/>
    <n v="8"/>
    <n v="19"/>
    <n v="11"/>
    <n v="0.42105263157894735"/>
    <m/>
    <m/>
    <m/>
  </r>
  <r>
    <n v="735"/>
    <n v="14"/>
    <n v="23"/>
    <n v="2"/>
    <s v="00:30"/>
    <d v="1899-12-30T01:00:00"/>
    <n v="18"/>
    <n v="46"/>
    <n v="28"/>
    <n v="0.19565217391304349"/>
    <m/>
    <m/>
    <m/>
  </r>
  <r>
    <n v="735"/>
    <n v="19"/>
    <n v="32"/>
    <n v="3"/>
    <s v="00:57"/>
    <d v="1899-12-30T02:51:00"/>
    <n v="39"/>
    <n v="96"/>
    <n v="57"/>
    <n v="0.13541666666666666"/>
    <m/>
    <m/>
    <m/>
  </r>
  <r>
    <n v="736"/>
    <n v="13"/>
    <n v="22"/>
    <n v="3"/>
    <s v="00:22"/>
    <d v="1899-12-30T01:06:00"/>
    <n v="27"/>
    <n v="66"/>
    <n v="39"/>
    <n v="0.13636363636363638"/>
    <m/>
    <m/>
    <m/>
  </r>
  <r>
    <n v="736"/>
    <n v="16"/>
    <n v="28"/>
    <n v="2"/>
    <s v="00:43"/>
    <d v="1899-12-30T01:26:00"/>
    <n v="24"/>
    <n v="56"/>
    <n v="32"/>
    <n v="0.21428571428571427"/>
    <m/>
    <m/>
    <m/>
  </r>
  <r>
    <n v="736"/>
    <n v="19"/>
    <n v="31"/>
    <n v="3"/>
    <s v="00:27"/>
    <d v="1899-12-30T01:21:00"/>
    <n v="36"/>
    <n v="93"/>
    <n v="57"/>
    <n v="0.12903225806451613"/>
    <m/>
    <m/>
    <m/>
  </r>
  <r>
    <n v="737"/>
    <n v="17"/>
    <n v="29"/>
    <n v="2"/>
    <s v="00:17"/>
    <d v="1899-12-30T00:34:00"/>
    <n v="24"/>
    <n v="58"/>
    <n v="34"/>
    <n v="0.20689655172413793"/>
    <m/>
    <m/>
    <m/>
  </r>
  <r>
    <n v="737"/>
    <n v="18"/>
    <n v="30"/>
    <n v="2"/>
    <s v="00:05"/>
    <d v="1899-12-30T00:10:00"/>
    <n v="24"/>
    <n v="60"/>
    <n v="36"/>
    <n v="0.2"/>
    <m/>
    <m/>
    <m/>
  </r>
  <r>
    <n v="738"/>
    <n v="15"/>
    <n v="26"/>
    <n v="2"/>
    <s v="00:59"/>
    <d v="1899-12-30T01:58:00"/>
    <n v="22"/>
    <n v="52"/>
    <n v="30"/>
    <n v="0.21153846153846154"/>
    <m/>
    <m/>
    <m/>
  </r>
  <r>
    <n v="738"/>
    <n v="16"/>
    <n v="28"/>
    <n v="1"/>
    <s v="00:15"/>
    <d v="1899-12-30T00:15:00"/>
    <n v="12"/>
    <n v="28"/>
    <n v="16"/>
    <n v="0.42857142857142855"/>
    <m/>
    <m/>
    <m/>
  </r>
  <r>
    <n v="738"/>
    <n v="10"/>
    <n v="18"/>
    <n v="3"/>
    <s v="00:20"/>
    <d v="1899-12-30T01:00:00"/>
    <n v="24"/>
    <n v="54"/>
    <n v="30"/>
    <n v="0.14814814814814814"/>
    <m/>
    <m/>
    <m/>
  </r>
  <r>
    <n v="739"/>
    <n v="14"/>
    <n v="23"/>
    <n v="2"/>
    <s v="00:54"/>
    <d v="1899-12-30T01:48:00"/>
    <n v="18"/>
    <n v="46"/>
    <n v="28"/>
    <n v="0.19565217391304349"/>
    <m/>
    <m/>
    <m/>
  </r>
  <r>
    <n v="740"/>
    <n v="16"/>
    <n v="28"/>
    <n v="3"/>
    <s v="00:31"/>
    <d v="1899-12-30T01:33:00"/>
    <n v="36"/>
    <n v="84"/>
    <n v="48"/>
    <n v="0.14285714285714285"/>
    <m/>
    <m/>
    <m/>
  </r>
  <r>
    <n v="740"/>
    <n v="19"/>
    <n v="32"/>
    <n v="1"/>
    <s v="00:16"/>
    <d v="1899-12-30T00:16:00"/>
    <n v="13"/>
    <n v="32"/>
    <n v="19"/>
    <n v="0.40625"/>
    <m/>
    <m/>
    <m/>
  </r>
  <r>
    <n v="740"/>
    <n v="22"/>
    <n v="36"/>
    <n v="3"/>
    <s v="00:45"/>
    <d v="1899-12-30T02:15:00"/>
    <n v="42"/>
    <n v="108"/>
    <n v="66"/>
    <n v="0.12962962962962962"/>
    <m/>
    <m/>
    <m/>
  </r>
  <r>
    <n v="740"/>
    <n v="14"/>
    <n v="23"/>
    <n v="3"/>
    <s v="00:21"/>
    <d v="1899-12-30T01:03:00"/>
    <n v="27"/>
    <n v="69"/>
    <n v="42"/>
    <n v="0.13043478260869565"/>
    <m/>
    <m/>
    <m/>
  </r>
  <r>
    <n v="741"/>
    <n v="14"/>
    <n v="24"/>
    <n v="3"/>
    <s v="00:52"/>
    <d v="1899-12-30T02:36:00"/>
    <n v="30"/>
    <n v="72"/>
    <n v="42"/>
    <n v="0.1388888888888889"/>
    <m/>
    <m/>
    <m/>
  </r>
  <r>
    <n v="741"/>
    <n v="17"/>
    <n v="29"/>
    <n v="2"/>
    <s v="00:40"/>
    <d v="1899-12-30T01:20:00"/>
    <n v="24"/>
    <n v="58"/>
    <n v="34"/>
    <n v="0.20689655172413793"/>
    <m/>
    <m/>
    <m/>
  </r>
  <r>
    <n v="741"/>
    <n v="20"/>
    <n v="33"/>
    <n v="3"/>
    <s v="00:39"/>
    <d v="1899-12-30T01:57:00"/>
    <n v="39"/>
    <n v="99"/>
    <n v="60"/>
    <n v="0.1313131313131313"/>
    <m/>
    <m/>
    <m/>
  </r>
  <r>
    <n v="741"/>
    <n v="16"/>
    <n v="28"/>
    <n v="2"/>
    <s v="00:34"/>
    <d v="1899-12-30T01:08:00"/>
    <n v="24"/>
    <n v="56"/>
    <n v="32"/>
    <n v="0.21428571428571427"/>
    <m/>
    <m/>
    <m/>
  </r>
  <r>
    <n v="742"/>
    <n v="19"/>
    <n v="31"/>
    <n v="1"/>
    <s v="00:41"/>
    <d v="1899-12-30T00:41:00"/>
    <n v="12"/>
    <n v="31"/>
    <n v="19"/>
    <n v="0.38709677419354838"/>
    <m/>
    <m/>
    <m/>
  </r>
  <r>
    <n v="742"/>
    <n v="18"/>
    <n v="30"/>
    <n v="3"/>
    <s v="00:43"/>
    <d v="1899-12-30T02:09:00"/>
    <n v="36"/>
    <n v="90"/>
    <n v="54"/>
    <n v="0.13333333333333333"/>
    <m/>
    <m/>
    <m/>
  </r>
  <r>
    <n v="742"/>
    <n v="15"/>
    <n v="26"/>
    <n v="1"/>
    <s v="00:26"/>
    <d v="1899-12-30T00:26:00"/>
    <n v="11"/>
    <n v="26"/>
    <n v="15"/>
    <n v="0.42307692307692307"/>
    <m/>
    <m/>
    <m/>
  </r>
  <r>
    <n v="742"/>
    <n v="11"/>
    <n v="19"/>
    <n v="1"/>
    <s v="00:35"/>
    <d v="1899-12-30T00:35:00"/>
    <n v="8"/>
    <n v="19"/>
    <n v="11"/>
    <n v="0.42105263157894735"/>
    <m/>
    <m/>
    <m/>
  </r>
  <r>
    <n v="743"/>
    <n v="15"/>
    <n v="26"/>
    <n v="2"/>
    <s v="00:59"/>
    <d v="1899-12-30T01:58:00"/>
    <n v="22"/>
    <n v="52"/>
    <n v="30"/>
    <n v="0.21153846153846154"/>
    <m/>
    <m/>
    <m/>
  </r>
  <r>
    <n v="743"/>
    <n v="10"/>
    <n v="18"/>
    <n v="2"/>
    <s v="00:41"/>
    <d v="1899-12-30T01:22:00"/>
    <n v="16"/>
    <n v="36"/>
    <n v="20"/>
    <n v="0.22222222222222221"/>
    <m/>
    <m/>
    <m/>
  </r>
  <r>
    <n v="743"/>
    <n v="14"/>
    <n v="23"/>
    <n v="2"/>
    <s v="00:43"/>
    <d v="1899-12-30T01:26:00"/>
    <n v="18"/>
    <n v="46"/>
    <n v="28"/>
    <n v="0.19565217391304349"/>
    <m/>
    <m/>
    <m/>
  </r>
  <r>
    <n v="744"/>
    <n v="10"/>
    <n v="18"/>
    <n v="1"/>
    <s v="00:57"/>
    <d v="1899-12-30T00:57:00"/>
    <n v="8"/>
    <n v="18"/>
    <n v="10"/>
    <n v="0.44444444444444442"/>
    <m/>
    <m/>
    <m/>
  </r>
  <r>
    <n v="744"/>
    <n v="17"/>
    <n v="29"/>
    <n v="2"/>
    <s v="00:10"/>
    <d v="1899-12-30T00:20:00"/>
    <n v="24"/>
    <n v="58"/>
    <n v="34"/>
    <n v="0.20689655172413793"/>
    <m/>
    <m/>
    <m/>
  </r>
  <r>
    <n v="745"/>
    <n v="21"/>
    <n v="35"/>
    <n v="3"/>
    <s v="00:34"/>
    <d v="1899-12-30T01:42:00"/>
    <n v="42"/>
    <n v="105"/>
    <n v="63"/>
    <n v="0.13333333333333333"/>
    <m/>
    <m/>
    <m/>
  </r>
  <r>
    <n v="745"/>
    <n v="14"/>
    <n v="24"/>
    <n v="2"/>
    <s v="00:09"/>
    <d v="1899-12-30T00:18:00"/>
    <n v="20"/>
    <n v="48"/>
    <n v="28"/>
    <n v="0.20833333333333334"/>
    <m/>
    <m/>
    <m/>
  </r>
  <r>
    <n v="745"/>
    <n v="15"/>
    <n v="25"/>
    <n v="2"/>
    <s v="00:23"/>
    <d v="1899-12-30T00:46:00"/>
    <n v="20"/>
    <n v="50"/>
    <n v="30"/>
    <n v="0.2"/>
    <m/>
    <m/>
    <m/>
  </r>
  <r>
    <n v="745"/>
    <n v="16"/>
    <n v="27"/>
    <n v="3"/>
    <s v="00:07"/>
    <d v="1899-12-30T00:21:00"/>
    <n v="33"/>
    <n v="81"/>
    <n v="48"/>
    <n v="0.13580246913580246"/>
    <m/>
    <m/>
    <m/>
  </r>
  <r>
    <n v="746"/>
    <n v="21"/>
    <n v="35"/>
    <n v="3"/>
    <s v="00:34"/>
    <d v="1899-12-30T01:42:00"/>
    <n v="42"/>
    <n v="105"/>
    <n v="63"/>
    <n v="0.13333333333333333"/>
    <m/>
    <m/>
    <m/>
  </r>
  <r>
    <n v="746"/>
    <n v="19"/>
    <n v="32"/>
    <n v="3"/>
    <s v="00:43"/>
    <d v="1899-12-30T02:09:00"/>
    <n v="39"/>
    <n v="96"/>
    <n v="57"/>
    <n v="0.13541666666666666"/>
    <m/>
    <m/>
    <m/>
  </r>
  <r>
    <n v="747"/>
    <n v="15"/>
    <n v="25"/>
    <n v="1"/>
    <s v="00:28"/>
    <d v="1899-12-30T00:28:00"/>
    <n v="10"/>
    <n v="25"/>
    <n v="15"/>
    <n v="0.4"/>
    <m/>
    <m/>
    <m/>
  </r>
  <r>
    <n v="748"/>
    <n v="19"/>
    <n v="32"/>
    <n v="1"/>
    <s v="00:05"/>
    <d v="1899-12-30T00:05:00"/>
    <n v="13"/>
    <n v="32"/>
    <n v="19"/>
    <n v="0.40625"/>
    <m/>
    <m/>
    <m/>
  </r>
  <r>
    <n v="748"/>
    <n v="15"/>
    <n v="26"/>
    <n v="3"/>
    <s v="00:32"/>
    <d v="1899-12-30T01:36:00"/>
    <n v="33"/>
    <n v="78"/>
    <n v="45"/>
    <n v="0.14102564102564102"/>
    <m/>
    <m/>
    <m/>
  </r>
  <r>
    <n v="749"/>
    <n v="21"/>
    <n v="35"/>
    <n v="2"/>
    <s v="00:08"/>
    <d v="1899-12-30T00:16:00"/>
    <n v="28"/>
    <n v="70"/>
    <n v="42"/>
    <n v="0.2"/>
    <m/>
    <m/>
    <m/>
  </r>
  <r>
    <n v="750"/>
    <n v="19"/>
    <n v="31"/>
    <n v="3"/>
    <s v="00:47"/>
    <d v="1899-12-30T02:21:00"/>
    <n v="36"/>
    <n v="93"/>
    <n v="57"/>
    <n v="0.12903225806451613"/>
    <m/>
    <m/>
    <m/>
  </r>
  <r>
    <n v="750"/>
    <n v="15"/>
    <n v="26"/>
    <n v="1"/>
    <s v="00:39"/>
    <d v="1899-12-30T00:39:00"/>
    <n v="11"/>
    <n v="26"/>
    <n v="15"/>
    <n v="0.42307692307692307"/>
    <m/>
    <m/>
    <m/>
  </r>
  <r>
    <n v="751"/>
    <n v="17"/>
    <n v="29"/>
    <n v="1"/>
    <s v="00:37"/>
    <d v="1899-12-30T00:37:00"/>
    <n v="12"/>
    <n v="29"/>
    <n v="17"/>
    <n v="0.41379310344827586"/>
    <m/>
    <m/>
    <m/>
  </r>
  <r>
    <n v="751"/>
    <n v="15"/>
    <n v="25"/>
    <n v="3"/>
    <s v="00:31"/>
    <d v="1899-12-30T01:33:00"/>
    <n v="30"/>
    <n v="75"/>
    <n v="45"/>
    <n v="0.13333333333333333"/>
    <m/>
    <m/>
    <m/>
  </r>
  <r>
    <n v="751"/>
    <n v="13"/>
    <n v="22"/>
    <n v="3"/>
    <s v="00:19"/>
    <d v="1899-12-30T00:57:00"/>
    <n v="27"/>
    <n v="66"/>
    <n v="39"/>
    <n v="0.13636363636363638"/>
    <m/>
    <m/>
    <m/>
  </r>
  <r>
    <n v="752"/>
    <n v="18"/>
    <n v="30"/>
    <n v="2"/>
    <s v="00:30"/>
    <d v="1899-12-30T01:00:00"/>
    <n v="24"/>
    <n v="60"/>
    <n v="36"/>
    <n v="0.2"/>
    <m/>
    <m/>
    <m/>
  </r>
  <r>
    <n v="753"/>
    <n v="19"/>
    <n v="32"/>
    <n v="1"/>
    <s v="00:35"/>
    <d v="1899-12-30T00:35:00"/>
    <n v="13"/>
    <n v="32"/>
    <n v="19"/>
    <n v="0.40625"/>
    <m/>
    <m/>
    <m/>
  </r>
  <r>
    <n v="753"/>
    <n v="14"/>
    <n v="23"/>
    <n v="1"/>
    <s v="00:23"/>
    <d v="1899-12-30T00:23:00"/>
    <n v="9"/>
    <n v="23"/>
    <n v="14"/>
    <n v="0.39130434782608697"/>
    <m/>
    <m/>
    <m/>
  </r>
  <r>
    <n v="753"/>
    <n v="14"/>
    <n v="24"/>
    <n v="3"/>
    <s v="00:24"/>
    <d v="1899-12-30T01:12:00"/>
    <n v="30"/>
    <n v="72"/>
    <n v="42"/>
    <n v="0.1388888888888889"/>
    <m/>
    <m/>
    <m/>
  </r>
  <r>
    <n v="753"/>
    <n v="22"/>
    <n v="36"/>
    <n v="1"/>
    <s v="00:46"/>
    <d v="1899-12-30T00:46:00"/>
    <n v="14"/>
    <n v="36"/>
    <n v="22"/>
    <n v="0.3888888888888889"/>
    <m/>
    <m/>
    <m/>
  </r>
  <r>
    <n v="754"/>
    <n v="14"/>
    <n v="24"/>
    <n v="3"/>
    <s v="00:26"/>
    <d v="1899-12-30T01:18:00"/>
    <n v="30"/>
    <n v="72"/>
    <n v="42"/>
    <n v="0.1388888888888889"/>
    <m/>
    <m/>
    <m/>
  </r>
  <r>
    <n v="754"/>
    <n v="16"/>
    <n v="27"/>
    <n v="3"/>
    <s v="00:11"/>
    <d v="1899-12-30T00:33:00"/>
    <n v="33"/>
    <n v="81"/>
    <n v="48"/>
    <n v="0.13580246913580246"/>
    <m/>
    <m/>
    <m/>
  </r>
  <r>
    <n v="754"/>
    <n v="16"/>
    <n v="28"/>
    <n v="3"/>
    <s v="00:52"/>
    <d v="1899-12-30T02:36:00"/>
    <n v="36"/>
    <n v="84"/>
    <n v="48"/>
    <n v="0.14285714285714285"/>
    <m/>
    <m/>
    <m/>
  </r>
  <r>
    <n v="755"/>
    <n v="13"/>
    <n v="21"/>
    <n v="1"/>
    <s v="00:06"/>
    <d v="1899-12-30T00:06:00"/>
    <n v="8"/>
    <n v="21"/>
    <n v="13"/>
    <n v="0.38095238095238093"/>
    <m/>
    <m/>
    <m/>
  </r>
  <r>
    <n v="755"/>
    <n v="15"/>
    <n v="25"/>
    <n v="3"/>
    <s v="00:37"/>
    <d v="1899-12-30T01:51:00"/>
    <n v="30"/>
    <n v="75"/>
    <n v="45"/>
    <n v="0.13333333333333333"/>
    <m/>
    <m/>
    <m/>
  </r>
  <r>
    <n v="755"/>
    <n v="11"/>
    <n v="19"/>
    <n v="3"/>
    <s v="00:46"/>
    <d v="1899-12-30T02:18:00"/>
    <n v="24"/>
    <n v="57"/>
    <n v="33"/>
    <n v="0.14035087719298245"/>
    <m/>
    <m/>
    <m/>
  </r>
  <r>
    <n v="755"/>
    <n v="17"/>
    <n v="29"/>
    <n v="2"/>
    <s v="00:20"/>
    <d v="1899-12-30T00:40:00"/>
    <n v="24"/>
    <n v="58"/>
    <n v="34"/>
    <n v="0.20689655172413793"/>
    <m/>
    <m/>
    <m/>
  </r>
  <r>
    <n v="756"/>
    <n v="19"/>
    <n v="31"/>
    <n v="1"/>
    <s v="00:21"/>
    <d v="1899-12-30T00:21:00"/>
    <n v="12"/>
    <n v="31"/>
    <n v="19"/>
    <n v="0.38709677419354838"/>
    <m/>
    <m/>
    <m/>
  </r>
  <r>
    <n v="756"/>
    <n v="11"/>
    <n v="19"/>
    <n v="1"/>
    <s v="00:13"/>
    <d v="1899-12-30T00:13:00"/>
    <n v="8"/>
    <n v="19"/>
    <n v="11"/>
    <n v="0.42105263157894735"/>
    <m/>
    <m/>
    <m/>
  </r>
  <r>
    <n v="757"/>
    <n v="18"/>
    <n v="30"/>
    <n v="2"/>
    <s v="00:40"/>
    <d v="1899-12-30T01:20:00"/>
    <n v="24"/>
    <n v="60"/>
    <n v="36"/>
    <n v="0.2"/>
    <m/>
    <m/>
    <m/>
  </r>
  <r>
    <n v="758"/>
    <n v="18"/>
    <n v="30"/>
    <n v="1"/>
    <s v="00:32"/>
    <d v="1899-12-30T00:32:00"/>
    <n v="12"/>
    <n v="30"/>
    <n v="18"/>
    <n v="0.4"/>
    <m/>
    <m/>
    <m/>
  </r>
  <r>
    <n v="758"/>
    <n v="13"/>
    <n v="22"/>
    <n v="1"/>
    <s v="00:09"/>
    <d v="1899-12-30T00:09:00"/>
    <n v="9"/>
    <n v="22"/>
    <n v="13"/>
    <n v="0.40909090909090912"/>
    <m/>
    <m/>
    <m/>
  </r>
  <r>
    <n v="759"/>
    <n v="20"/>
    <n v="33"/>
    <n v="3"/>
    <s v="00:48"/>
    <d v="1899-12-30T02:24:00"/>
    <n v="39"/>
    <n v="99"/>
    <n v="60"/>
    <n v="0.1313131313131313"/>
    <m/>
    <m/>
    <m/>
  </r>
  <r>
    <n v="759"/>
    <n v="16"/>
    <n v="27"/>
    <n v="3"/>
    <s v="00:51"/>
    <d v="1899-12-30T02:33:00"/>
    <n v="33"/>
    <n v="81"/>
    <n v="48"/>
    <n v="0.13580246913580246"/>
    <m/>
    <m/>
    <m/>
  </r>
  <r>
    <n v="759"/>
    <n v="15"/>
    <n v="25"/>
    <n v="3"/>
    <s v="00:41"/>
    <d v="1899-12-30T02:03:00"/>
    <n v="30"/>
    <n v="75"/>
    <n v="45"/>
    <n v="0.13333333333333333"/>
    <m/>
    <m/>
    <m/>
  </r>
  <r>
    <n v="759"/>
    <n v="17"/>
    <n v="29"/>
    <n v="3"/>
    <s v="00:56"/>
    <d v="1899-12-30T02:48:00"/>
    <n v="36"/>
    <n v="87"/>
    <n v="51"/>
    <n v="0.13793103448275862"/>
    <m/>
    <m/>
    <m/>
  </r>
  <r>
    <n v="760"/>
    <n v="21"/>
    <n v="35"/>
    <n v="3"/>
    <s v="00:20"/>
    <d v="1899-12-30T01:00:00"/>
    <n v="42"/>
    <n v="105"/>
    <n v="63"/>
    <n v="0.13333333333333333"/>
    <m/>
    <m/>
    <m/>
  </r>
  <r>
    <n v="761"/>
    <n v="14"/>
    <n v="24"/>
    <n v="3"/>
    <s v="00:54"/>
    <d v="1899-12-30T02:42:00"/>
    <n v="30"/>
    <n v="72"/>
    <n v="42"/>
    <n v="0.1388888888888889"/>
    <m/>
    <m/>
    <m/>
  </r>
  <r>
    <n v="761"/>
    <n v="16"/>
    <n v="28"/>
    <n v="2"/>
    <s v="00:20"/>
    <d v="1899-12-30T00:40:00"/>
    <n v="24"/>
    <n v="56"/>
    <n v="32"/>
    <n v="0.21428571428571427"/>
    <m/>
    <m/>
    <m/>
  </r>
  <r>
    <n v="761"/>
    <n v="14"/>
    <n v="23"/>
    <n v="2"/>
    <s v="00:28"/>
    <d v="1899-12-30T00:56:00"/>
    <n v="18"/>
    <n v="46"/>
    <n v="28"/>
    <n v="0.19565217391304349"/>
    <m/>
    <m/>
    <m/>
  </r>
  <r>
    <n v="762"/>
    <n v="13"/>
    <n v="21"/>
    <n v="1"/>
    <s v="00:20"/>
    <d v="1899-12-30T00:20:00"/>
    <n v="8"/>
    <n v="21"/>
    <n v="13"/>
    <n v="0.38095238095238093"/>
    <m/>
    <m/>
    <m/>
  </r>
  <r>
    <n v="762"/>
    <n v="15"/>
    <n v="26"/>
    <n v="3"/>
    <s v="00:09"/>
    <d v="1899-12-30T00:27:00"/>
    <n v="33"/>
    <n v="78"/>
    <n v="45"/>
    <n v="0.14102564102564102"/>
    <m/>
    <m/>
    <m/>
  </r>
  <r>
    <n v="763"/>
    <n v="20"/>
    <n v="33"/>
    <n v="2"/>
    <s v="00:14"/>
    <d v="1899-12-30T00:28:00"/>
    <n v="26"/>
    <n v="66"/>
    <n v="40"/>
    <n v="0.19696969696969696"/>
    <m/>
    <m/>
    <m/>
  </r>
  <r>
    <n v="763"/>
    <n v="11"/>
    <n v="19"/>
    <n v="2"/>
    <s v="00:18"/>
    <d v="1899-12-30T00:36:00"/>
    <n v="16"/>
    <n v="38"/>
    <n v="22"/>
    <n v="0.21052631578947367"/>
    <m/>
    <m/>
    <m/>
  </r>
  <r>
    <n v="764"/>
    <n v="16"/>
    <n v="27"/>
    <n v="1"/>
    <s v="00:53"/>
    <d v="1899-12-30T00:53:00"/>
    <n v="11"/>
    <n v="27"/>
    <n v="16"/>
    <n v="0.40740740740740738"/>
    <m/>
    <m/>
    <m/>
  </r>
  <r>
    <n v="764"/>
    <n v="20"/>
    <n v="34"/>
    <n v="1"/>
    <s v="00:24"/>
    <d v="1899-12-30T00:24:00"/>
    <n v="14"/>
    <n v="34"/>
    <n v="20"/>
    <n v="0.41176470588235292"/>
    <m/>
    <m/>
    <m/>
  </r>
  <r>
    <n v="764"/>
    <n v="14"/>
    <n v="24"/>
    <n v="1"/>
    <s v="00:35"/>
    <d v="1899-12-30T00:35:00"/>
    <n v="10"/>
    <n v="24"/>
    <n v="14"/>
    <n v="0.41666666666666669"/>
    <m/>
    <m/>
    <m/>
  </r>
  <r>
    <n v="765"/>
    <n v="15"/>
    <n v="26"/>
    <n v="3"/>
    <s v="00:55"/>
    <d v="1899-12-30T02:45:00"/>
    <n v="33"/>
    <n v="78"/>
    <n v="45"/>
    <n v="0.14102564102564102"/>
    <m/>
    <m/>
    <m/>
  </r>
  <r>
    <n v="765"/>
    <n v="16"/>
    <n v="28"/>
    <n v="2"/>
    <s v="00:14"/>
    <d v="1899-12-30T00:28:00"/>
    <n v="24"/>
    <n v="56"/>
    <n v="32"/>
    <n v="0.21428571428571427"/>
    <m/>
    <m/>
    <m/>
  </r>
  <r>
    <n v="765"/>
    <n v="13"/>
    <n v="21"/>
    <n v="3"/>
    <s v="00:52"/>
    <d v="1899-12-30T02:36:00"/>
    <n v="24"/>
    <n v="63"/>
    <n v="39"/>
    <n v="0.12698412698412698"/>
    <m/>
    <m/>
    <m/>
  </r>
  <r>
    <n v="765"/>
    <n v="22"/>
    <n v="36"/>
    <n v="1"/>
    <s v="00:43"/>
    <d v="1899-12-30T00:43:00"/>
    <n v="14"/>
    <n v="36"/>
    <n v="22"/>
    <n v="0.3888888888888889"/>
    <m/>
    <m/>
    <m/>
  </r>
  <r>
    <n v="766"/>
    <n v="18"/>
    <n v="30"/>
    <n v="2"/>
    <s v="00:52"/>
    <d v="1899-12-30T01:44:00"/>
    <n v="24"/>
    <n v="60"/>
    <n v="36"/>
    <n v="0.2"/>
    <m/>
    <m/>
    <m/>
  </r>
  <r>
    <n v="766"/>
    <n v="11"/>
    <n v="19"/>
    <n v="1"/>
    <s v="00:59"/>
    <d v="1899-12-30T00:59:00"/>
    <n v="8"/>
    <n v="19"/>
    <n v="11"/>
    <n v="0.42105263157894735"/>
    <m/>
    <m/>
    <m/>
  </r>
  <r>
    <n v="766"/>
    <n v="12"/>
    <n v="20"/>
    <n v="3"/>
    <s v="00:07"/>
    <d v="1899-12-30T00:21:00"/>
    <n v="24"/>
    <n v="60"/>
    <n v="36"/>
    <n v="0.13333333333333333"/>
    <m/>
    <m/>
    <m/>
  </r>
  <r>
    <n v="766"/>
    <n v="14"/>
    <n v="23"/>
    <n v="2"/>
    <s v="00:16"/>
    <d v="1899-12-30T00:32:00"/>
    <n v="18"/>
    <n v="46"/>
    <n v="28"/>
    <n v="0.19565217391304349"/>
    <m/>
    <m/>
    <m/>
  </r>
  <r>
    <n v="767"/>
    <n v="17"/>
    <n v="29"/>
    <n v="2"/>
    <s v="00:12"/>
    <d v="1899-12-30T00:24:00"/>
    <n v="24"/>
    <n v="58"/>
    <n v="34"/>
    <n v="0.20689655172413793"/>
    <m/>
    <m/>
    <m/>
  </r>
  <r>
    <n v="767"/>
    <n v="14"/>
    <n v="24"/>
    <n v="2"/>
    <s v="00:30"/>
    <d v="1899-12-30T01:00:00"/>
    <n v="20"/>
    <n v="48"/>
    <n v="28"/>
    <n v="0.20833333333333334"/>
    <m/>
    <m/>
    <m/>
  </r>
  <r>
    <n v="767"/>
    <n v="13"/>
    <n v="21"/>
    <n v="3"/>
    <s v="00:43"/>
    <d v="1899-12-30T02:09:00"/>
    <n v="24"/>
    <n v="63"/>
    <n v="39"/>
    <n v="0.12698412698412698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081BF2-FC32-40F6-802A-7C103CBFE959}" name="TablaDinámica26" cacheId="1151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B4:B5" firstHeaderRow="1" firstDataRow="1" firstDataCol="0"/>
  <pivotFields count="13">
    <pivotField compact="0" numFmtId="1" outline="0" showAll="0"/>
    <pivotField compact="0" numFmtId="164" outline="0" showAll="0"/>
    <pivotField compact="0" numFmtId="164" outline="0" showAll="0"/>
    <pivotField compact="0" numFmtId="1" outline="0" showAll="0"/>
    <pivotField compact="0" outline="0" showAll="0"/>
    <pivotField compact="0" numFmtId="166" outline="0" showAll="0"/>
    <pivotField compact="0" numFmtId="164" outline="0" showAll="0"/>
    <pivotField compact="0" numFmtId="164" outline="0" showAll="0"/>
    <pivotField compact="0" numFmtId="164" outline="0" showAll="0"/>
    <pivotField dataField="1" compact="0" numFmtId="10" outline="0" showAll="0"/>
    <pivotField compact="0" outline="0" showAll="0"/>
    <pivotField compact="0" outline="0" showAll="0"/>
    <pivotField compact="0" outline="0" showAll="0"/>
  </pivotFields>
  <rowItems count="1">
    <i/>
  </rowItems>
  <colItems count="1">
    <i/>
  </colItems>
  <dataFields count="1">
    <dataField name="Promedio de % ganancia por plato" fld="9" subtotal="average" baseField="0" baseItem="0" numFmtId="10"/>
  </dataFields>
  <formats count="7">
    <format dxfId="126">
      <pivotArea outline="0" collapsedLevelsAreSubtotals="1" fieldPosition="0"/>
    </format>
    <format dxfId="127">
      <pivotArea outline="0" collapsedLevelsAreSubtotals="1" fieldPosition="0"/>
    </format>
    <format dxfId="128">
      <pivotArea dataOnly="0" labelOnly="1" outline="0" axis="axisValues" fieldPosition="0"/>
    </format>
    <format dxfId="129">
      <pivotArea outline="0" collapsedLevelsAreSubtotals="1" fieldPosition="0"/>
    </format>
    <format dxfId="130">
      <pivotArea type="all" dataOnly="0" outline="0" fieldPosition="0"/>
    </format>
    <format dxfId="131">
      <pivotArea outline="0" collapsedLevelsAreSubtotals="1" fieldPosition="0"/>
    </format>
    <format dxfId="13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308DB4-714D-4641-A960-C02C573BCF6A}" name="TablaDinámica14" cacheId="1145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1:A2" firstHeaderRow="1" firstDataRow="1" firstDataCol="0"/>
  <pivotFields count="17">
    <pivotField compact="0" numFmtId="1" outline="0" showAll="0"/>
    <pivotField compact="0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4" outline="0" showAll="0"/>
    <pivotField dataField="1" compact="0" numFmtId="1" outline="0" showAll="0"/>
    <pivotField compact="0" outline="0" showAll="0"/>
    <pivotField compact="0" numFmtId="164" outline="0" showAll="0"/>
    <pivotField compact="0" numFmtId="164" outline="0" showAll="0"/>
    <pivotField compact="0" numFmtId="164" outline="0" showAll="0"/>
  </pivotFields>
  <rowItems count="1">
    <i/>
  </rowItems>
  <colItems count="1">
    <i/>
  </colItems>
  <dataFields count="1">
    <dataField name="Numero de ordenes Totales" fld="12" subtotal="count" baseField="0" baseItem="0"/>
  </dataFields>
  <formats count="6">
    <format dxfId="120">
      <pivotArea type="all" dataOnly="0" outline="0" fieldPosition="0"/>
    </format>
    <format dxfId="121">
      <pivotArea outline="0" collapsedLevelsAreSubtotals="1" fieldPosition="0"/>
    </format>
    <format dxfId="122">
      <pivotArea dataOnly="0" labelOnly="1" outline="0" axis="axisValues" fieldPosition="0"/>
    </format>
    <format dxfId="123">
      <pivotArea type="all" dataOnly="0" outline="0" fieldPosition="0"/>
    </format>
    <format dxfId="124">
      <pivotArea outline="0" collapsedLevelsAreSubtotals="1" fieldPosition="0"/>
    </format>
    <format dxfId="12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7F8ECB-28BF-4FCA-BFEF-962D3AD120DA}" name="TablaDinámica17" cacheId="1145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5">
  <location ref="E1:F2" firstHeaderRow="0" firstDataRow="1" firstDataCol="0"/>
  <pivotFields count="17">
    <pivotField compact="0" numFmtId="1" outline="0" showAll="0"/>
    <pivotField compact="0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4" outline="0" showAll="0"/>
    <pivotField compact="0" numFmtId="1" outline="0" showAll="0"/>
    <pivotField compact="0" outline="0" showAll="0"/>
    <pivotField dataField="1" compact="0" numFmtId="164" outline="0" showAll="0"/>
    <pivotField dataField="1" compact="0" numFmtId="164" outline="0" showAll="0"/>
    <pivotField compact="0" numFmtId="164" outline="0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FACTURACION TOTAL QUE SE HA COBRADO" fld="15" baseField="0" baseItem="0"/>
    <dataField name="FACTURACION TOTAL" fld="14" baseField="0" baseItem="0"/>
  </dataFields>
  <formats count="22">
    <format dxfId="98">
      <pivotArea outline="0" collapsedLevelsAreSubtotals="1" fieldPosition="0"/>
    </format>
    <format dxfId="99">
      <pivotArea outline="0" collapsedLevelsAreSubtotals="1" fieldPosition="0"/>
    </format>
    <format dxfId="100">
      <pivotArea outline="0" collapsedLevelsAreSubtotals="1" fieldPosition="0"/>
    </format>
    <format dxfId="101">
      <pivotArea outline="0" collapsedLevelsAreSubtotals="1" fieldPosition="0"/>
    </format>
    <format dxfId="102">
      <pivotArea outline="0" collapsedLevelsAreSubtotals="1" fieldPosition="0"/>
    </format>
    <format dxfId="103">
      <pivotArea outline="0" collapsedLevelsAreSubtotals="1" fieldPosition="0"/>
    </format>
    <format dxfId="104">
      <pivotArea outline="0" collapsedLevelsAreSubtotals="1" fieldPosition="0"/>
    </format>
    <format dxfId="105">
      <pivotArea outline="0" collapsedLevelsAreSubtotals="1" fieldPosition="0"/>
    </format>
    <format dxfId="106">
      <pivotArea outline="0" collapsedLevelsAreSubtotals="1" fieldPosition="0"/>
    </format>
    <format dxfId="107">
      <pivotArea outline="0" collapsedLevelsAreSubtotals="1" fieldPosition="0"/>
    </format>
    <format dxfId="108">
      <pivotArea dataOnly="0" labelOnly="1" outline="0" axis="axisValues" fieldPosition="0"/>
    </format>
    <format dxfId="109">
      <pivotArea dataOnly="0" labelOnly="1" outline="0" axis="axisValues" fieldPosition="0"/>
    </format>
    <format dxfId="110">
      <pivotArea outline="0" collapsedLevelsAreSubtotals="1" fieldPosition="0"/>
    </format>
    <format dxfId="111">
      <pivotArea outline="0" collapsedLevelsAreSubtotals="1" fieldPosition="0"/>
    </format>
    <format dxfId="112">
      <pivotArea outline="0" collapsedLevelsAreSubtotals="1" fieldPosition="0"/>
    </format>
    <format dxfId="113">
      <pivotArea outline="0" collapsedLevelsAreSubtotals="1" fieldPosition="0"/>
    </format>
    <format dxfId="114">
      <pivotArea outline="0" collapsedLevelsAreSubtotals="1" fieldPosition="0"/>
    </format>
    <format dxfId="115">
      <pivotArea outline="0" collapsedLevelsAreSubtotals="1" fieldPosition="0"/>
    </format>
    <format dxfId="116">
      <pivotArea outline="0" collapsedLevelsAreSubtotals="1" fieldPosition="0"/>
    </format>
    <format dxfId="117">
      <pivotArea type="all" dataOnly="0" outline="0" fieldPosition="0"/>
    </format>
    <format dxfId="118">
      <pivotArea outline="0" collapsedLevelsAreSubtotals="1" fieldPosition="0"/>
    </format>
    <format dxfId="11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B85DC4-D2BD-42DF-A522-33AC32927328}" name="TablaDinámica22" cacheId="1151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4:A5" firstHeaderRow="1" firstDataRow="1" firstDataCol="0"/>
  <pivotFields count="13">
    <pivotField compact="0" numFmtId="1" outline="0" showAll="0"/>
    <pivotField compact="0" numFmtId="164" outline="0" showAll="0"/>
    <pivotField compact="0" numFmtId="164" outline="0" showAll="0"/>
    <pivotField compact="0" numFmtId="1" outline="0" showAll="0"/>
    <pivotField compact="0" outline="0" showAll="0"/>
    <pivotField compact="0" numFmtId="166" outline="0" showAll="0"/>
    <pivotField compact="0" numFmtId="164" outline="0" showAll="0"/>
    <pivotField compact="0" numFmtId="164" outline="0" showAll="0"/>
    <pivotField dataField="1" compact="0" numFmtId="164" outline="0" showAll="0"/>
    <pivotField compact="0" numFmtId="10" outline="0" showAll="0"/>
    <pivotField compact="0" outline="0" showAll="0"/>
    <pivotField compact="0" outline="0" showAll="0"/>
    <pivotField compact="0" outline="0" showAll="0"/>
  </pivotFields>
  <rowItems count="1">
    <i/>
  </rowItems>
  <colItems count="1">
    <i/>
  </colItems>
  <dataFields count="1">
    <dataField name="Suma de Costes totales" fld="8" baseField="0" baseItem="0" numFmtId="164"/>
  </dataFields>
  <formats count="5">
    <format dxfId="93">
      <pivotArea outline="0" collapsedLevelsAreSubtotals="1" fieldPosition="0"/>
    </format>
    <format dxfId="94">
      <pivotArea outline="0" collapsedLevelsAreSubtotals="1" fieldPosition="0"/>
    </format>
    <format dxfId="95">
      <pivotArea type="all" dataOnly="0" outline="0" fieldPosition="0"/>
    </format>
    <format dxfId="96">
      <pivotArea outline="0" collapsedLevelsAreSubtotals="1" fieldPosition="0"/>
    </format>
    <format dxfId="97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A4DCAC-2FBC-41C7-A5F4-521B674FB9F7}" name="TablaDinámica21" cacheId="1145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G1:G2" firstHeaderRow="1" firstDataRow="1" firstDataCol="0"/>
  <pivotFields count="17">
    <pivotField compact="0" numFmtId="1" outline="0" showAll="0"/>
    <pivotField compact="0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4" outline="0" showAll="0"/>
    <pivotField compact="0" numFmtId="1" outline="0" showAll="0"/>
    <pivotField compact="0" outline="0" showAll="0"/>
    <pivotField compact="0" numFmtId="164" outline="0" showAll="0"/>
    <pivotField compact="0" numFmtId="164" outline="0" showAll="0"/>
    <pivotField dataField="1" compact="0" numFmtId="164" outline="0" showAll="0"/>
  </pivotFields>
  <rowItems count="1">
    <i/>
  </rowItems>
  <colItems count="1">
    <i/>
  </colItems>
  <dataFields count="1">
    <dataField name="Suma de Propina si se ha cobrado" fld="16" baseField="0" baseItem="0"/>
  </dataFields>
  <formats count="7">
    <format dxfId="86">
      <pivotArea outline="0" collapsedLevelsAreSubtotals="1" fieldPosition="0"/>
    </format>
    <format dxfId="87">
      <pivotArea outline="0" collapsedLevelsAreSubtotals="1" fieldPosition="0"/>
    </format>
    <format dxfId="88">
      <pivotArea dataOnly="0" labelOnly="1" outline="0" axis="axisValues" fieldPosition="0"/>
    </format>
    <format dxfId="89">
      <pivotArea outline="0" collapsedLevelsAreSubtotals="1" fieldPosition="0"/>
    </format>
    <format dxfId="90">
      <pivotArea type="all" dataOnly="0" outline="0" fieldPosition="0"/>
    </format>
    <format dxfId="91">
      <pivotArea outline="0" collapsedLevelsAreSubtotals="1" fieldPosition="0"/>
    </format>
    <format dxfId="9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4D5EC0-8FA8-4060-820F-598F26727FA0}" name="TablaDinámica16" cacheId="1145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D1:D2" firstHeaderRow="1" firstDataRow="1" firstDataCol="0"/>
  <pivotFields count="17">
    <pivotField compact="0" numFmtId="1" outline="0" showAll="0"/>
    <pivotField compact="0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4" outline="0" showAll="0"/>
    <pivotField compact="0" numFmtId="1" outline="0" showAll="0"/>
    <pivotField compact="0" outline="0" showAll="0"/>
    <pivotField dataField="1" compact="0" numFmtId="164" outline="0" showAll="0"/>
    <pivotField compact="0" numFmtId="164" outline="0" showAll="0"/>
    <pivotField compact="0" numFmtId="164" outline="0" showAll="0"/>
  </pivotFields>
  <rowItems count="1">
    <i/>
  </rowItems>
  <colItems count="1">
    <i/>
  </colItems>
  <dataFields count="1">
    <dataField name="Ticket Medio" fld="14" subtotal="average" baseField="0" baseItem="0" numFmtId="164"/>
  </dataFields>
  <formats count="21">
    <format dxfId="65">
      <pivotArea outline="0" collapsedLevelsAreSubtotals="1" fieldPosition="0"/>
    </format>
    <format dxfId="66">
      <pivotArea outline="0" collapsedLevelsAreSubtotals="1" fieldPosition="0"/>
    </format>
    <format dxfId="67">
      <pivotArea outline="0" collapsedLevelsAreSubtotals="1" fieldPosition="0"/>
    </format>
    <format dxfId="68">
      <pivotArea outline="0" collapsedLevelsAreSubtotals="1" fieldPosition="0"/>
    </format>
    <format dxfId="69">
      <pivotArea outline="0" collapsedLevelsAreSubtotals="1" fieldPosition="0"/>
    </format>
    <format dxfId="70">
      <pivotArea outline="0" collapsedLevelsAreSubtotals="1" fieldPosition="0"/>
    </format>
    <format dxfId="71">
      <pivotArea outline="0" collapsedLevelsAreSubtotals="1" fieldPosition="0"/>
    </format>
    <format dxfId="72">
      <pivotArea outline="0" collapsedLevelsAreSubtotals="1" fieldPosition="0"/>
    </format>
    <format dxfId="73">
      <pivotArea outline="0" collapsedLevelsAreSubtotals="1" fieldPosition="0"/>
    </format>
    <format dxfId="74">
      <pivotArea outline="0" fieldPosition="0">
        <references count="1">
          <reference field="4294967294" count="1" selected="0">
            <x v="0"/>
          </reference>
        </references>
      </pivotArea>
    </format>
    <format dxfId="75">
      <pivotArea outline="0" fieldPosition="0">
        <references count="1">
          <reference field="4294967294" count="1" selected="0">
            <x v="0"/>
          </reference>
        </references>
      </pivotArea>
    </format>
    <format dxfId="76">
      <pivotArea outline="0" fieldPosition="0">
        <references count="1">
          <reference field="4294967294" count="1" selected="0">
            <x v="0"/>
          </reference>
        </references>
      </pivotArea>
    </format>
    <format dxfId="77">
      <pivotArea outline="0" fieldPosition="0">
        <references count="1">
          <reference field="4294967294" count="1" selected="0">
            <x v="0"/>
          </reference>
        </references>
      </pivotArea>
    </format>
    <format dxfId="78">
      <pivotArea outline="0" fieldPosition="0">
        <references count="1">
          <reference field="4294967294" count="1" selected="0">
            <x v="0"/>
          </reference>
        </references>
      </pivotArea>
    </format>
    <format dxfId="79">
      <pivotArea outline="0" collapsedLevelsAreSubtotals="1" fieldPosition="0"/>
    </format>
    <format dxfId="80">
      <pivotArea type="all" dataOnly="0" outline="0" fieldPosition="0"/>
    </format>
    <format dxfId="81">
      <pivotArea outline="0" collapsedLevelsAreSubtotals="1" fieldPosition="0"/>
    </format>
    <format dxfId="82">
      <pivotArea dataOnly="0" labelOnly="1" outline="0" axis="axisValues" fieldPosition="0"/>
    </format>
    <format dxfId="83">
      <pivotArea type="all" dataOnly="0" outline="0" fieldPosition="0"/>
    </format>
    <format dxfId="84">
      <pivotArea outline="0" collapsedLevelsAreSubtotals="1" fieldPosition="0"/>
    </format>
    <format dxfId="8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4F5A2D-8AE2-4BFF-913D-7592F304FD90}" name="TablaDinámica15" cacheId="1145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C1:C2" firstHeaderRow="1" firstDataRow="1" firstDataCol="0"/>
  <pivotFields count="17">
    <pivotField dataField="1" compact="0" numFmtId="1" outline="0" showAll="0"/>
    <pivotField compact="0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4" outline="0" showAll="0"/>
    <pivotField compact="0" numFmtId="1" outline="0" showAll="0"/>
    <pivotField compact="0" outline="0" showAll="0"/>
    <pivotField compact="0" numFmtId="164" outline="0" showAll="0"/>
    <pivotField compact="0" numFmtId="164" outline="0" showAll="0"/>
    <pivotField compact="0" numFmtId="164" outline="0" showAll="0"/>
  </pivotFields>
  <rowItems count="1">
    <i/>
  </rowItems>
  <colItems count="1">
    <i/>
  </colItems>
  <dataFields count="1">
    <dataField name="Promedio de Numero de Comensales" fld="0" subtotal="average" baseField="0" baseItem="0" numFmtId="2"/>
  </dataFields>
  <formats count="15">
    <format dxfId="50">
      <pivotArea outline="0" collapsedLevelsAreSubtotals="1" fieldPosition="0"/>
    </format>
    <format dxfId="51">
      <pivotArea outline="0" collapsedLevelsAreSubtotals="1" fieldPosition="0"/>
    </format>
    <format dxfId="52">
      <pivotArea outline="0" collapsedLevelsAreSubtotals="1" fieldPosition="0"/>
    </format>
    <format dxfId="53">
      <pivotArea outline="0" collapsedLevelsAreSubtotals="1" fieldPosition="0"/>
    </format>
    <format dxfId="54">
      <pivotArea outline="0" collapsedLevelsAreSubtotals="1" fieldPosition="0"/>
    </format>
    <format dxfId="55">
      <pivotArea outline="0" collapsedLevelsAreSubtotals="1" fieldPosition="0"/>
    </format>
    <format dxfId="56">
      <pivotArea outline="0" collapsedLevelsAreSubtotals="1" fieldPosition="0"/>
    </format>
    <format dxfId="57">
      <pivotArea outline="0" collapsedLevelsAreSubtotals="1" fieldPosition="0"/>
    </format>
    <format dxfId="58">
      <pivotArea outline="0" collapsedLevelsAreSubtotals="1" fieldPosition="0"/>
    </format>
    <format dxfId="59">
      <pivotArea type="all" dataOnly="0" outline="0" fieldPosition="0"/>
    </format>
    <format dxfId="60">
      <pivotArea outline="0" collapsedLevelsAreSubtotals="1" fieldPosition="0"/>
    </format>
    <format dxfId="61">
      <pivotArea dataOnly="0" labelOnly="1" outline="0" axis="axisValues" fieldPosition="0"/>
    </format>
    <format dxfId="62">
      <pivotArea type="all" dataOnly="0" outline="0" fieldPosition="0"/>
    </format>
    <format dxfId="63">
      <pivotArea outline="0" collapsedLevelsAreSubtotals="1" fieldPosition="0"/>
    </format>
    <format dxfId="6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1C6177-3B9C-4C23-A23C-D6DBC493FFF0}" name="TablaDinámica15" cacheId="1145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7">
  <location ref="I3:K7" firstHeaderRow="0" firstDataRow="1" firstDataCol="1"/>
  <pivotFields count="17">
    <pivotField compact="0" numFmtId="1" outline="0" showAll="0"/>
    <pivotField compact="0" outline="0" showAll="0">
      <items count="8">
        <item x="2"/>
        <item x="3"/>
        <item x="4"/>
        <item x="5"/>
        <item x="6"/>
        <item x="0"/>
        <item x="1"/>
        <item t="default"/>
      </items>
    </pivotField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outline="0" showAll="0"/>
    <pivotField compact="0" outline="0" showAll="0"/>
    <pivotField compact="0" outline="0" showAll="0"/>
    <pivotField axis="axisRow" compact="0" outline="0" showAll="0">
      <items count="4">
        <item x="0"/>
        <item x="2"/>
        <item x="1"/>
        <item t="default"/>
      </items>
    </pivotField>
    <pivotField compact="0" numFmtId="164" outline="0" showAll="0"/>
    <pivotField compact="0" numFmtId="1" outline="0" showAll="0"/>
    <pivotField compact="0" outline="0" showAll="0"/>
    <pivotField dataField="1" compact="0" numFmtId="164" outline="0" showAll="0"/>
    <pivotField dataField="1" compact="0" numFmtId="164" outline="0" showAll="0"/>
    <pivotField compact="0" numFmtId="164" outline="0" showAll="0"/>
  </pivotFields>
  <rowFields count="1">
    <field x="1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Monto total" fld="14" baseField="0" baseItem="0"/>
    <dataField name="Monto total  cobrado" fld="15" baseField="0" baseItem="0"/>
  </dataFields>
  <formats count="1">
    <format dxfId="49">
      <pivotArea outline="0" collapsedLevelsAreSubtotals="1" fieldPosition="0"/>
    </format>
  </formats>
  <chartFormats count="10"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2EE4B4-A31F-4DA4-B223-A0A2AEDF6EF8}" name="TablaDinámica14" cacheId="1145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8">
  <location ref="E3:G7" firstHeaderRow="0" firstDataRow="1" firstDataCol="1"/>
  <pivotFields count="17">
    <pivotField compact="0" numFmtId="1" outline="0" showAll="0"/>
    <pivotField compact="0" outline="0" showAll="0">
      <items count="8">
        <item x="2"/>
        <item x="3"/>
        <item x="4"/>
        <item x="5"/>
        <item x="6"/>
        <item x="0"/>
        <item x="1"/>
        <item t="default"/>
      </items>
    </pivotField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outline="0" showAll="0"/>
    <pivotField compact="0" outline="0" showAll="0"/>
    <pivotField compact="0" outline="0" showAll="0"/>
    <pivotField axis="axisRow" compact="0" outline="0" showAll="0">
      <items count="4">
        <item x="0"/>
        <item x="2"/>
        <item x="1"/>
        <item t="default"/>
      </items>
    </pivotField>
    <pivotField compact="0" numFmtId="164" outline="0" showAll="0"/>
    <pivotField compact="0" numFmtId="1" outline="0" showAll="0"/>
    <pivotField compact="0" outline="0" showAll="0"/>
    <pivotField compact="0" numFmtId="164" outline="0" showAll="0"/>
    <pivotField dataField="1" compact="0" numFmtId="164" outline="0" showAll="0"/>
    <pivotField compact="0" numFmtId="164" outline="0" showAll="0"/>
  </pivotFields>
  <rowFields count="1">
    <field x="1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Monto total cobrado" fld="15" baseField="0" baseItem="0"/>
    <dataField name="Porcentajes" fld="15" showDataAs="percentOfTotal" baseField="0" baseItem="4294967295" numFmtId="10"/>
  </dataFields>
  <formats count="2">
    <format dxfId="47">
      <pivotArea outline="0" collapsedLevelsAreSubtotals="1" fieldPosition="0"/>
    </format>
    <format dxfId="48">
      <pivotArea outline="0" fieldPosition="0">
        <references count="1">
          <reference field="4294967294" count="1" selected="0">
            <x v="1"/>
          </reference>
        </references>
      </pivotArea>
    </format>
  </formats>
  <chartFormats count="5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1"/>
          </reference>
          <reference field="10" count="1" selected="0">
            <x v="0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1"/>
          </reference>
          <reference field="10" count="1" selected="0">
            <x v="1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1"/>
          </reference>
          <reference field="10" count="1" selected="0">
            <x v="2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2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1"/>
          </reference>
          <reference field="10" count="1" selected="0">
            <x v="0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1"/>
          </reference>
          <reference field="10" count="1" selected="0">
            <x v="1"/>
          </reference>
        </references>
      </pivotArea>
    </chartFormat>
    <chartFormat chart="2" format="15">
      <pivotArea type="data" outline="0" fieldPosition="0">
        <references count="2">
          <reference field="4294967294" count="1" selected="0">
            <x v="1"/>
          </reference>
          <reference field="10" count="1" selected="0">
            <x v="2"/>
          </reference>
        </references>
      </pivotArea>
    </chartFormat>
    <chartFormat chart="3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7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3" format="18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3" format="19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3" format="2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1">
      <pivotArea type="data" outline="0" fieldPosition="0">
        <references count="2">
          <reference field="4294967294" count="1" selected="0">
            <x v="1"/>
          </reference>
          <reference field="10" count="1" selected="0">
            <x v="0"/>
          </reference>
        </references>
      </pivotArea>
    </chartFormat>
    <chartFormat chart="3" format="22">
      <pivotArea type="data" outline="0" fieldPosition="0">
        <references count="2">
          <reference field="4294967294" count="1" selected="0">
            <x v="1"/>
          </reference>
          <reference field="10" count="1" selected="0">
            <x v="1"/>
          </reference>
        </references>
      </pivotArea>
    </chartFormat>
    <chartFormat chart="3" format="23">
      <pivotArea type="data" outline="0" fieldPosition="0">
        <references count="2">
          <reference field="4294967294" count="1" selected="0">
            <x v="1"/>
          </reference>
          <reference field="10" count="1" selected="0">
            <x v="2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4" format="10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4" format="1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4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3">
      <pivotArea type="data" outline="0" fieldPosition="0">
        <references count="2">
          <reference field="4294967294" count="1" selected="0">
            <x v="1"/>
          </reference>
          <reference field="10" count="1" selected="0">
            <x v="0"/>
          </reference>
        </references>
      </pivotArea>
    </chartFormat>
    <chartFormat chart="4" format="14">
      <pivotArea type="data" outline="0" fieldPosition="0">
        <references count="2">
          <reference field="4294967294" count="1" selected="0">
            <x v="1"/>
          </reference>
          <reference field="10" count="1" selected="0">
            <x v="1"/>
          </reference>
        </references>
      </pivotArea>
    </chartFormat>
    <chartFormat chart="4" format="15">
      <pivotArea type="data" outline="0" fieldPosition="0">
        <references count="2">
          <reference field="4294967294" count="1" selected="0">
            <x v="1"/>
          </reference>
          <reference field="10" count="1" selected="0">
            <x v="2"/>
          </reference>
        </references>
      </pivotArea>
    </chartFormat>
    <chartFormat chart="5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7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5" format="18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5" format="19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5" format="2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21">
      <pivotArea type="data" outline="0" fieldPosition="0">
        <references count="2">
          <reference field="4294967294" count="1" selected="0">
            <x v="1"/>
          </reference>
          <reference field="10" count="1" selected="0">
            <x v="0"/>
          </reference>
        </references>
      </pivotArea>
    </chartFormat>
    <chartFormat chart="5" format="22">
      <pivotArea type="data" outline="0" fieldPosition="0">
        <references count="2">
          <reference field="4294967294" count="1" selected="0">
            <x v="1"/>
          </reference>
          <reference field="10" count="1" selected="0">
            <x v="1"/>
          </reference>
        </references>
      </pivotArea>
    </chartFormat>
    <chartFormat chart="5" format="23">
      <pivotArea type="data" outline="0" fieldPosition="0">
        <references count="2">
          <reference field="4294967294" count="1" selected="0">
            <x v="1"/>
          </reference>
          <reference field="10" count="1" selected="0">
            <x v="2"/>
          </reference>
        </references>
      </pivotArea>
    </chartFormat>
    <chartFormat chart="6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5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6" format="26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6" format="27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6" format="2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9">
      <pivotArea type="data" outline="0" fieldPosition="0">
        <references count="2">
          <reference field="4294967294" count="1" selected="0">
            <x v="1"/>
          </reference>
          <reference field="10" count="1" selected="0">
            <x v="0"/>
          </reference>
        </references>
      </pivotArea>
    </chartFormat>
    <chartFormat chart="6" format="30">
      <pivotArea type="data" outline="0" fieldPosition="0">
        <references count="2">
          <reference field="4294967294" count="1" selected="0">
            <x v="1"/>
          </reference>
          <reference field="10" count="1" selected="0">
            <x v="1"/>
          </reference>
        </references>
      </pivotArea>
    </chartFormat>
    <chartFormat chart="6" format="31">
      <pivotArea type="data" outline="0" fieldPosition="0">
        <references count="2">
          <reference field="4294967294" count="1" selected="0">
            <x v="1"/>
          </reference>
          <reference field="10" count="1" selected="0">
            <x v="2"/>
          </reference>
        </references>
      </pivotArea>
    </chartFormat>
    <chartFormat chart="7" format="3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3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7" format="34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7" format="35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7" format="3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37">
      <pivotArea type="data" outline="0" fieldPosition="0">
        <references count="2">
          <reference field="4294967294" count="1" selected="0">
            <x v="1"/>
          </reference>
          <reference field="10" count="1" selected="0">
            <x v="0"/>
          </reference>
        </references>
      </pivotArea>
    </chartFormat>
    <chartFormat chart="7" format="38">
      <pivotArea type="data" outline="0" fieldPosition="0">
        <references count="2">
          <reference field="4294967294" count="1" selected="0">
            <x v="1"/>
          </reference>
          <reference field="10" count="1" selected="0">
            <x v="1"/>
          </reference>
        </references>
      </pivotArea>
    </chartFormat>
    <chartFormat chart="7" format="39">
      <pivotArea type="data" outline="0" fieldPosition="0">
        <references count="2">
          <reference field="4294967294" count="1" selected="0">
            <x v="1"/>
          </reference>
          <reference field="1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4F9ACA-5EAE-48F5-AB02-DC42A4A7B2F2}" name="TablaDinámica2" cacheId="1145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12">
  <location ref="E4:G7" firstHeaderRow="0" firstDataRow="1" firstDataCol="1" rowPageCount="1" colPageCount="1"/>
  <pivotFields count="17">
    <pivotField compact="0" numFmtId="1" outline="0" showAll="0"/>
    <pivotField compact="0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axis="axisRow" compact="0" outline="0" showAll="0">
      <items count="3">
        <item x="0"/>
        <item x="1"/>
        <item t="default"/>
      </items>
    </pivotField>
    <pivotField compact="0" outline="0" showAll="0"/>
    <pivotField axis="axisPage" compact="0" outline="0" multipleItemSelectionAllowed="1" showAll="0">
      <items count="4">
        <item h="1" x="1"/>
        <item h="1" x="2"/>
        <item x="0"/>
        <item t="default"/>
      </items>
    </pivotField>
    <pivotField compact="0" outline="0" showAll="0"/>
    <pivotField compact="0" numFmtId="164" outline="0" showAll="0"/>
    <pivotField dataField="1" compact="0" numFmtId="1" outline="0" showAll="0"/>
    <pivotField compact="0" outline="0" showAll="0"/>
    <pivotField compact="0" numFmtId="164" outline="0" showAll="0"/>
    <pivotField compact="0" numFmtId="164" outline="0" showAll="0"/>
    <pivotField compact="0" numFmtId="164" outline="0" showAll="0"/>
  </pivotFields>
  <rowFields count="1">
    <field x="7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pageFields count="1">
    <pageField fld="9" hier="-1"/>
  </pageFields>
  <dataFields count="2">
    <dataField name="Total ordenes por Metodo" fld="12" subtotal="count" baseField="0" baseItem="0"/>
    <dataField name="Porcentajes" fld="12" showDataAs="percentOfTotal" baseField="0" baseItem="4294967295" numFmtId="10"/>
  </dataFields>
  <chartFormats count="2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51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8" format="77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77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776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9" format="777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9" format="77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779">
      <pivotArea type="data" outline="0" fieldPosition="0">
        <references count="2">
          <reference field="4294967294" count="1" selected="0">
            <x v="1"/>
          </reference>
          <reference field="7" count="1" selected="0">
            <x v="0"/>
          </reference>
        </references>
      </pivotArea>
    </chartFormat>
    <chartFormat chart="9" format="780">
      <pivotArea type="data" outline="0" fieldPosition="0">
        <references count="2">
          <reference field="4294967294" count="1" selected="0">
            <x v="1"/>
          </reference>
          <reference field="7" count="1" selected="0">
            <x v="1"/>
          </reference>
        </references>
      </pivotArea>
    </chartFormat>
    <chartFormat chart="10" format="78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782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0" format="783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0" format="78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785">
      <pivotArea type="data" outline="0" fieldPosition="0">
        <references count="2">
          <reference field="4294967294" count="1" selected="0">
            <x v="1"/>
          </reference>
          <reference field="7" count="1" selected="0">
            <x v="0"/>
          </reference>
        </references>
      </pivotArea>
    </chartFormat>
    <chartFormat chart="10" format="786">
      <pivotArea type="data" outline="0" fieldPosition="0">
        <references count="2">
          <reference field="4294967294" count="1" selected="0">
            <x v="1"/>
          </reference>
          <reference field="7" count="1" selected="0">
            <x v="1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BB4278-8CF3-4E05-B30A-AAE0150B4AB6}" name="TablaDinámica1" cacheId="1145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5">
  <location ref="A4:C8" firstHeaderRow="0" firstDataRow="1" firstDataCol="1"/>
  <pivotFields count="17">
    <pivotField compact="0" numFmtId="1" outline="0" showAll="0"/>
    <pivotField compact="0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outline="0" showAll="0"/>
    <pivotField compact="0" outline="0" showAll="0"/>
    <pivotField axis="axisRow" compact="0" outline="0" showAll="0">
      <items count="4">
        <item x="1"/>
        <item x="2"/>
        <item x="0"/>
        <item t="default"/>
      </items>
    </pivotField>
    <pivotField compact="0" outline="0" showAll="0"/>
    <pivotField compact="0" numFmtId="164" outline="0" showAll="0"/>
    <pivotField dataField="1" compact="0" numFmtId="1" outline="0" showAll="0"/>
    <pivotField compact="0" outline="0" showAll="0"/>
    <pivotField compact="0" numFmtId="164" outline="0" showAll="0"/>
    <pivotField compact="0" numFmtId="164" outline="0" showAll="0"/>
    <pivotField compact="0" numFmtId="164" outline="0" showAll="0"/>
  </pivotFields>
  <rowFields count="1">
    <field x="9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ordenes por metodo de pago" fld="12" subtotal="count" baseField="0" baseItem="0"/>
    <dataField name="Porcentajes" fld="12" subtotal="count" showDataAs="percentOfTotal" baseField="0" baseItem="4294967295" numFmtId="10"/>
  </dataFields>
  <chartFormats count="4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1"/>
          </reference>
          <reference field="9" count="1" selected="0">
            <x v="0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1"/>
          </reference>
          <reference field="9" count="1" selected="0">
            <x v="1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1"/>
          </reference>
          <reference field="9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" format="10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" format="1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1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13">
      <pivotArea type="data" outline="0" fieldPosition="0">
        <references count="2">
          <reference field="4294967294" count="1" selected="0">
            <x v="1"/>
          </reference>
          <reference field="9" count="1" selected="0">
            <x v="0"/>
          </reference>
        </references>
      </pivotArea>
    </chartFormat>
    <chartFormat chart="1" format="14">
      <pivotArea type="data" outline="0" fieldPosition="0">
        <references count="2">
          <reference field="4294967294" count="1" selected="0">
            <x v="1"/>
          </reference>
          <reference field="9" count="1" selected="0">
            <x v="1"/>
          </reference>
        </references>
      </pivotArea>
    </chartFormat>
    <chartFormat chart="1" format="15">
      <pivotArea type="data" outline="0" fieldPosition="0">
        <references count="2">
          <reference field="4294967294" count="1" selected="0">
            <x v="1"/>
          </reference>
          <reference field="9" count="1" selected="0">
            <x v="2"/>
          </reference>
        </references>
      </pivotArea>
    </chartFormat>
    <chartFormat chart="2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7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18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" format="19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" format="2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1">
      <pivotArea type="data" outline="0" fieldPosition="0">
        <references count="2">
          <reference field="4294967294" count="1" selected="0">
            <x v="1"/>
          </reference>
          <reference field="9" count="1" selected="0">
            <x v="0"/>
          </reference>
        </references>
      </pivotArea>
    </chartFormat>
    <chartFormat chart="2" format="22">
      <pivotArea type="data" outline="0" fieldPosition="0">
        <references count="2">
          <reference field="4294967294" count="1" selected="0">
            <x v="1"/>
          </reference>
          <reference field="9" count="1" selected="0">
            <x v="1"/>
          </reference>
        </references>
      </pivotArea>
    </chartFormat>
    <chartFormat chart="2" format="23">
      <pivotArea type="data" outline="0" fieldPosition="0">
        <references count="2">
          <reference field="4294967294" count="1" selected="0">
            <x v="1"/>
          </reference>
          <reference field="9" count="1" selected="0">
            <x v="2"/>
          </reference>
        </references>
      </pivotArea>
    </chartFormat>
    <chartFormat chart="3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5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3" format="26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3" format="27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3" format="2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9">
      <pivotArea type="data" outline="0" fieldPosition="0">
        <references count="2">
          <reference field="4294967294" count="1" selected="0">
            <x v="1"/>
          </reference>
          <reference field="9" count="1" selected="0">
            <x v="0"/>
          </reference>
        </references>
      </pivotArea>
    </chartFormat>
    <chartFormat chart="3" format="30">
      <pivotArea type="data" outline="0" fieldPosition="0">
        <references count="2">
          <reference field="4294967294" count="1" selected="0">
            <x v="1"/>
          </reference>
          <reference field="9" count="1" selected="0">
            <x v="1"/>
          </reference>
        </references>
      </pivotArea>
    </chartFormat>
    <chartFormat chart="3" format="31">
      <pivotArea type="data" outline="0" fieldPosition="0">
        <references count="2">
          <reference field="4294967294" count="1" selected="0">
            <x v="1"/>
          </reference>
          <reference field="9" count="1" selected="0">
            <x v="2"/>
          </reference>
        </references>
      </pivotArea>
    </chartFormat>
    <chartFormat chart="4" format="3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3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4" format="34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4" format="35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4" format="3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37">
      <pivotArea type="data" outline="0" fieldPosition="0">
        <references count="2">
          <reference field="4294967294" count="1" selected="0">
            <x v="1"/>
          </reference>
          <reference field="9" count="1" selected="0">
            <x v="0"/>
          </reference>
        </references>
      </pivotArea>
    </chartFormat>
    <chartFormat chart="4" format="38">
      <pivotArea type="data" outline="0" fieldPosition="0">
        <references count="2">
          <reference field="4294967294" count="1" selected="0">
            <x v="1"/>
          </reference>
          <reference field="9" count="1" selected="0">
            <x v="1"/>
          </reference>
        </references>
      </pivotArea>
    </chartFormat>
    <chartFormat chart="4" format="39">
      <pivotArea type="data" outline="0" fieldPosition="0">
        <references count="2">
          <reference field="4294967294" count="1" selected="0">
            <x v="1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8BC753-D464-40CC-B1B8-DC92B1CE3F69}" name="TablaDinámica3" cacheId="1145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8">
  <location ref="A3:E12" firstHeaderRow="1" firstDataRow="2" firstDataCol="1"/>
  <pivotFields count="17">
    <pivotField compact="0" numFmtId="1" outline="0" showAll="0"/>
    <pivotField axis="axisRow" compact="0" outline="0" showAll="0">
      <items count="8">
        <item x="2"/>
        <item x="3"/>
        <item x="4"/>
        <item x="5"/>
        <item x="6"/>
        <item x="0"/>
        <item x="1"/>
        <item t="default"/>
      </items>
    </pivotField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outline="0" showAll="0"/>
    <pivotField compact="0" outline="0" showAll="0"/>
    <pivotField compact="0" outline="0" showAll="0"/>
    <pivotField axis="axisCol" compact="0" outline="0" showAll="0">
      <items count="4">
        <item x="0"/>
        <item x="2"/>
        <item x="1"/>
        <item t="default"/>
      </items>
    </pivotField>
    <pivotField compact="0" numFmtId="164" outline="0" showAll="0"/>
    <pivotField compact="0" numFmtId="1" outline="0" showAll="0"/>
    <pivotField compact="0" outline="0" showAll="0"/>
    <pivotField compact="0" numFmtId="164" outline="0" showAll="0"/>
    <pivotField dataField="1" compact="0" numFmtId="164" outline="0" showAll="0"/>
    <pivotField compact="0" numFmtId="164" outline="0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Suma de Monto total SE HA COBRADO" fld="15" baseField="0" baseItem="0"/>
  </dataFields>
  <formats count="3">
    <format dxfId="44">
      <pivotArea grandRow="1" outline="0" collapsedLevelsAreSubtotals="1" fieldPosition="0"/>
    </format>
    <format dxfId="45">
      <pivotArea outline="0" fieldPosition="0">
        <references count="1">
          <reference field="1" count="0" selected="0"/>
        </references>
      </pivotArea>
    </format>
    <format dxfId="46">
      <pivotArea field="1" grandCol="1" outline="0" axis="axisRow" fieldPosition="0">
        <references count="1">
          <reference field="1" count="0" selected="0"/>
        </references>
      </pivotArea>
    </format>
  </format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7" format="1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7" format="1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7" format="1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987CEC-602F-40A5-8156-12747163B423}" name="TablaDinámica4" cacheId="1145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4">
  <location ref="A3:C15" firstHeaderRow="0" firstDataRow="1" firstDataCol="1"/>
  <pivotFields count="17">
    <pivotField compact="0" numFmtId="1" outline="0" showAll="0"/>
    <pivotField compact="0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4" outline="0" showAll="0"/>
    <pivotField compact="0" numFmtId="1" outline="0" showAll="0"/>
    <pivotField axis="axisRow" compact="0" outline="0" showAll="0">
      <items count="12">
        <item x="10"/>
        <item x="6"/>
        <item x="2"/>
        <item x="9"/>
        <item x="1"/>
        <item x="8"/>
        <item x="0"/>
        <item x="3"/>
        <item x="4"/>
        <item x="7"/>
        <item x="5"/>
        <item t="default"/>
      </items>
    </pivotField>
    <pivotField compact="0" numFmtId="164" outline="0" showAll="0"/>
    <pivotField dataField="1" compact="0" numFmtId="164" outline="0" showAll="0"/>
    <pivotField compact="0" numFmtId="164" outline="0" showAll="0"/>
  </pivotFields>
  <rowFields count="1">
    <field x="1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Monto total cobrado " fld="15" baseField="0" baseItem="0"/>
    <dataField name="Porcentaje que representa sobre el total" fld="15" showDataAs="percentOfTotal" baseField="0" baseItem="4294967295" numFmtId="10"/>
  </dataFields>
  <formats count="3">
    <format dxfId="41">
      <pivotArea outline="0" fieldPosition="0">
        <references count="1">
          <reference field="13" count="0" selected="0"/>
        </references>
      </pivotArea>
    </format>
    <format dxfId="42">
      <pivotArea grandRow="1" outline="0" collapsedLevelsAreSubtotals="1" fieldPosition="0"/>
    </format>
    <format dxfId="43">
      <pivotArea outline="0" fieldPosition="0">
        <references count="1">
          <reference field="4294967294" count="1" selected="0">
            <x v="1"/>
          </reference>
        </references>
      </pivotArea>
    </format>
  </format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66A26E-6129-4A1B-BD4B-2A30412C2D0A}" name="TablaDinámica2" cacheId="1145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1">
  <location ref="A34:I38" firstHeaderRow="1" firstDataRow="2" firstDataCol="1"/>
  <pivotFields count="17">
    <pivotField compact="0" numFmtId="1" outline="0" showAll="0"/>
    <pivotField axis="axisCol" compact="0" outline="0" showAll="0">
      <items count="8">
        <item x="2"/>
        <item x="3"/>
        <item x="4"/>
        <item x="5"/>
        <item x="6"/>
        <item x="0"/>
        <item x="1"/>
        <item t="default"/>
      </items>
    </pivotField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axis="axisRow" dataField="1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numFmtId="164" outline="0" showAll="0"/>
    <pivotField compact="0" numFmtId="1" outline="0" showAll="0"/>
    <pivotField compact="0" outline="0" showAll="0"/>
    <pivotField compact="0" numFmtId="164" outline="0" showAll="0"/>
    <pivotField compact="0" numFmtId="164" outline="0" showAll="0"/>
    <pivotField compact="0" numFmtId="164" outline="0" showAll="0"/>
  </pivotFields>
  <rowFields count="1">
    <field x="7"/>
  </rowFields>
  <rowItems count="3">
    <i>
      <x/>
    </i>
    <i>
      <x v="1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uenta de Cobro mesa" fld="7" subtotal="count" baseField="0" baseItem="0"/>
  </dataFields>
  <formats count="1">
    <format dxfId="40">
      <pivotArea field="7" grandCol="1" outline="0" axis="axisRow" fieldPosition="0">
        <references count="1">
          <reference field="7" count="0" selected="0"/>
        </references>
      </pivotArea>
    </format>
  </format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72B5D2-1C08-46BA-9FB3-231ACC250A14}" name="TablaDinámica5" cacheId="1145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5">
  <location ref="A22:E26" firstHeaderRow="1" firstDataRow="2" firstDataCol="1"/>
  <pivotFields count="17">
    <pivotField compact="0" numFmtId="1" outline="0" showAll="0"/>
    <pivotField compact="0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axis="axisRow" dataField="1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axis="axisCol" compact="0" outline="0" showAll="0">
      <items count="4">
        <item x="0"/>
        <item x="2"/>
        <item x="1"/>
        <item t="default"/>
      </items>
    </pivotField>
    <pivotField compact="0" numFmtId="164" outline="0" showAll="0"/>
    <pivotField compact="0" numFmtId="1" outline="0" showAll="0"/>
    <pivotField compact="0" outline="0" showAll="0"/>
    <pivotField compact="0" numFmtId="164" outline="0" showAll="0"/>
    <pivotField compact="0" numFmtId="164" outline="0" showAll="0"/>
    <pivotField compact="0" numFmtId="164" outline="0" showAll="0"/>
  </pivotFields>
  <rowFields count="1">
    <field x="7"/>
  </rowFields>
  <rowItems count="3">
    <i>
      <x/>
    </i>
    <i>
      <x v="1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Cuenta de Cobro mesa" fld="7" subtotal="count" baseField="0" baseItem="0"/>
  </dataFields>
  <formats count="1">
    <format dxfId="39">
      <pivotArea field="7" grandCol="1" outline="0" axis="axisRow" fieldPosition="0">
        <references count="1">
          <reference field="7" count="0" selected="0"/>
        </references>
      </pivotArea>
    </format>
  </formats>
  <chartFormats count="1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4" format="1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CA2B28-677F-4171-9AA0-DEDDEE7ECEE4}" name="TablaDinámica4" cacheId="1145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6">
  <location ref="A14:M18" firstHeaderRow="1" firstDataRow="2" firstDataCol="1"/>
  <pivotFields count="17">
    <pivotField compact="0" numFmtId="1" outline="0" showAll="0"/>
    <pivotField compact="0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axis="axisRow" dataField="1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numFmtId="164" outline="0" showAll="0"/>
    <pivotField compact="0" numFmtId="1" outline="0" showAll="0"/>
    <pivotField axis="axisCol" compact="0" outline="0" multipleItemSelectionAllowed="1" showAll="0">
      <items count="12">
        <item x="10"/>
        <item x="6"/>
        <item x="2"/>
        <item x="9"/>
        <item x="1"/>
        <item x="8"/>
        <item x="0"/>
        <item x="3"/>
        <item x="4"/>
        <item x="7"/>
        <item x="5"/>
        <item t="default"/>
      </items>
    </pivotField>
    <pivotField compact="0" numFmtId="164" outline="0" showAll="0"/>
    <pivotField compact="0" numFmtId="164" outline="0" showAll="0"/>
    <pivotField compact="0" numFmtId="164" outline="0" showAll="0"/>
  </pivotFields>
  <rowFields count="1">
    <field x="7"/>
  </rowFields>
  <rowItems count="3">
    <i>
      <x/>
    </i>
    <i>
      <x v="1"/>
    </i>
    <i t="grand">
      <x/>
    </i>
  </rowItems>
  <colFields count="1">
    <field x="13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Cuenta de Cobro mesa" fld="7" subtotal="count" baseField="0" baseItem="0"/>
  </dataFields>
  <formats count="1">
    <format dxfId="38">
      <pivotArea field="7" grandCol="1" outline="0" axis="axisRow" fieldPosition="0">
        <references count="1">
          <reference field="7" count="0" selected="0"/>
        </references>
      </pivotArea>
    </format>
  </formats>
  <chartFormats count="5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2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13" count="1" selected="0">
            <x v="0"/>
          </reference>
        </references>
      </pivotArea>
    </chartFormat>
    <chartFormat chart="1" format="3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13" count="1" selected="0">
            <x v="0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13" count="1" selected="0">
            <x v="0"/>
          </reference>
        </references>
      </pivotArea>
    </chartFormat>
    <chartFormat chart="2" format="6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0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5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6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7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8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9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0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4" format="1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4" format="1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  <chartFormat chart="4" format="1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5"/>
          </reference>
        </references>
      </pivotArea>
    </chartFormat>
    <chartFormat chart="4" format="1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6"/>
          </reference>
        </references>
      </pivotArea>
    </chartFormat>
    <chartFormat chart="4" format="1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7"/>
          </reference>
        </references>
      </pivotArea>
    </chartFormat>
    <chartFormat chart="4" format="1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8"/>
          </reference>
        </references>
      </pivotArea>
    </chartFormat>
    <chartFormat chart="4" format="2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9"/>
          </reference>
        </references>
      </pivotArea>
    </chartFormat>
    <chartFormat chart="4" format="2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0"/>
          </reference>
        </references>
      </pivotArea>
    </chartFormat>
    <chartFormat chart="5" format="2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2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2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5" format="2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5" format="2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  <chartFormat chart="5" format="2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5"/>
          </reference>
        </references>
      </pivotArea>
    </chartFormat>
    <chartFormat chart="5" format="2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6"/>
          </reference>
        </references>
      </pivotArea>
    </chartFormat>
    <chartFormat chart="5" format="2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7"/>
          </reference>
        </references>
      </pivotArea>
    </chartFormat>
    <chartFormat chart="5" format="3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8"/>
          </reference>
        </references>
      </pivotArea>
    </chartFormat>
    <chartFormat chart="5" format="3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9"/>
          </reference>
        </references>
      </pivotArea>
    </chartFormat>
    <chartFormat chart="5" format="3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1D88D9-9E98-4E44-BE8A-ECE3BA2B25E5}" name="TablaDinámica1" cacheId="1145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9">
  <location ref="A3:G7" firstHeaderRow="1" firstDataRow="2" firstDataCol="1"/>
  <pivotFields count="17">
    <pivotField compact="0" numFmtId="1" outline="0" showAll="0"/>
    <pivotField compact="0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axis="axisRow" dataField="1" compact="0" outline="0" showAll="0">
      <items count="3">
        <item x="0"/>
        <item x="1"/>
        <item t="default"/>
      </items>
    </pivotField>
    <pivotField axis="axisCol" compact="0" outline="0" showAll="0">
      <items count="6">
        <item x="1"/>
        <item x="2"/>
        <item x="0"/>
        <item x="4"/>
        <item x="3"/>
        <item t="default"/>
      </items>
    </pivotField>
    <pivotField compact="0" outline="0" showAll="0"/>
    <pivotField compact="0" outline="0" showAll="0"/>
    <pivotField compact="0" numFmtId="164" outline="0" showAll="0"/>
    <pivotField compact="0" numFmtId="1" outline="0" showAll="0"/>
    <pivotField compact="0" outline="0" showAll="0"/>
    <pivotField compact="0" numFmtId="164" outline="0" showAll="0"/>
    <pivotField compact="0" numFmtId="164" outline="0" showAll="0"/>
    <pivotField compact="0" numFmtId="164" outline="0" showAll="0"/>
  </pivotFields>
  <rowFields count="1">
    <field x="7"/>
  </rowFields>
  <rowItems count="3">
    <i>
      <x/>
    </i>
    <i>
      <x v="1"/>
    </i>
    <i t="grand">
      <x/>
    </i>
  </rowItems>
  <colFields count="1">
    <field x="8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uenta de Cobro mesa" fld="7" subtotal="count" baseField="0" baseItem="0"/>
  </dataFields>
  <formats count="1">
    <format dxfId="37">
      <pivotArea field="7" grandCol="1" outline="0" axis="axisRow" fieldPosition="0">
        <references count="1">
          <reference field="7" count="0" selected="0"/>
        </references>
      </pivotArea>
    </format>
  </formats>
  <chartFormats count="4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6" format="1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6" format="1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6" format="1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7" format="1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7" format="1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7" format="1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7" format="1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7" format="1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8" format="2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8" format="2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8" format="2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8" format="2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8" format="2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F50D45-4E23-4DB3-9EBD-E71DC7895A42}" name="TablaDinámica3" cacheId="1145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3">
  <location ref="J1:K13" firstHeaderRow="1" firstDataRow="1" firstDataCol="1"/>
  <pivotFields count="17">
    <pivotField compact="0" numFmtId="1" outline="0" showAll="0"/>
    <pivotField compact="0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4" outline="0" showAll="0"/>
    <pivotField compact="0" numFmtId="1" outline="0" showAll="0"/>
    <pivotField axis="axisRow" compact="0" outline="0" showAll="0">
      <items count="12">
        <item x="10"/>
        <item x="6"/>
        <item x="2"/>
        <item x="9"/>
        <item x="1"/>
        <item x="8"/>
        <item x="0"/>
        <item x="3"/>
        <item x="4"/>
        <item x="7"/>
        <item x="5"/>
        <item t="default"/>
      </items>
    </pivotField>
    <pivotField compact="0" numFmtId="164" outline="0" showAll="0"/>
    <pivotField compact="0" numFmtId="164" outline="0" showAll="0"/>
    <pivotField dataField="1" compact="0" numFmtId="164" outline="0" showAll="0"/>
  </pivotFields>
  <rowFields count="1">
    <field x="1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a de Propina que SI se ha cobrado" fld="16" baseField="0" baseItem="0"/>
  </dataFields>
  <formats count="2">
    <format dxfId="35">
      <pivotArea outline="0" collapsedLevelsAreSubtotals="1" fieldPosition="0"/>
    </format>
    <format dxfId="36">
      <pivotArea outline="0" collapsedLevelsAreSubtotals="1" fieldPosition="0"/>
    </format>
  </format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DD0957-DA77-4CFE-935E-C15327C9FF8A}" name="TablaDinámica11" cacheId="1145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1">
  <location ref="G1:H2" firstHeaderRow="0" firstDataRow="1" firstDataCol="0"/>
  <pivotFields count="17">
    <pivotField compact="0" numFmtId="1" outline="0" showAll="0"/>
    <pivotField compact="0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numFmtId="164" outline="0" showAll="0"/>
    <pivotField compact="0" numFmtId="1" outline="0" showAll="0"/>
    <pivotField compact="0" outline="0" showAll="0"/>
    <pivotField compact="0" numFmtId="164" outline="0" showAll="0"/>
    <pivotField compact="0" numFmtId="164" outline="0" showAll="0"/>
    <pivotField dataField="1" compact="0" numFmtId="164" outline="0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a de Propina" fld="11" baseField="0" baseItem="0"/>
    <dataField name="Suma de Propina  que si se ha cobrado" fld="16" baseField="0" baseItem="0"/>
  </dataFields>
  <formats count="2">
    <format dxfId="33">
      <pivotArea outline="0" collapsedLevelsAreSubtotals="1" fieldPosition="0"/>
    </format>
    <format dxfId="34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F1598B-5902-4D61-9363-5AD45467D87B}" name="TablaDinámica10" cacheId="1145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2">
  <location ref="D1:E5" firstHeaderRow="1" firstDataRow="1" firstDataCol="1"/>
  <pivotFields count="17">
    <pivotField compact="0" numFmtId="1" outline="0" showAll="0"/>
    <pivotField compact="0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outline="0" showAll="0"/>
    <pivotField compact="0" outline="0" showAll="0"/>
    <pivotField axis="axisRow" compact="0" outline="0" showAll="0">
      <items count="4">
        <item x="1"/>
        <item x="2"/>
        <item x="0"/>
        <item t="default"/>
      </items>
    </pivotField>
    <pivotField compact="0" outline="0" showAll="0"/>
    <pivotField compact="0" numFmtId="164" outline="0" showAll="0"/>
    <pivotField compact="0" numFmtId="1" outline="0" showAll="0"/>
    <pivotField compact="0" outline="0" showAll="0"/>
    <pivotField compact="0" numFmtId="164" outline="0" showAll="0"/>
    <pivotField compact="0" numFmtId="164" outline="0" showAll="0"/>
    <pivotField dataField="1" compact="0" numFmtId="164" outline="0" showAll="0"/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a de Propina que si se ha cobrado" fld="16" baseField="0" baseItem="0"/>
  </dataFields>
  <formats count="2">
    <format dxfId="31">
      <pivotArea outline="0" collapsedLevelsAreSubtotals="1" fieldPosition="0"/>
    </format>
    <format dxfId="32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0B451E-B798-4B9C-AE10-0EB235213528}" name="TablaDinámica9" cacheId="1145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1">
  <location ref="A1:B5" firstHeaderRow="1" firstDataRow="1" firstDataCol="1"/>
  <pivotFields count="17">
    <pivotField compact="0" numFmtId="1" outline="0" showAll="0"/>
    <pivotField compact="0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outline="0" showAll="0"/>
    <pivotField compact="0" outline="0" showAll="0"/>
    <pivotField compact="0" outline="0" showAll="0"/>
    <pivotField axis="axisRow" compact="0" outline="0" showAll="0">
      <items count="4">
        <item x="0"/>
        <item x="2"/>
        <item x="1"/>
        <item t="default"/>
      </items>
    </pivotField>
    <pivotField compact="0" numFmtId="164" outline="0" showAll="0"/>
    <pivotField compact="0" numFmtId="1" outline="0" showAll="0"/>
    <pivotField compact="0" outline="0" showAll="0"/>
    <pivotField compact="0" numFmtId="164" outline="0" showAll="0"/>
    <pivotField compact="0" numFmtId="164" outline="0" showAll="0"/>
    <pivotField dataField="1" compact="0" numFmtId="164" outline="0" showAll="0"/>
  </pivotFields>
  <rowFields count="1">
    <field x="1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Total porpina que si se ha cobrado" fld="16" baseField="0" baseItem="0"/>
  </dataFields>
  <formats count="2">
    <format dxfId="29">
      <pivotArea outline="0" collapsedLevelsAreSubtotals="1" fieldPosition="0"/>
    </format>
    <format dxfId="30">
      <pivotArea outline="0" collapsedLevelsAreSubtotals="1" fieldPosition="0"/>
    </format>
  </format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2E8311-EC8B-4888-ADE9-59010FD1EA3A}" name="TablaDinámica1" cacheId="1145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5">
  <location ref="A3:B9" firstHeaderRow="1" firstDataRow="1" firstDataCol="1"/>
  <pivotFields count="17">
    <pivotField compact="0" numFmtId="1" outline="0" showAll="0"/>
    <pivotField compact="0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outline="0" showAll="0"/>
    <pivotField axis="axisRow" compact="0" outline="0" showAll="0">
      <items count="6">
        <item x="1"/>
        <item x="2"/>
        <item x="0"/>
        <item x="4"/>
        <item x="3"/>
        <item t="default"/>
      </items>
    </pivotField>
    <pivotField compact="0" outline="0" showAll="0"/>
    <pivotField compact="0" outline="0" showAll="0"/>
    <pivotField compact="0" numFmtId="164" outline="0" showAll="0"/>
    <pivotField dataField="1" compact="0" numFmtId="1" outline="0" showAll="0"/>
    <pivotField compact="0" outline="0" showAll="0"/>
    <pivotField compact="0" numFmtId="164" outline="0" showAll="0"/>
    <pivotField compact="0" numFmtId="164" outline="0" showAll="0"/>
    <pivotField compact="0" numFmtId="164" outline="0" showAll="0"/>
  </pivotFields>
  <rowFields count="1"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Numero de ordenes atendidas" fld="12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ia_de_la_semana" xr10:uid="{2580E6C9-FA3A-4BC1-A738-96A228472138}" sourceName="Dia de la semana">
  <pivotTables>
    <pivotTable tabId="5" name="TablaDinámica15"/>
    <pivotTable tabId="5" name="TablaDinámica14"/>
  </pivotTables>
  <data>
    <tabular pivotCacheId="1138501721">
      <items count="7">
        <i x="2" s="1"/>
        <i x="3" s="1"/>
        <i x="4" s="1"/>
        <i x="5" s="1"/>
        <i x="6" s="1"/>
        <i x="0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ia de la semana" xr10:uid="{0568A440-CCED-4804-A529-146F94C9D46A}" cache="SegmentaciónDeDatos_Dia_de_la_semana" caption="Dia de la semana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2A99AB-A667-4536-ABCE-FAF544E9C287}" name="Tabla1" displayName="Tabla1" ref="A1:Q768" totalsRowShown="0" headerRowDxfId="28" headerRowBorderDxfId="26" tableBorderDxfId="27">
  <autoFilter ref="A1:Q768" xr:uid="{2A2A99AB-A667-4536-ABCE-FAF544E9C287}"/>
  <tableColumns count="17">
    <tableColumn id="1" xr3:uid="{71734318-147B-47B6-8095-A4EC4CF895A2}" name="Numero de Comensales" dataDxfId="25"/>
    <tableColumn id="17" xr3:uid="{17EF7EA4-1E52-4FB0-90D2-CE623183C0F4}" name="Dia de la semana" dataDxfId="24">
      <calculatedColumnFormula>+TEXT(C2,"DDDD")</calculatedColumnFormula>
    </tableColumn>
    <tableColumn id="2" xr3:uid="{4A5266F5-1EAD-4B78-9C46-0624E546EAB6}" name="Hora de Llegada" dataDxfId="23"/>
    <tableColumn id="3" xr3:uid="{14D9B91E-247E-49FD-B9BA-997B4AEBB25E}" name="Hora de Salida" dataDxfId="22"/>
    <tableColumn id="4" xr3:uid="{F1CBA2A8-BD02-4571-B3C2-018CEF9D37AF}" name="Tiempo de Permanencia" dataDxfId="21">
      <calculatedColumnFormula>+D2-C2</calculatedColumnFormula>
    </tableColumn>
    <tableColumn id="5" xr3:uid="{99CE2493-04C2-428D-8C0B-C6E6189589A3}" name="Tiempo de preparacion" dataDxfId="20">
      <calculatedColumnFormula>+VLOOKUP(M2,'Cocina datos'!K1:M1903,2,FALSE)</calculatedColumnFormula>
    </tableColumn>
    <tableColumn id="6" xr3:uid="{490A5904-00F6-4708-84F3-C58A1E43CC27}" name="Tiempo de Degustacion" dataDxfId="19">
      <calculatedColumnFormula array="1">+_xlfn.IFS((E2-F2)&lt;0,0,(E2-F2)&gt;0,(E2-F2))</calculatedColumnFormula>
    </tableColumn>
    <tableColumn id="7" xr3:uid="{F2C91BCF-AD9D-4FAC-BC25-88C1C637B208}" name="Cobro mesa" dataDxfId="18">
      <calculatedColumnFormula array="1">+_xlfn.IFS(G2=0,"NO COBRADA",G2&gt;0,"COBRADA")</calculatedColumnFormula>
    </tableColumn>
    <tableColumn id="8" xr3:uid="{82F5E6E2-5F4C-4647-AF6C-4FB15C8E7927}" name="Mesero Asignado"/>
    <tableColumn id="9" xr3:uid="{CF9700C5-C4A2-4EFA-9574-6315866F8BE2}" name="Metodo de Pago" dataDxfId="17"/>
    <tableColumn id="10" xr3:uid="{791AD03D-2684-49C2-98E5-EC8C49A58BC9}" name="Tipo de Servicio"/>
    <tableColumn id="11" xr3:uid="{62DF14A5-B9F8-4756-A4C1-5F2028608DED}" name="Propina" dataDxfId="16"/>
    <tableColumn id="12" xr3:uid="{4F7EC84D-A080-47AE-9DD5-EA4B464AA8A8}" name="Numero de Orden" dataDxfId="15"/>
    <tableColumn id="13" xr3:uid="{B5668098-1B35-4949-8271-EF0EC7B298A1}" name="País de Origen"/>
    <tableColumn id="14" xr3:uid="{5AE5DDFA-A736-4F96-AB43-EF56ABD60034}" name="Monto total de la cuenta " dataDxfId="14">
      <calculatedColumnFormula>+VLOOKUP(M2,'Cocina datos'!K1:M768,3,FALSE)</calculatedColumnFormula>
    </tableColumn>
    <tableColumn id="15" xr3:uid="{51EEFE85-831A-49E5-9A3C-39295CEDA22E}" name="Monto total SI SE HA COBRADO" dataDxfId="13">
      <calculatedColumnFormula array="1">+_xlfn.IFS(H2="COBRADA",O2,H2="NO COBRADA",0)</calculatedColumnFormula>
    </tableColumn>
    <tableColumn id="16" xr3:uid="{E369FA8C-A9A1-4D52-9080-B98774C2EB8D}" name="Propina si se ha cobrado" dataDxfId="12">
      <calculatedColumnFormula>+IF(H2="COBRADA",L2,0)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29793E-EB42-4305-929E-32F59BBA4329}" name="Tabla2" displayName="Tabla2" ref="A1:M1903" totalsRowShown="0" headerRowDxfId="11">
  <autoFilter ref="A1:M1903" xr:uid="{0029793E-EB42-4305-929E-32F59BBA4329}"/>
  <tableColumns count="13">
    <tableColumn id="1" xr3:uid="{71F38632-D320-4148-A197-37FDC67642EF}" name="Numero de orden" dataDxfId="10"/>
    <tableColumn id="2" xr3:uid="{664B9E93-8D91-4185-9661-EF568131FC77}" name="Costo Unitario" dataDxfId="9"/>
    <tableColumn id="3" xr3:uid="{D2D4AFBB-AEA1-42AB-9FF5-B4D2CA4B3918}" name="Precio Unitario" dataDxfId="8"/>
    <tableColumn id="4" xr3:uid="{9A129EF3-DE1E-4BEF-A481-CDA568F8C2F8}" name="Cantidad Ordenada" dataDxfId="7"/>
    <tableColumn id="5" xr3:uid="{0F546DDC-096C-465E-9721-9C6ABAE6F4F1}" name="Tiempo de preparacion en Min" dataDxfId="6"/>
    <tableColumn id="6" xr3:uid="{AF124DF2-AF17-4A48-A370-3BB257E7B865}" name="TIempo de preparacion de la cantidad ordenada" dataDxfId="5">
      <calculatedColumnFormula>+E2*D2</calculatedColumnFormula>
    </tableColumn>
    <tableColumn id="7" xr3:uid="{40CC9581-C9E9-4051-BDE2-C5B78EC9A826}" name="Ganancia Neta" dataDxfId="4">
      <calculatedColumnFormula>+H2-(B2*D2)</calculatedColumnFormula>
    </tableColumn>
    <tableColumn id="8" xr3:uid="{515859AF-291F-49FA-AB8B-E105D9E7D99F}" name="Ganancia Bruta" dataDxfId="3">
      <calculatedColumnFormula>+C2*D2</calculatedColumnFormula>
    </tableColumn>
    <tableColumn id="9" xr3:uid="{A8E3812A-5B4E-4468-98D5-80F0979EBC18}" name="Costes totales" dataDxfId="2">
      <calculatedColumnFormula>+B2*D2</calculatedColumnFormula>
    </tableColumn>
    <tableColumn id="10" xr3:uid="{8B7C208E-2AC0-4F68-9FAF-1EEADA73179E}" name="% ganancia por plato" dataDxfId="1">
      <calculatedColumnFormula>+(G2/H2)/D2</calculatedColumnFormula>
    </tableColumn>
    <tableColumn id="11" xr3:uid="{DC77DB96-9713-4E2A-8F67-365AE6ED9686}" name="Número de Orden unica"/>
    <tableColumn id="12" xr3:uid="{40A6261A-18FA-43DA-A97C-57A6CC4EE892}" name="Tiempo de preparacion total de cada orden"/>
    <tableColumn id="13" xr3:uid="{D4B3FE27-7728-4FF6-9966-6F53A80AF2A2}" name="Ganancia total Por orde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4" Type="http://schemas.microsoft.com/office/2007/relationships/slicer" Target="../slicers/slicer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1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6.xml"/><Relationship Id="rId2" Type="http://schemas.openxmlformats.org/officeDocument/2006/relationships/pivotTable" Target="../pivotTables/pivotTable15.xml"/><Relationship Id="rId1" Type="http://schemas.openxmlformats.org/officeDocument/2006/relationships/pivotTable" Target="../pivotTables/pivotTable14.xml"/><Relationship Id="rId5" Type="http://schemas.openxmlformats.org/officeDocument/2006/relationships/drawing" Target="../drawings/drawing6.xml"/><Relationship Id="rId4" Type="http://schemas.openxmlformats.org/officeDocument/2006/relationships/pivotTable" Target="../pivotTables/pivotTable1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0.xml"/><Relationship Id="rId2" Type="http://schemas.openxmlformats.org/officeDocument/2006/relationships/pivotTable" Target="../pivotTables/pivotTable19.xml"/><Relationship Id="rId1" Type="http://schemas.openxmlformats.org/officeDocument/2006/relationships/pivotTable" Target="../pivotTables/pivotTable18.xml"/><Relationship Id="rId5" Type="http://schemas.openxmlformats.org/officeDocument/2006/relationships/drawing" Target="../drawings/drawing7.xml"/><Relationship Id="rId4" Type="http://schemas.openxmlformats.org/officeDocument/2006/relationships/pivotTable" Target="../pivotTables/pivotTable2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F4311-2C82-42FF-95C0-30C9AB1F825F}">
  <dimension ref="A1:G15"/>
  <sheetViews>
    <sheetView tabSelected="1" workbookViewId="0">
      <selection activeCell="C4" sqref="C4"/>
    </sheetView>
  </sheetViews>
  <sheetFormatPr defaultRowHeight="15"/>
  <cols>
    <col min="1" max="1" width="22.140625" customWidth="1"/>
    <col min="2" max="2" width="28.85546875" bestFit="1" customWidth="1"/>
    <col min="3" max="3" width="41.85546875" bestFit="1" customWidth="1"/>
    <col min="4" max="4" width="12.7109375" bestFit="1" customWidth="1"/>
    <col min="5" max="5" width="41" bestFit="1" customWidth="1"/>
    <col min="6" max="6" width="31.28515625" customWidth="1"/>
    <col min="7" max="7" width="35.7109375" customWidth="1"/>
    <col min="8" max="8" width="31.7109375" bestFit="1" customWidth="1"/>
  </cols>
  <sheetData>
    <row r="1" spans="1:7">
      <c r="A1" s="45" t="s">
        <v>0</v>
      </c>
      <c r="B1" s="67" t="s">
        <v>1</v>
      </c>
      <c r="C1" s="45" t="s">
        <v>2</v>
      </c>
      <c r="D1" s="45" t="s">
        <v>3</v>
      </c>
      <c r="E1" s="47" t="s">
        <v>4</v>
      </c>
      <c r="F1" s="55" t="s">
        <v>5</v>
      </c>
      <c r="G1" s="44" t="s">
        <v>6</v>
      </c>
    </row>
    <row r="2" spans="1:7" ht="15.75">
      <c r="A2" s="46">
        <v>767</v>
      </c>
      <c r="B2" s="65">
        <v>361</v>
      </c>
      <c r="C2" s="64">
        <v>3.4823989569752283</v>
      </c>
      <c r="D2" s="49">
        <v>138.62711864406779</v>
      </c>
      <c r="E2" s="48">
        <v>39159</v>
      </c>
      <c r="F2" s="56">
        <v>106327</v>
      </c>
      <c r="G2" s="54">
        <v>11913.700000000008</v>
      </c>
    </row>
    <row r="3" spans="1:7">
      <c r="A3" s="37"/>
      <c r="B3" s="66"/>
      <c r="C3" s="43"/>
      <c r="E3" s="50"/>
      <c r="F3" s="51"/>
    </row>
    <row r="4" spans="1:7">
      <c r="A4" s="57" t="s">
        <v>7</v>
      </c>
      <c r="B4" s="68" t="s">
        <v>8</v>
      </c>
      <c r="E4" s="50"/>
      <c r="F4" s="51"/>
    </row>
    <row r="5" spans="1:7">
      <c r="A5" s="54">
        <v>63446</v>
      </c>
      <c r="B5" s="58">
        <v>0.24397735971482645</v>
      </c>
      <c r="E5" s="50"/>
      <c r="F5" s="51"/>
    </row>
    <row r="6" spans="1:7">
      <c r="E6" s="50"/>
      <c r="F6" s="51"/>
    </row>
    <row r="7" spans="1:7">
      <c r="E7" s="50"/>
      <c r="F7" s="51"/>
    </row>
    <row r="8" spans="1:7">
      <c r="E8" s="50"/>
      <c r="F8" s="51"/>
    </row>
    <row r="9" spans="1:7">
      <c r="A9" s="59" t="s">
        <v>9</v>
      </c>
      <c r="C9" s="59" t="s">
        <v>10</v>
      </c>
      <c r="E9" s="50"/>
      <c r="F9" s="51"/>
    </row>
    <row r="10" spans="1:7">
      <c r="A10" s="60">
        <f>+(E2-A5)/A5</f>
        <v>-0.38279796992718218</v>
      </c>
      <c r="C10" s="61">
        <f>+(F2-A5)/F2</f>
        <v>0.4032936130992128</v>
      </c>
      <c r="E10" s="50"/>
      <c r="F10" s="51"/>
    </row>
    <row r="11" spans="1:7">
      <c r="E11" s="50"/>
      <c r="F11" s="51"/>
    </row>
    <row r="12" spans="1:7">
      <c r="E12" s="52"/>
      <c r="F12" s="53"/>
    </row>
    <row r="15" spans="1:7">
      <c r="A15" s="62" t="s">
        <v>11</v>
      </c>
      <c r="B15" s="62"/>
      <c r="C15" s="63"/>
    </row>
  </sheetData>
  <pageMargins left="0.7" right="0.7" top="0.75" bottom="0.75" header="0.3" footer="0.3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8859B-E44F-413E-B3B4-7EE19BCAA293}">
  <dimension ref="A1:Q768"/>
  <sheetViews>
    <sheetView topLeftCell="A744" workbookViewId="0">
      <selection activeCell="D770" sqref="D770"/>
    </sheetView>
  </sheetViews>
  <sheetFormatPr defaultRowHeight="15"/>
  <cols>
    <col min="1" max="2" width="25.42578125" style="1" customWidth="1"/>
    <col min="3" max="3" width="17.85546875" style="4" bestFit="1" customWidth="1"/>
    <col min="4" max="4" width="16.42578125" style="4" bestFit="1" customWidth="1"/>
    <col min="5" max="5" width="25.42578125" style="4" bestFit="1" customWidth="1"/>
    <col min="6" max="6" width="24.5703125" style="4" bestFit="1" customWidth="1"/>
    <col min="7" max="7" width="24.7109375" style="4" bestFit="1" customWidth="1"/>
    <col min="8" max="8" width="22.28515625" style="10" customWidth="1"/>
    <col min="9" max="9" width="19" bestFit="1" customWidth="1"/>
    <col min="10" max="10" width="18.28515625" style="2" bestFit="1" customWidth="1"/>
    <col min="11" max="11" width="17.5703125" bestFit="1" customWidth="1"/>
    <col min="12" max="12" width="10.42578125" style="3" bestFit="1" customWidth="1"/>
    <col min="13" max="13" width="19.85546875" style="1" bestFit="1" customWidth="1"/>
    <col min="14" max="14" width="16.28515625" bestFit="1" customWidth="1"/>
    <col min="15" max="15" width="26.42578125" style="3" bestFit="1" customWidth="1"/>
    <col min="16" max="16" width="30.7109375" style="3" bestFit="1" customWidth="1"/>
    <col min="17" max="17" width="25.5703125" style="3" bestFit="1" customWidth="1"/>
  </cols>
  <sheetData>
    <row r="1" spans="1:17" s="34" customFormat="1">
      <c r="A1" s="29" t="s">
        <v>12</v>
      </c>
      <c r="B1" s="29" t="s">
        <v>13</v>
      </c>
      <c r="C1" s="30" t="s">
        <v>14</v>
      </c>
      <c r="D1" s="30" t="s">
        <v>15</v>
      </c>
      <c r="E1" s="30" t="s">
        <v>16</v>
      </c>
      <c r="F1" s="30" t="s">
        <v>17</v>
      </c>
      <c r="G1" s="30" t="s">
        <v>18</v>
      </c>
      <c r="H1" s="31" t="s">
        <v>19</v>
      </c>
      <c r="I1" s="32" t="s">
        <v>20</v>
      </c>
      <c r="J1" s="32" t="s">
        <v>21</v>
      </c>
      <c r="K1" s="32" t="s">
        <v>22</v>
      </c>
      <c r="L1" s="33" t="s">
        <v>23</v>
      </c>
      <c r="M1" s="29" t="s">
        <v>24</v>
      </c>
      <c r="N1" s="32" t="s">
        <v>25</v>
      </c>
      <c r="O1" s="33" t="s">
        <v>26</v>
      </c>
      <c r="P1" s="33" t="s">
        <v>27</v>
      </c>
      <c r="Q1" s="33" t="s">
        <v>28</v>
      </c>
    </row>
    <row r="2" spans="1:17">
      <c r="A2" s="1">
        <v>6</v>
      </c>
      <c r="B2" s="1" t="str">
        <f t="shared" ref="B2:B65" si="0">+TEXT(C2,"DDDD")</f>
        <v>sábado</v>
      </c>
      <c r="C2" s="4">
        <v>45017.046527777777</v>
      </c>
      <c r="D2" s="4">
        <v>45017.159722222219</v>
      </c>
      <c r="E2" s="4">
        <f>+D2-C2</f>
        <v>0.1131944444423425</v>
      </c>
      <c r="F2" s="7">
        <f>+VLOOKUP(M2,'Cocina datos'!K1:M1903,2,FALSE)</f>
        <v>0.10138888888888889</v>
      </c>
      <c r="G2" s="7" cm="1">
        <f t="array" ref="G2">+_xlfn.IFS((E2-F2)&lt;0,0,(E2-F2)&gt;0,(E2-F2))</f>
        <v>1.1805555553453612E-2</v>
      </c>
      <c r="H2" s="9" t="str" cm="1">
        <f t="array" ref="H2">+_xlfn.IFS(G2=0,"NO COBRADA",G2&gt;0,"COBRADA")</f>
        <v>COBRADA</v>
      </c>
      <c r="I2" t="s">
        <v>29</v>
      </c>
      <c r="J2" s="2" t="s">
        <v>30</v>
      </c>
      <c r="K2" t="s">
        <v>31</v>
      </c>
      <c r="L2" s="3">
        <v>48.55</v>
      </c>
      <c r="M2" s="1">
        <v>1</v>
      </c>
      <c r="N2" t="s">
        <v>32</v>
      </c>
      <c r="O2" s="3">
        <f>+VLOOKUP(M2,'Cocina datos'!K1:M768,3,FALSE)</f>
        <v>138</v>
      </c>
      <c r="P2" s="3" cm="1">
        <f t="array" ref="P2">+_xlfn.IFS(H2="COBRADA",O2,H2="NO COBRADA",0)</f>
        <v>138</v>
      </c>
      <c r="Q2" s="3">
        <f>+IF(H2="COBRADA",L2,0)</f>
        <v>48.55</v>
      </c>
    </row>
    <row r="3" spans="1:17">
      <c r="A3" s="1">
        <v>6</v>
      </c>
      <c r="B3" s="1" t="str">
        <f t="shared" si="0"/>
        <v>sábado</v>
      </c>
      <c r="C3" s="4">
        <v>45017.061111111114</v>
      </c>
      <c r="D3" s="4">
        <v>45017.15902777778</v>
      </c>
      <c r="E3" s="4">
        <f t="shared" ref="E3:E65" si="1">+D3-C3</f>
        <v>9.7916666665696539E-2</v>
      </c>
      <c r="F3" s="7">
        <f>+VLOOKUP(M3,'Cocina datos'!K2:M1904,2,FALSE)</f>
        <v>5.9027777777777776E-2</v>
      </c>
      <c r="G3" s="7" cm="1">
        <f t="array" ref="G3">+_xlfn.IFS((E3-F3)&lt;0,0,(E3-F3)&gt;0,(E3-F3))</f>
        <v>3.8888888887918763E-2</v>
      </c>
      <c r="H3" s="9" t="str" cm="1">
        <f t="array" ref="H3">+_xlfn.IFS(G3=0,"NO COBRADA",G3&gt;0,"COBRADA")</f>
        <v>COBRADA</v>
      </c>
      <c r="I3" t="s">
        <v>33</v>
      </c>
      <c r="J3" s="2" t="s">
        <v>34</v>
      </c>
      <c r="K3" t="s">
        <v>35</v>
      </c>
      <c r="L3" s="3">
        <v>43.3</v>
      </c>
      <c r="M3" s="1">
        <v>2</v>
      </c>
      <c r="N3" t="s">
        <v>36</v>
      </c>
      <c r="O3" s="3">
        <f>+VLOOKUP(M3,'Cocina datos'!K2:M769,3,FALSE)</f>
        <v>58</v>
      </c>
      <c r="P3" s="3" cm="1">
        <f t="array" ref="P3">+_xlfn.IFS(H3="COBRADA",O3,H3="NO COBRADA",0)</f>
        <v>58</v>
      </c>
      <c r="Q3" s="3">
        <f t="shared" ref="Q3:Q66" si="2">+IF(H3="COBRADA",L3,0)</f>
        <v>43.3</v>
      </c>
    </row>
    <row r="4" spans="1:17">
      <c r="A4" s="1">
        <v>1</v>
      </c>
      <c r="B4" s="1" t="str">
        <f t="shared" si="0"/>
        <v>sábado</v>
      </c>
      <c r="C4" s="4">
        <v>45017.020138888889</v>
      </c>
      <c r="D4" s="4">
        <v>45017.163888888892</v>
      </c>
      <c r="E4" s="4">
        <f t="shared" si="1"/>
        <v>0.14375000000291038</v>
      </c>
      <c r="F4" s="7">
        <f>+VLOOKUP(M4,'Cocina datos'!K3:M1905,2,FALSE)</f>
        <v>0.125</v>
      </c>
      <c r="G4" s="7" cm="1">
        <f t="array" ref="G4">+_xlfn.IFS((E4-F4)&lt;0,0,(E4-F4)&gt;0,(E4-F4))</f>
        <v>1.8750000002910383E-2</v>
      </c>
      <c r="H4" s="9" t="str" cm="1">
        <f t="array" ref="H4">+_xlfn.IFS(G4=0,"NO COBRADA",G4&gt;0,"COBRADA")</f>
        <v>COBRADA</v>
      </c>
      <c r="I4" t="s">
        <v>37</v>
      </c>
      <c r="J4" s="2" t="s">
        <v>38</v>
      </c>
      <c r="K4" t="s">
        <v>35</v>
      </c>
      <c r="L4" s="3">
        <v>30.87</v>
      </c>
      <c r="M4" s="1">
        <v>3</v>
      </c>
      <c r="N4" t="s">
        <v>39</v>
      </c>
      <c r="O4" s="3">
        <f>+VLOOKUP(M4,'Cocina datos'!K3:M770,3,FALSE)</f>
        <v>165</v>
      </c>
      <c r="P4" s="3" cm="1">
        <f t="array" ref="P4">+_xlfn.IFS(H4="COBRADA",O4,H4="NO COBRADA",0)</f>
        <v>165</v>
      </c>
      <c r="Q4" s="3">
        <f t="shared" si="2"/>
        <v>30.87</v>
      </c>
    </row>
    <row r="5" spans="1:17">
      <c r="A5" s="1">
        <v>1</v>
      </c>
      <c r="B5" s="1" t="str">
        <f t="shared" si="0"/>
        <v>sábado</v>
      </c>
      <c r="C5" s="4">
        <v>45017.127083333333</v>
      </c>
      <c r="D5" s="4">
        <v>45017.188194444447</v>
      </c>
      <c r="E5" s="4">
        <f t="shared" si="1"/>
        <v>6.1111111113859806E-2</v>
      </c>
      <c r="F5" s="7">
        <f>+VLOOKUP(M5,'Cocina datos'!K4:M1906,2,FALSE)</f>
        <v>8.3333333333333329E-2</v>
      </c>
      <c r="G5" s="7" cm="1">
        <f t="array" ref="G5">+_xlfn.IFS((E5-F5)&lt;0,0,(E5-F5)&gt;0,(E5-F5))</f>
        <v>0</v>
      </c>
      <c r="H5" s="9" t="str" cm="1">
        <f t="array" ref="H5">+_xlfn.IFS(G5=0,"NO COBRADA",G5&gt;0,"COBRADA")</f>
        <v>NO COBRADA</v>
      </c>
      <c r="I5" t="s">
        <v>40</v>
      </c>
      <c r="J5" s="2" t="s">
        <v>38</v>
      </c>
      <c r="K5" t="s">
        <v>31</v>
      </c>
      <c r="L5" s="3">
        <v>34.68</v>
      </c>
      <c r="M5" s="1">
        <v>4</v>
      </c>
      <c r="N5" t="s">
        <v>41</v>
      </c>
      <c r="O5" s="3">
        <f>+VLOOKUP(M5,'Cocina datos'!K4:M771,3,FALSE)</f>
        <v>183</v>
      </c>
      <c r="P5" s="3" cm="1">
        <f t="array" ref="P5">+_xlfn.IFS(H5="COBRADA",O5,H5="NO COBRADA",0)</f>
        <v>0</v>
      </c>
      <c r="Q5" s="3">
        <f t="shared" si="2"/>
        <v>0</v>
      </c>
    </row>
    <row r="6" spans="1:17">
      <c r="A6" s="1">
        <v>2</v>
      </c>
      <c r="B6" s="1" t="str">
        <f t="shared" si="0"/>
        <v>sábado</v>
      </c>
      <c r="C6" s="4">
        <v>45017.000694444447</v>
      </c>
      <c r="D6" s="4">
        <v>45017.087500000001</v>
      </c>
      <c r="E6" s="4">
        <f t="shared" si="1"/>
        <v>8.6805555554747116E-2</v>
      </c>
      <c r="F6" s="7">
        <f>+VLOOKUP(M6,'Cocina datos'!K5:M1907,2,FALSE)</f>
        <v>1.8055555555555557E-2</v>
      </c>
      <c r="G6" s="7" cm="1">
        <f t="array" ref="G6">+_xlfn.IFS((E6-F6)&lt;0,0,(E6-F6)&gt;0,(E6-F6))</f>
        <v>6.8749999999191555E-2</v>
      </c>
      <c r="H6" s="9" t="str" cm="1">
        <f t="array" ref="H6">+_xlfn.IFS(G6=0,"NO COBRADA",G6&gt;0,"COBRADA")</f>
        <v>COBRADA</v>
      </c>
      <c r="I6" t="s">
        <v>42</v>
      </c>
      <c r="J6" s="2" t="s">
        <v>38</v>
      </c>
      <c r="K6" t="s">
        <v>31</v>
      </c>
      <c r="L6" s="3">
        <v>24.33</v>
      </c>
      <c r="M6" s="1">
        <v>5</v>
      </c>
      <c r="N6" t="s">
        <v>43</v>
      </c>
      <c r="O6" s="3">
        <f>+VLOOKUP(M6,'Cocina datos'!K5:M772,3,FALSE)</f>
        <v>67</v>
      </c>
      <c r="P6" s="3" cm="1">
        <f t="array" ref="P6">+_xlfn.IFS(H6="COBRADA",O6,H6="NO COBRADA",0)</f>
        <v>67</v>
      </c>
      <c r="Q6" s="3">
        <f t="shared" si="2"/>
        <v>24.33</v>
      </c>
    </row>
    <row r="7" spans="1:17">
      <c r="A7" s="1">
        <v>5</v>
      </c>
      <c r="B7" s="1" t="str">
        <f t="shared" si="0"/>
        <v>sábado</v>
      </c>
      <c r="C7" s="4">
        <v>45017.058333333334</v>
      </c>
      <c r="D7" s="4">
        <v>45017.147222222222</v>
      </c>
      <c r="E7" s="4">
        <f t="shared" si="1"/>
        <v>8.8888888887595385E-2</v>
      </c>
      <c r="F7" s="7">
        <f>+VLOOKUP(M7,'Cocina datos'!K6:M1908,2,FALSE)</f>
        <v>1.5277777777777777E-2</v>
      </c>
      <c r="G7" s="7" cm="1">
        <f t="array" ref="G7">+_xlfn.IFS((E7-F7)&lt;0,0,(E7-F7)&gt;0,(E7-F7))</f>
        <v>7.3611111109817606E-2</v>
      </c>
      <c r="H7" s="9" t="str" cm="1">
        <f t="array" ref="H7">+_xlfn.IFS(G7=0,"NO COBRADA",G7&gt;0,"COBRADA")</f>
        <v>COBRADA</v>
      </c>
      <c r="I7" t="s">
        <v>42</v>
      </c>
      <c r="J7" s="2" t="s">
        <v>38</v>
      </c>
      <c r="K7" t="s">
        <v>44</v>
      </c>
      <c r="L7" s="3">
        <v>26.57</v>
      </c>
      <c r="M7" s="1">
        <v>6</v>
      </c>
      <c r="N7" t="s">
        <v>43</v>
      </c>
      <c r="O7" s="3">
        <f>+VLOOKUP(M7,'Cocina datos'!K6:M773,3,FALSE)</f>
        <v>70</v>
      </c>
      <c r="P7" s="3" cm="1">
        <f t="array" ref="P7">+_xlfn.IFS(H7="COBRADA",O7,H7="NO COBRADA",0)</f>
        <v>70</v>
      </c>
      <c r="Q7" s="3">
        <f t="shared" si="2"/>
        <v>26.57</v>
      </c>
    </row>
    <row r="8" spans="1:17">
      <c r="A8" s="1">
        <v>6</v>
      </c>
      <c r="B8" s="1" t="str">
        <f t="shared" si="0"/>
        <v>sábado</v>
      </c>
      <c r="C8" s="4">
        <v>45017.081250000003</v>
      </c>
      <c r="D8" s="4">
        <v>45017.181944444441</v>
      </c>
      <c r="E8" s="4">
        <f>+D8-C8+(15/1440)</f>
        <v>0.1111111111046436</v>
      </c>
      <c r="F8" s="7">
        <f>+VLOOKUP(M8,'Cocina datos'!K7:M1909,2,FALSE)</f>
        <v>7.4999999999999997E-2</v>
      </c>
      <c r="G8" s="7" cm="1">
        <f t="array" ref="G8">+_xlfn.IFS((E8-F8)&lt;0,0,(E8-F8)&gt;0,(E8-F8))</f>
        <v>3.6111111104643601E-2</v>
      </c>
      <c r="H8" s="9" t="str" cm="1">
        <f t="array" ref="H8">+_xlfn.IFS(G8=0,"NO COBRADA",G8&gt;0,"COBRADA")</f>
        <v>COBRADA</v>
      </c>
      <c r="I8" t="s">
        <v>37</v>
      </c>
      <c r="J8" s="2" t="s">
        <v>45</v>
      </c>
      <c r="K8" t="s">
        <v>44</v>
      </c>
      <c r="L8" s="3">
        <v>10.54</v>
      </c>
      <c r="M8" s="1">
        <v>7</v>
      </c>
      <c r="N8" t="s">
        <v>46</v>
      </c>
      <c r="O8" s="3">
        <f>+VLOOKUP(M8,'Cocina datos'!K7:M774,3,FALSE)</f>
        <v>172</v>
      </c>
      <c r="P8" s="3" cm="1">
        <f t="array" ref="P8">+_xlfn.IFS(H8="COBRADA",O8,H8="NO COBRADA",0)</f>
        <v>172</v>
      </c>
      <c r="Q8" s="3">
        <f t="shared" si="2"/>
        <v>10.54</v>
      </c>
    </row>
    <row r="9" spans="1:17">
      <c r="A9" s="1">
        <v>1</v>
      </c>
      <c r="B9" s="1" t="str">
        <f t="shared" si="0"/>
        <v>sábado</v>
      </c>
      <c r="C9" s="4">
        <v>45017.09097222222</v>
      </c>
      <c r="D9" s="4">
        <v>45017.200694444444</v>
      </c>
      <c r="E9" s="4">
        <f t="shared" si="1"/>
        <v>0.10972222222335404</v>
      </c>
      <c r="F9" s="7">
        <f>+VLOOKUP(M9,'Cocina datos'!K8:M1910,2,FALSE)</f>
        <v>0.10902777777777778</v>
      </c>
      <c r="G9" s="7" cm="1">
        <f t="array" ref="G9">+_xlfn.IFS((E9-F9)&lt;0,0,(E9-F9)&gt;0,(E9-F9))</f>
        <v>6.9444444557625884E-4</v>
      </c>
      <c r="H9" s="9" t="str" cm="1">
        <f t="array" ref="H9">+_xlfn.IFS(G9=0,"NO COBRADA",G9&gt;0,"COBRADA")</f>
        <v>COBRADA</v>
      </c>
      <c r="I9" t="s">
        <v>37</v>
      </c>
      <c r="J9" s="2" t="s">
        <v>45</v>
      </c>
      <c r="K9" t="s">
        <v>35</v>
      </c>
      <c r="L9" s="3">
        <v>49.18</v>
      </c>
      <c r="M9" s="1">
        <v>8</v>
      </c>
      <c r="N9" t="s">
        <v>41</v>
      </c>
      <c r="O9" s="3">
        <f>+VLOOKUP(M9,'Cocina datos'!K8:M775,3,FALSE)</f>
        <v>242</v>
      </c>
      <c r="P9" s="3" cm="1">
        <f t="array" ref="P9">+_xlfn.IFS(H9="COBRADA",O9,H9="NO COBRADA",0)</f>
        <v>242</v>
      </c>
      <c r="Q9" s="3">
        <f t="shared" si="2"/>
        <v>49.18</v>
      </c>
    </row>
    <row r="10" spans="1:17">
      <c r="A10" s="1">
        <v>5</v>
      </c>
      <c r="B10" s="1" t="str">
        <f t="shared" si="0"/>
        <v>sábado</v>
      </c>
      <c r="C10" s="4">
        <v>45017.085416666669</v>
      </c>
      <c r="D10" s="4">
        <v>45017.184027777781</v>
      </c>
      <c r="E10" s="4">
        <f t="shared" si="1"/>
        <v>9.8611111112404615E-2</v>
      </c>
      <c r="F10" s="7">
        <f>+VLOOKUP(M10,'Cocina datos'!K9:M1911,2,FALSE)</f>
        <v>0.14444444444444443</v>
      </c>
      <c r="G10" s="7" cm="1">
        <f t="array" ref="G10">+_xlfn.IFS((E10-F10)&lt;0,0,(E10-F10)&gt;0,(E10-F10))</f>
        <v>0</v>
      </c>
      <c r="H10" s="9" t="str" cm="1">
        <f t="array" ref="H10">+_xlfn.IFS(G10=0,"NO COBRADA",G10&gt;0,"COBRADA")</f>
        <v>NO COBRADA</v>
      </c>
      <c r="I10" t="s">
        <v>37</v>
      </c>
      <c r="J10" s="2" t="s">
        <v>47</v>
      </c>
      <c r="K10" t="s">
        <v>31</v>
      </c>
      <c r="L10" s="3">
        <v>46.85</v>
      </c>
      <c r="M10" s="1">
        <v>9</v>
      </c>
      <c r="N10" t="s">
        <v>48</v>
      </c>
      <c r="O10" s="3">
        <f>+VLOOKUP(M10,'Cocina datos'!K9:M776,3,FALSE)</f>
        <v>169</v>
      </c>
      <c r="P10" s="3" cm="1">
        <f t="array" ref="P10">+_xlfn.IFS(H10="COBRADA",O10,H10="NO COBRADA",0)</f>
        <v>0</v>
      </c>
      <c r="Q10" s="3">
        <f t="shared" si="2"/>
        <v>0</v>
      </c>
    </row>
    <row r="11" spans="1:17">
      <c r="A11" s="1">
        <v>1</v>
      </c>
      <c r="B11" s="1" t="str">
        <f t="shared" si="0"/>
        <v>sábado</v>
      </c>
      <c r="C11" s="4">
        <v>45017.001388888886</v>
      </c>
      <c r="D11" s="4">
        <v>45017.078472222223</v>
      </c>
      <c r="E11" s="4">
        <f>+D11-C11+(15/1440)</f>
        <v>8.7500000003880515E-2</v>
      </c>
      <c r="F11" s="7">
        <f>+VLOOKUP(M11,'Cocina datos'!K10:M1912,2,FALSE)</f>
        <v>4.0277777777777773E-2</v>
      </c>
      <c r="G11" s="7" cm="1">
        <f t="array" ref="G11">+_xlfn.IFS((E11-F11)&lt;0,0,(E11-F11)&gt;0,(E11-F11))</f>
        <v>4.7222222226102742E-2</v>
      </c>
      <c r="H11" s="9" t="str" cm="1">
        <f t="array" ref="H11">+_xlfn.IFS(G11=0,"NO COBRADA",G11&gt;0,"COBRADA")</f>
        <v>COBRADA</v>
      </c>
      <c r="I11" t="s">
        <v>42</v>
      </c>
      <c r="J11" s="2" t="s">
        <v>38</v>
      </c>
      <c r="K11" t="s">
        <v>31</v>
      </c>
      <c r="L11" s="3">
        <v>16.600000000000001</v>
      </c>
      <c r="M11" s="1">
        <v>10</v>
      </c>
      <c r="N11" t="s">
        <v>49</v>
      </c>
      <c r="O11" s="3">
        <f>+VLOOKUP(M11,'Cocina datos'!K10:M777,3,FALSE)</f>
        <v>148</v>
      </c>
      <c r="P11" s="3" cm="1">
        <f t="array" ref="P11">+_xlfn.IFS(H11="COBRADA",O11,H11="NO COBRADA",0)</f>
        <v>148</v>
      </c>
      <c r="Q11" s="3">
        <f t="shared" si="2"/>
        <v>16.600000000000001</v>
      </c>
    </row>
    <row r="12" spans="1:17">
      <c r="A12" s="1">
        <v>1</v>
      </c>
      <c r="B12" s="1" t="str">
        <f t="shared" si="0"/>
        <v>sábado</v>
      </c>
      <c r="C12" s="4">
        <v>45017.156944444447</v>
      </c>
      <c r="D12" s="4">
        <v>45017.272916666669</v>
      </c>
      <c r="E12" s="4">
        <f t="shared" si="1"/>
        <v>0.11597222222189885</v>
      </c>
      <c r="F12" s="7">
        <f>+VLOOKUP(M12,'Cocina datos'!K11:M1913,2,FALSE)</f>
        <v>5.5555555555555552E-2</v>
      </c>
      <c r="G12" s="7" cm="1">
        <f t="array" ref="G12">+_xlfn.IFS((E12-F12)&lt;0,0,(E12-F12)&gt;0,(E12-F12))</f>
        <v>6.0416666666343294E-2</v>
      </c>
      <c r="H12" s="9" t="str" cm="1">
        <f t="array" ref="H12">+_xlfn.IFS(G12=0,"NO COBRADA",G12&gt;0,"COBRADA")</f>
        <v>COBRADA</v>
      </c>
      <c r="I12" t="s">
        <v>33</v>
      </c>
      <c r="J12" s="2" t="s">
        <v>38</v>
      </c>
      <c r="K12" t="s">
        <v>31</v>
      </c>
      <c r="L12" s="3">
        <v>32.89</v>
      </c>
      <c r="M12" s="1">
        <v>11</v>
      </c>
      <c r="N12" t="s">
        <v>43</v>
      </c>
      <c r="O12" s="3">
        <f>+VLOOKUP(M12,'Cocina datos'!K11:M778,3,FALSE)</f>
        <v>88</v>
      </c>
      <c r="P12" s="3" cm="1">
        <f t="array" ref="P12">+_xlfn.IFS(H12="COBRADA",O12,H12="NO COBRADA",0)</f>
        <v>88</v>
      </c>
      <c r="Q12" s="3">
        <f t="shared" si="2"/>
        <v>32.89</v>
      </c>
    </row>
    <row r="13" spans="1:17">
      <c r="A13" s="1">
        <v>6</v>
      </c>
      <c r="B13" s="1" t="str">
        <f t="shared" si="0"/>
        <v>sábado</v>
      </c>
      <c r="C13" s="4">
        <v>45017.00277777778</v>
      </c>
      <c r="D13" s="4">
        <v>45017.140972222223</v>
      </c>
      <c r="E13" s="4">
        <f t="shared" ref="E13:E14" si="3">+D13-C13+(15/1440)</f>
        <v>0.14861111111046435</v>
      </c>
      <c r="F13" s="7">
        <f>+VLOOKUP(M13,'Cocina datos'!K12:M1914,2,FALSE)</f>
        <v>0.18680555555555556</v>
      </c>
      <c r="G13" s="7" cm="1">
        <f t="array" ref="G13">+_xlfn.IFS((E13-F13)&lt;0,0,(E13-F13)&gt;0,(E13-F13))</f>
        <v>0</v>
      </c>
      <c r="H13" s="9" t="str" cm="1">
        <f t="array" ref="H13">+_xlfn.IFS(G13=0,"NO COBRADA",G13&gt;0,"COBRADA")</f>
        <v>NO COBRADA</v>
      </c>
      <c r="I13" t="s">
        <v>42</v>
      </c>
      <c r="J13" s="2" t="s">
        <v>45</v>
      </c>
      <c r="K13" t="s">
        <v>44</v>
      </c>
      <c r="L13" s="3">
        <v>45.27</v>
      </c>
      <c r="M13" s="1">
        <v>12</v>
      </c>
      <c r="N13" t="s">
        <v>36</v>
      </c>
      <c r="O13" s="3">
        <f>+VLOOKUP(M13,'Cocina datos'!K12:M779,3,FALSE)</f>
        <v>326</v>
      </c>
      <c r="P13" s="3" cm="1">
        <f t="array" ref="P13">+_xlfn.IFS(H13="COBRADA",O13,H13="NO COBRADA",0)</f>
        <v>0</v>
      </c>
      <c r="Q13" s="3">
        <f t="shared" si="2"/>
        <v>0</v>
      </c>
    </row>
    <row r="14" spans="1:17">
      <c r="A14" s="1">
        <v>1</v>
      </c>
      <c r="B14" s="1" t="str">
        <f t="shared" si="0"/>
        <v>sábado</v>
      </c>
      <c r="C14" s="4">
        <v>45017.131249999999</v>
      </c>
      <c r="D14" s="4">
        <v>45017.230555555558</v>
      </c>
      <c r="E14" s="4">
        <f t="shared" si="3"/>
        <v>0.10972222222577936</v>
      </c>
      <c r="F14" s="7">
        <f>+VLOOKUP(M14,'Cocina datos'!K13:M1915,2,FALSE)</f>
        <v>0.12291666666666667</v>
      </c>
      <c r="G14" s="7" cm="1">
        <f t="array" ref="G14">+_xlfn.IFS((E14-F14)&lt;0,0,(E14-F14)&gt;0,(E14-F14))</f>
        <v>0</v>
      </c>
      <c r="H14" s="9" t="str" cm="1">
        <f t="array" ref="H14">+_xlfn.IFS(G14=0,"NO COBRADA",G14&gt;0,"COBRADA")</f>
        <v>NO COBRADA</v>
      </c>
      <c r="I14" t="s">
        <v>40</v>
      </c>
      <c r="J14" s="2" t="s">
        <v>34</v>
      </c>
      <c r="K14" t="s">
        <v>31</v>
      </c>
      <c r="L14" s="3">
        <v>22.06</v>
      </c>
      <c r="M14" s="1">
        <v>13</v>
      </c>
      <c r="N14" t="s">
        <v>39</v>
      </c>
      <c r="O14" s="3">
        <f>+VLOOKUP(M14,'Cocina datos'!K13:M780,3,FALSE)</f>
        <v>87</v>
      </c>
      <c r="P14" s="3" cm="1">
        <f t="array" ref="P14">+_xlfn.IFS(H14="COBRADA",O14,H14="NO COBRADA",0)</f>
        <v>0</v>
      </c>
      <c r="Q14" s="3">
        <f t="shared" si="2"/>
        <v>0</v>
      </c>
    </row>
    <row r="15" spans="1:17">
      <c r="A15" s="1">
        <v>6</v>
      </c>
      <c r="B15" s="1" t="str">
        <f t="shared" si="0"/>
        <v>sábado</v>
      </c>
      <c r="C15" s="4">
        <v>45017.012499999997</v>
      </c>
      <c r="D15" s="4">
        <v>45017.081944444442</v>
      </c>
      <c r="E15" s="4">
        <f t="shared" si="1"/>
        <v>6.9444444445252884E-2</v>
      </c>
      <c r="F15" s="7">
        <f>+VLOOKUP(M15,'Cocina datos'!K14:M1916,2,FALSE)</f>
        <v>0.13749999999999998</v>
      </c>
      <c r="G15" s="7" cm="1">
        <f t="array" ref="G15">+_xlfn.IFS((E15-F15)&lt;0,0,(E15-F15)&gt;0,(E15-F15))</f>
        <v>0</v>
      </c>
      <c r="H15" s="9" t="str" cm="1">
        <f t="array" ref="H15">+_xlfn.IFS(G15=0,"NO COBRADA",G15&gt;0,"COBRADA")</f>
        <v>NO COBRADA</v>
      </c>
      <c r="I15" t="s">
        <v>37</v>
      </c>
      <c r="J15" s="2" t="s">
        <v>34</v>
      </c>
      <c r="K15" t="s">
        <v>31</v>
      </c>
      <c r="L15" s="3">
        <v>48.76</v>
      </c>
      <c r="M15" s="1">
        <v>14</v>
      </c>
      <c r="N15" t="s">
        <v>43</v>
      </c>
      <c r="O15" s="3">
        <f>+VLOOKUP(M15,'Cocina datos'!K14:M781,3,FALSE)</f>
        <v>129</v>
      </c>
      <c r="P15" s="3" cm="1">
        <f t="array" ref="P15">+_xlfn.IFS(H15="COBRADA",O15,H15="NO COBRADA",0)</f>
        <v>0</v>
      </c>
      <c r="Q15" s="3">
        <f t="shared" si="2"/>
        <v>0</v>
      </c>
    </row>
    <row r="16" spans="1:17">
      <c r="A16" s="1">
        <v>4</v>
      </c>
      <c r="B16" s="1" t="str">
        <f t="shared" si="0"/>
        <v>sábado</v>
      </c>
      <c r="C16" s="4">
        <v>45017.14166666667</v>
      </c>
      <c r="D16" s="4">
        <v>45017.207638888889</v>
      </c>
      <c r="E16" s="4">
        <f>+D16-C16+(15/1440)</f>
        <v>7.6388888885655135E-2</v>
      </c>
      <c r="F16" s="7">
        <f>+VLOOKUP(M16,'Cocina datos'!K15:M1917,2,FALSE)</f>
        <v>0.19722222222222222</v>
      </c>
      <c r="G16" s="7" cm="1">
        <f t="array" ref="G16">+_xlfn.IFS((E16-F16)&lt;0,0,(E16-F16)&gt;0,(E16-F16))</f>
        <v>0</v>
      </c>
      <c r="H16" s="9" t="str" cm="1">
        <f t="array" ref="H16">+_xlfn.IFS(G16=0,"NO COBRADA",G16&gt;0,"COBRADA")</f>
        <v>NO COBRADA</v>
      </c>
      <c r="I16" t="s">
        <v>33</v>
      </c>
      <c r="J16" s="2" t="s">
        <v>45</v>
      </c>
      <c r="K16" t="s">
        <v>35</v>
      </c>
      <c r="L16" s="3">
        <v>28.77</v>
      </c>
      <c r="M16" s="1">
        <v>15</v>
      </c>
      <c r="N16" t="s">
        <v>49</v>
      </c>
      <c r="O16" s="3">
        <f>+VLOOKUP(M16,'Cocina datos'!K15:M782,3,FALSE)</f>
        <v>224</v>
      </c>
      <c r="P16" s="3" cm="1">
        <f t="array" ref="P16">+_xlfn.IFS(H16="COBRADA",O16,H16="NO COBRADA",0)</f>
        <v>0</v>
      </c>
      <c r="Q16" s="3">
        <f t="shared" si="2"/>
        <v>0</v>
      </c>
    </row>
    <row r="17" spans="1:17">
      <c r="A17" s="1">
        <v>5</v>
      </c>
      <c r="B17" s="1" t="str">
        <f t="shared" si="0"/>
        <v>sábado</v>
      </c>
      <c r="C17" s="4">
        <v>45017.104861111111</v>
      </c>
      <c r="D17" s="4">
        <v>45017.183333333334</v>
      </c>
      <c r="E17" s="4">
        <f t="shared" si="1"/>
        <v>7.8472222223354038E-2</v>
      </c>
      <c r="F17" s="7">
        <f>+VLOOKUP(M17,'Cocina datos'!K16:M1918,2,FALSE)</f>
        <v>2.6388888888888889E-2</v>
      </c>
      <c r="G17" s="7" cm="1">
        <f t="array" ref="G17">+_xlfn.IFS((E17-F17)&lt;0,0,(E17-F17)&gt;0,(E17-F17))</f>
        <v>5.2083333334465146E-2</v>
      </c>
      <c r="H17" s="9" t="str" cm="1">
        <f t="array" ref="H17">+_xlfn.IFS(G17=0,"NO COBRADA",G17&gt;0,"COBRADA")</f>
        <v>COBRADA</v>
      </c>
      <c r="I17" t="s">
        <v>42</v>
      </c>
      <c r="J17" s="2" t="s">
        <v>34</v>
      </c>
      <c r="K17" t="s">
        <v>31</v>
      </c>
      <c r="L17" s="3">
        <v>37.9</v>
      </c>
      <c r="M17" s="1">
        <v>16</v>
      </c>
      <c r="N17" t="s">
        <v>48</v>
      </c>
      <c r="O17" s="3">
        <f>+VLOOKUP(M17,'Cocina datos'!K16:M783,3,FALSE)</f>
        <v>28</v>
      </c>
      <c r="P17" s="3" cm="1">
        <f t="array" ref="P17">+_xlfn.IFS(H17="COBRADA",O17,H17="NO COBRADA",0)</f>
        <v>28</v>
      </c>
      <c r="Q17" s="3">
        <f t="shared" si="2"/>
        <v>37.9</v>
      </c>
    </row>
    <row r="18" spans="1:17">
      <c r="A18" s="1">
        <v>6</v>
      </c>
      <c r="B18" s="1" t="str">
        <f t="shared" si="0"/>
        <v>sábado</v>
      </c>
      <c r="C18" s="4">
        <v>45017.006249999999</v>
      </c>
      <c r="D18" s="4">
        <v>45017.143750000003</v>
      </c>
      <c r="E18" s="4">
        <f t="shared" si="1"/>
        <v>0.13750000000436557</v>
      </c>
      <c r="F18" s="7">
        <f>+VLOOKUP(M18,'Cocina datos'!K17:M1919,2,FALSE)</f>
        <v>0.22916666666666669</v>
      </c>
      <c r="G18" s="7" cm="1">
        <f t="array" ref="G18">+_xlfn.IFS((E18-F18)&lt;0,0,(E18-F18)&gt;0,(E18-F18))</f>
        <v>0</v>
      </c>
      <c r="H18" s="9" t="str" cm="1">
        <f t="array" ref="H18">+_xlfn.IFS(G18=0,"NO COBRADA",G18&gt;0,"COBRADA")</f>
        <v>NO COBRADA</v>
      </c>
      <c r="I18" t="s">
        <v>37</v>
      </c>
      <c r="J18" s="2" t="s">
        <v>45</v>
      </c>
      <c r="K18" t="s">
        <v>35</v>
      </c>
      <c r="L18" s="3">
        <v>12.17</v>
      </c>
      <c r="M18" s="1">
        <v>17</v>
      </c>
      <c r="N18" t="s">
        <v>50</v>
      </c>
      <c r="O18" s="3">
        <f>+VLOOKUP(M18,'Cocina datos'!K17:M784,3,FALSE)</f>
        <v>137</v>
      </c>
      <c r="P18" s="3" cm="1">
        <f t="array" ref="P18">+_xlfn.IFS(H18="COBRADA",O18,H18="NO COBRADA",0)</f>
        <v>0</v>
      </c>
      <c r="Q18" s="3">
        <f t="shared" si="2"/>
        <v>0</v>
      </c>
    </row>
    <row r="19" spans="1:17">
      <c r="A19" s="1">
        <v>2</v>
      </c>
      <c r="B19" s="1" t="str">
        <f t="shared" si="0"/>
        <v>sábado</v>
      </c>
      <c r="C19" s="4">
        <v>45017.087500000001</v>
      </c>
      <c r="D19" s="4">
        <v>45017.18472222222</v>
      </c>
      <c r="E19" s="4">
        <f t="shared" si="1"/>
        <v>9.7222222218988463E-2</v>
      </c>
      <c r="F19" s="7">
        <f>+VLOOKUP(M19,'Cocina datos'!K18:M1920,2,FALSE)</f>
        <v>0.18611111111111112</v>
      </c>
      <c r="G19" s="7" cm="1">
        <f t="array" ref="G19">+_xlfn.IFS((E19-F19)&lt;0,0,(E19-F19)&gt;0,(E19-F19))</f>
        <v>0</v>
      </c>
      <c r="H19" s="9" t="str" cm="1">
        <f t="array" ref="H19">+_xlfn.IFS(G19=0,"NO COBRADA",G19&gt;0,"COBRADA")</f>
        <v>NO COBRADA</v>
      </c>
      <c r="I19" t="s">
        <v>37</v>
      </c>
      <c r="J19" s="2" t="s">
        <v>45</v>
      </c>
      <c r="K19" t="s">
        <v>35</v>
      </c>
      <c r="L19" s="3">
        <v>33.090000000000003</v>
      </c>
      <c r="M19" s="1">
        <v>18</v>
      </c>
      <c r="N19" t="s">
        <v>36</v>
      </c>
      <c r="O19" s="3">
        <f>+VLOOKUP(M19,'Cocina datos'!K18:M785,3,FALSE)</f>
        <v>251</v>
      </c>
      <c r="P19" s="3" cm="1">
        <f t="array" ref="P19">+_xlfn.IFS(H19="COBRADA",O19,H19="NO COBRADA",0)</f>
        <v>0</v>
      </c>
      <c r="Q19" s="3">
        <f t="shared" si="2"/>
        <v>0</v>
      </c>
    </row>
    <row r="20" spans="1:17">
      <c r="A20" s="1">
        <v>3</v>
      </c>
      <c r="B20" s="1" t="str">
        <f t="shared" si="0"/>
        <v>sábado</v>
      </c>
      <c r="C20" s="4">
        <v>45017.024305555555</v>
      </c>
      <c r="D20" s="4">
        <v>45017.145138888889</v>
      </c>
      <c r="E20" s="4">
        <f t="shared" si="1"/>
        <v>0.12083333333430346</v>
      </c>
      <c r="F20" s="7">
        <f>+VLOOKUP(M20,'Cocina datos'!K19:M1921,2,FALSE)</f>
        <v>6.1111111111111109E-2</v>
      </c>
      <c r="G20" s="7" cm="1">
        <f t="array" ref="G20">+_xlfn.IFS((E20-F20)&lt;0,0,(E20-F20)&gt;0,(E20-F20))</f>
        <v>5.9722222223192352E-2</v>
      </c>
      <c r="H20" s="9" t="str" cm="1">
        <f t="array" ref="H20">+_xlfn.IFS(G20=0,"NO COBRADA",G20&gt;0,"COBRADA")</f>
        <v>COBRADA</v>
      </c>
      <c r="I20" t="s">
        <v>37</v>
      </c>
      <c r="J20" s="2" t="s">
        <v>45</v>
      </c>
      <c r="K20" t="s">
        <v>31</v>
      </c>
      <c r="L20" s="3">
        <v>17.45</v>
      </c>
      <c r="M20" s="1">
        <v>19</v>
      </c>
      <c r="N20" t="s">
        <v>51</v>
      </c>
      <c r="O20" s="3">
        <f>+VLOOKUP(M20,'Cocina datos'!K19:M786,3,FALSE)</f>
        <v>80</v>
      </c>
      <c r="P20" s="3" cm="1">
        <f t="array" ref="P20">+_xlfn.IFS(H20="COBRADA",O20,H20="NO COBRADA",0)</f>
        <v>80</v>
      </c>
      <c r="Q20" s="3">
        <f t="shared" si="2"/>
        <v>17.45</v>
      </c>
    </row>
    <row r="21" spans="1:17">
      <c r="A21" s="1">
        <v>2</v>
      </c>
      <c r="B21" s="1" t="str">
        <f t="shared" si="0"/>
        <v>sábado</v>
      </c>
      <c r="C21" s="4">
        <v>45017.059027777781</v>
      </c>
      <c r="D21" s="4">
        <v>45017.216666666667</v>
      </c>
      <c r="E21" s="4">
        <f t="shared" si="1"/>
        <v>0.15763888888614019</v>
      </c>
      <c r="F21" s="7">
        <f>+VLOOKUP(M21,'Cocina datos'!K20:M1922,2,FALSE)</f>
        <v>0.12222222222222223</v>
      </c>
      <c r="G21" s="7" cm="1">
        <f t="array" ref="G21">+_xlfn.IFS((E21-F21)&lt;0,0,(E21-F21)&gt;0,(E21-F21))</f>
        <v>3.5416666663917962E-2</v>
      </c>
      <c r="H21" s="9" t="str" cm="1">
        <f t="array" ref="H21">+_xlfn.IFS(G21=0,"NO COBRADA",G21&gt;0,"COBRADA")</f>
        <v>COBRADA</v>
      </c>
      <c r="I21" t="s">
        <v>29</v>
      </c>
      <c r="J21" s="2" t="s">
        <v>45</v>
      </c>
      <c r="K21" t="s">
        <v>31</v>
      </c>
      <c r="L21" s="3">
        <v>31.7</v>
      </c>
      <c r="M21" s="1">
        <v>20</v>
      </c>
      <c r="N21" t="s">
        <v>51</v>
      </c>
      <c r="O21" s="3">
        <f>+VLOOKUP(M21,'Cocina datos'!K20:M787,3,FALSE)</f>
        <v>178</v>
      </c>
      <c r="P21" s="3" cm="1">
        <f t="array" ref="P21">+_xlfn.IFS(H21="COBRADA",O21,H21="NO COBRADA",0)</f>
        <v>178</v>
      </c>
      <c r="Q21" s="3">
        <f t="shared" si="2"/>
        <v>31.7</v>
      </c>
    </row>
    <row r="22" spans="1:17">
      <c r="A22" s="1">
        <v>2</v>
      </c>
      <c r="B22" s="1" t="str">
        <f t="shared" si="0"/>
        <v>sábado</v>
      </c>
      <c r="C22" s="4">
        <v>45017.152083333334</v>
      </c>
      <c r="D22" s="4">
        <v>45017.244444444441</v>
      </c>
      <c r="E22" s="4">
        <f t="shared" si="1"/>
        <v>9.2361111106583849E-2</v>
      </c>
      <c r="F22" s="7">
        <f>+VLOOKUP(M22,'Cocina datos'!K21:M1923,2,FALSE)</f>
        <v>0.22500000000000001</v>
      </c>
      <c r="G22" s="7" cm="1">
        <f t="array" ref="G22">+_xlfn.IFS((E22-F22)&lt;0,0,(E22-F22)&gt;0,(E22-F22))</f>
        <v>0</v>
      </c>
      <c r="H22" s="9" t="str" cm="1">
        <f t="array" ref="H22">+_xlfn.IFS(G22=0,"NO COBRADA",G22&gt;0,"COBRADA")</f>
        <v>NO COBRADA</v>
      </c>
      <c r="I22" t="s">
        <v>29</v>
      </c>
      <c r="J22" s="2" t="s">
        <v>45</v>
      </c>
      <c r="K22" t="s">
        <v>31</v>
      </c>
      <c r="L22" s="3">
        <v>20.53</v>
      </c>
      <c r="M22" s="1">
        <v>21</v>
      </c>
      <c r="N22" t="s">
        <v>49</v>
      </c>
      <c r="O22" s="3">
        <f>+VLOOKUP(M22,'Cocina datos'!K21:M788,3,FALSE)</f>
        <v>274</v>
      </c>
      <c r="P22" s="3" cm="1">
        <f t="array" ref="P22">+_xlfn.IFS(H22="COBRADA",O22,H22="NO COBRADA",0)</f>
        <v>0</v>
      </c>
      <c r="Q22" s="3">
        <f t="shared" si="2"/>
        <v>0</v>
      </c>
    </row>
    <row r="23" spans="1:17">
      <c r="A23" s="1">
        <v>1</v>
      </c>
      <c r="B23" s="1" t="str">
        <f t="shared" si="0"/>
        <v>sábado</v>
      </c>
      <c r="C23" s="4">
        <v>45017.094444444447</v>
      </c>
      <c r="D23" s="4">
        <v>45017.199305555558</v>
      </c>
      <c r="E23" s="4">
        <f t="shared" si="1"/>
        <v>0.10486111111094942</v>
      </c>
      <c r="F23" s="7">
        <f>+VLOOKUP(M23,'Cocina datos'!K22:M1924,2,FALSE)</f>
        <v>0.12083333333333332</v>
      </c>
      <c r="G23" s="7" cm="1">
        <f t="array" ref="G23">+_xlfn.IFS((E23-F23)&lt;0,0,(E23-F23)&gt;0,(E23-F23))</f>
        <v>0</v>
      </c>
      <c r="H23" s="9" t="str" cm="1">
        <f t="array" ref="H23">+_xlfn.IFS(G23=0,"NO COBRADA",G23&gt;0,"COBRADA")</f>
        <v>NO COBRADA</v>
      </c>
      <c r="I23" t="s">
        <v>42</v>
      </c>
      <c r="J23" s="2" t="s">
        <v>45</v>
      </c>
      <c r="K23" t="s">
        <v>31</v>
      </c>
      <c r="L23" s="3">
        <v>45.41</v>
      </c>
      <c r="M23" s="1">
        <v>22</v>
      </c>
      <c r="N23" t="s">
        <v>50</v>
      </c>
      <c r="O23" s="3">
        <f>+VLOOKUP(M23,'Cocina datos'!K22:M789,3,FALSE)</f>
        <v>213</v>
      </c>
      <c r="P23" s="3" cm="1">
        <f t="array" ref="P23">+_xlfn.IFS(H23="COBRADA",O23,H23="NO COBRADA",0)</f>
        <v>0</v>
      </c>
      <c r="Q23" s="3">
        <f t="shared" si="2"/>
        <v>0</v>
      </c>
    </row>
    <row r="24" spans="1:17">
      <c r="A24" s="1">
        <v>5</v>
      </c>
      <c r="B24" s="1" t="str">
        <f t="shared" si="0"/>
        <v>sábado</v>
      </c>
      <c r="C24" s="4">
        <v>45017.113888888889</v>
      </c>
      <c r="D24" s="4">
        <v>45017.17291666667</v>
      </c>
      <c r="E24" s="4">
        <f t="shared" si="1"/>
        <v>5.9027777781011537E-2</v>
      </c>
      <c r="F24" s="7">
        <f>+VLOOKUP(M24,'Cocina datos'!K23:M1925,2,FALSE)</f>
        <v>0.13124999999999998</v>
      </c>
      <c r="G24" s="7" cm="1">
        <f t="array" ref="G24">+_xlfn.IFS((E24-F24)&lt;0,0,(E24-F24)&gt;0,(E24-F24))</f>
        <v>0</v>
      </c>
      <c r="H24" s="9" t="str" cm="1">
        <f t="array" ref="H24">+_xlfn.IFS(G24=0,"NO COBRADA",G24&gt;0,"COBRADA")</f>
        <v>NO COBRADA</v>
      </c>
      <c r="I24" t="s">
        <v>40</v>
      </c>
      <c r="J24" s="2" t="s">
        <v>45</v>
      </c>
      <c r="K24" t="s">
        <v>44</v>
      </c>
      <c r="L24" s="3">
        <v>38.46</v>
      </c>
      <c r="M24" s="1">
        <v>23</v>
      </c>
      <c r="N24" t="s">
        <v>51</v>
      </c>
      <c r="O24" s="3">
        <f>+VLOOKUP(M24,'Cocina datos'!K23:M790,3,FALSE)</f>
        <v>138</v>
      </c>
      <c r="P24" s="3" cm="1">
        <f t="array" ref="P24">+_xlfn.IFS(H24="COBRADA",O24,H24="NO COBRADA",0)</f>
        <v>0</v>
      </c>
      <c r="Q24" s="3">
        <f t="shared" si="2"/>
        <v>0</v>
      </c>
    </row>
    <row r="25" spans="1:17">
      <c r="A25" s="1">
        <v>5</v>
      </c>
      <c r="B25" s="1" t="str">
        <f t="shared" si="0"/>
        <v>sábado</v>
      </c>
      <c r="C25" s="4">
        <v>45017.125694444447</v>
      </c>
      <c r="D25" s="4">
        <v>45017.263888888891</v>
      </c>
      <c r="E25" s="4">
        <f t="shared" ref="E25:E28" si="4">+D25-C25+(15/1440)</f>
        <v>0.14861111111046435</v>
      </c>
      <c r="F25" s="7">
        <f>+VLOOKUP(M25,'Cocina datos'!K24:M1926,2,FALSE)</f>
        <v>0.24930555555555556</v>
      </c>
      <c r="G25" s="7" cm="1">
        <f t="array" ref="G25">+_xlfn.IFS((E25-F25)&lt;0,0,(E25-F25)&gt;0,(E25-F25))</f>
        <v>0</v>
      </c>
      <c r="H25" s="9" t="str" cm="1">
        <f t="array" ref="H25">+_xlfn.IFS(G25=0,"NO COBRADA",G25&gt;0,"COBRADA")</f>
        <v>NO COBRADA</v>
      </c>
      <c r="I25" t="s">
        <v>29</v>
      </c>
      <c r="J25" s="2" t="s">
        <v>45</v>
      </c>
      <c r="K25" t="s">
        <v>31</v>
      </c>
      <c r="L25" s="3">
        <v>38.18</v>
      </c>
      <c r="M25" s="1">
        <v>24</v>
      </c>
      <c r="N25" t="s">
        <v>46</v>
      </c>
      <c r="O25" s="3">
        <f>+VLOOKUP(M25,'Cocina datos'!K24:M791,3,FALSE)</f>
        <v>233</v>
      </c>
      <c r="P25" s="3" cm="1">
        <f t="array" ref="P25">+_xlfn.IFS(H25="COBRADA",O25,H25="NO COBRADA",0)</f>
        <v>0</v>
      </c>
      <c r="Q25" s="3">
        <f t="shared" si="2"/>
        <v>0</v>
      </c>
    </row>
    <row r="26" spans="1:17">
      <c r="A26" s="1">
        <v>5</v>
      </c>
      <c r="B26" s="1" t="str">
        <f t="shared" si="0"/>
        <v>sábado</v>
      </c>
      <c r="C26" s="4">
        <v>45017.125694444447</v>
      </c>
      <c r="D26" s="4">
        <v>45017.207638888889</v>
      </c>
      <c r="E26" s="4">
        <f t="shared" si="4"/>
        <v>9.2361111109009172E-2</v>
      </c>
      <c r="F26" s="7">
        <f>+VLOOKUP(M26,'Cocina datos'!K25:M1927,2,FALSE)</f>
        <v>2.4305555555555556E-2</v>
      </c>
      <c r="G26" s="7" cm="1">
        <f t="array" ref="G26">+_xlfn.IFS((E26-F26)&lt;0,0,(E26-F26)&gt;0,(E26-F26))</f>
        <v>6.805555555345362E-2</v>
      </c>
      <c r="H26" s="9" t="str" cm="1">
        <f t="array" ref="H26">+_xlfn.IFS(G26=0,"NO COBRADA",G26&gt;0,"COBRADA")</f>
        <v>COBRADA</v>
      </c>
      <c r="I26" t="s">
        <v>40</v>
      </c>
      <c r="J26" s="2" t="s">
        <v>47</v>
      </c>
      <c r="K26" t="s">
        <v>44</v>
      </c>
      <c r="L26" s="3">
        <v>46.15</v>
      </c>
      <c r="M26" s="1">
        <v>25</v>
      </c>
      <c r="N26" t="s">
        <v>36</v>
      </c>
      <c r="O26" s="3">
        <f>+VLOOKUP(M26,'Cocina datos'!K25:M792,3,FALSE)</f>
        <v>34</v>
      </c>
      <c r="P26" s="3" cm="1">
        <f t="array" ref="P26">+_xlfn.IFS(H26="COBRADA",O26,H26="NO COBRADA",0)</f>
        <v>34</v>
      </c>
      <c r="Q26" s="3">
        <f t="shared" si="2"/>
        <v>46.15</v>
      </c>
    </row>
    <row r="27" spans="1:17">
      <c r="A27" s="1">
        <v>2</v>
      </c>
      <c r="B27" s="1" t="str">
        <f t="shared" si="0"/>
        <v>sábado</v>
      </c>
      <c r="C27" s="4">
        <v>45017.086111111108</v>
      </c>
      <c r="D27" s="4">
        <v>45017.240972222222</v>
      </c>
      <c r="E27" s="4">
        <f t="shared" si="4"/>
        <v>0.16527777778052646</v>
      </c>
      <c r="F27" s="7">
        <f>+VLOOKUP(M27,'Cocina datos'!K26:M1928,2,FALSE)</f>
        <v>0.15138888888888891</v>
      </c>
      <c r="G27" s="7" cm="1">
        <f t="array" ref="G27">+_xlfn.IFS((E27-F27)&lt;0,0,(E27-F27)&gt;0,(E27-F27))</f>
        <v>1.3888888891637557E-2</v>
      </c>
      <c r="H27" s="9" t="str" cm="1">
        <f t="array" ref="H27">+_xlfn.IFS(G27=0,"NO COBRADA",G27&gt;0,"COBRADA")</f>
        <v>COBRADA</v>
      </c>
      <c r="I27" t="s">
        <v>40</v>
      </c>
      <c r="J27" s="2" t="s">
        <v>45</v>
      </c>
      <c r="K27" t="s">
        <v>35</v>
      </c>
      <c r="L27" s="3">
        <v>10.37</v>
      </c>
      <c r="M27" s="1">
        <v>26</v>
      </c>
      <c r="N27" t="s">
        <v>49</v>
      </c>
      <c r="O27" s="3">
        <f>+VLOOKUP(M27,'Cocina datos'!K26:M793,3,FALSE)</f>
        <v>126</v>
      </c>
      <c r="P27" s="3" cm="1">
        <f t="array" ref="P27">+_xlfn.IFS(H27="COBRADA",O27,H27="NO COBRADA",0)</f>
        <v>126</v>
      </c>
      <c r="Q27" s="3">
        <f t="shared" si="2"/>
        <v>10.37</v>
      </c>
    </row>
    <row r="28" spans="1:17">
      <c r="A28" s="1">
        <v>2</v>
      </c>
      <c r="B28" s="1" t="str">
        <f t="shared" si="0"/>
        <v>sábado</v>
      </c>
      <c r="C28" s="4">
        <v>45017.054861111108</v>
      </c>
      <c r="D28" s="4">
        <v>45017.102083333331</v>
      </c>
      <c r="E28" s="4">
        <f t="shared" si="4"/>
        <v>5.7638888890020702E-2</v>
      </c>
      <c r="F28" s="7">
        <f>+VLOOKUP(M28,'Cocina datos'!K27:M1929,2,FALSE)</f>
        <v>3.8194444444444448E-2</v>
      </c>
      <c r="G28" s="7" cm="1">
        <f t="array" ref="G28">+_xlfn.IFS((E28-F28)&lt;0,0,(E28-F28)&gt;0,(E28-F28))</f>
        <v>1.9444444445576255E-2</v>
      </c>
      <c r="H28" s="9" t="str" cm="1">
        <f t="array" ref="H28">+_xlfn.IFS(G28=0,"NO COBRADA",G28&gt;0,"COBRADA")</f>
        <v>COBRADA</v>
      </c>
      <c r="I28" t="s">
        <v>40</v>
      </c>
      <c r="J28" s="2" t="s">
        <v>45</v>
      </c>
      <c r="K28" t="s">
        <v>31</v>
      </c>
      <c r="L28" s="3">
        <v>19.27</v>
      </c>
      <c r="M28" s="1">
        <v>27</v>
      </c>
      <c r="N28" t="s">
        <v>39</v>
      </c>
      <c r="O28" s="3">
        <f>+VLOOKUP(M28,'Cocina datos'!K27:M794,3,FALSE)</f>
        <v>61</v>
      </c>
      <c r="P28" s="3" cm="1">
        <f t="array" ref="P28">+_xlfn.IFS(H28="COBRADA",O28,H28="NO COBRADA",0)</f>
        <v>61</v>
      </c>
      <c r="Q28" s="3">
        <f t="shared" si="2"/>
        <v>19.27</v>
      </c>
    </row>
    <row r="29" spans="1:17">
      <c r="A29" s="1">
        <v>2</v>
      </c>
      <c r="B29" s="1" t="str">
        <f t="shared" si="0"/>
        <v>sábado</v>
      </c>
      <c r="C29" s="4">
        <v>45017.03402777778</v>
      </c>
      <c r="D29" s="4">
        <v>45017.136111111111</v>
      </c>
      <c r="E29" s="4">
        <f t="shared" si="1"/>
        <v>0.10208333333139308</v>
      </c>
      <c r="F29" s="7">
        <f>+VLOOKUP(M29,'Cocina datos'!K28:M1930,2,FALSE)</f>
        <v>7.7777777777777779E-2</v>
      </c>
      <c r="G29" s="7" cm="1">
        <f t="array" ref="G29">+_xlfn.IFS((E29-F29)&lt;0,0,(E29-F29)&gt;0,(E29-F29))</f>
        <v>2.4305555553615299E-2</v>
      </c>
      <c r="H29" s="9" t="str" cm="1">
        <f t="array" ref="H29">+_xlfn.IFS(G29=0,"NO COBRADA",G29&gt;0,"COBRADA")</f>
        <v>COBRADA</v>
      </c>
      <c r="I29" t="s">
        <v>42</v>
      </c>
      <c r="J29" s="2" t="s">
        <v>45</v>
      </c>
      <c r="K29" t="s">
        <v>44</v>
      </c>
      <c r="L29" s="3">
        <v>41.22</v>
      </c>
      <c r="M29" s="1">
        <v>28</v>
      </c>
      <c r="N29" t="s">
        <v>52</v>
      </c>
      <c r="O29" s="3">
        <f>+VLOOKUP(M29,'Cocina datos'!K28:M795,3,FALSE)</f>
        <v>94</v>
      </c>
      <c r="P29" s="3" cm="1">
        <f t="array" ref="P29">+_xlfn.IFS(H29="COBRADA",O29,H29="NO COBRADA",0)</f>
        <v>94</v>
      </c>
      <c r="Q29" s="3">
        <f t="shared" si="2"/>
        <v>41.22</v>
      </c>
    </row>
    <row r="30" spans="1:17">
      <c r="A30" s="1">
        <v>5</v>
      </c>
      <c r="B30" s="1" t="str">
        <f t="shared" si="0"/>
        <v>sábado</v>
      </c>
      <c r="C30" s="4">
        <v>45017.126388888886</v>
      </c>
      <c r="D30" s="4">
        <v>45017.256944444445</v>
      </c>
      <c r="E30" s="4">
        <f>+D30-C30+(15/1440)</f>
        <v>0.14097222222577935</v>
      </c>
      <c r="F30" s="7">
        <f>+VLOOKUP(M30,'Cocina datos'!K29:M1931,2,FALSE)</f>
        <v>0.11388888888888889</v>
      </c>
      <c r="G30" s="7" cm="1">
        <f t="array" ref="G30">+_xlfn.IFS((E30-F30)&lt;0,0,(E30-F30)&gt;0,(E30-F30))</f>
        <v>2.7083333336890461E-2</v>
      </c>
      <c r="H30" s="9" t="str" cm="1">
        <f t="array" ref="H30">+_xlfn.IFS(G30=0,"NO COBRADA",G30&gt;0,"COBRADA")</f>
        <v>COBRADA</v>
      </c>
      <c r="I30" t="s">
        <v>37</v>
      </c>
      <c r="J30" s="2" t="s">
        <v>45</v>
      </c>
      <c r="K30" t="s">
        <v>31</v>
      </c>
      <c r="L30" s="3">
        <v>14.83</v>
      </c>
      <c r="M30" s="1">
        <v>29</v>
      </c>
      <c r="N30" t="s">
        <v>50</v>
      </c>
      <c r="O30" s="3">
        <f>+VLOOKUP(M30,'Cocina datos'!K29:M796,3,FALSE)</f>
        <v>173</v>
      </c>
      <c r="P30" s="3" cm="1">
        <f t="array" ref="P30">+_xlfn.IFS(H30="COBRADA",O30,H30="NO COBRADA",0)</f>
        <v>173</v>
      </c>
      <c r="Q30" s="3">
        <f t="shared" si="2"/>
        <v>14.83</v>
      </c>
    </row>
    <row r="31" spans="1:17">
      <c r="A31" s="1">
        <v>4</v>
      </c>
      <c r="B31" s="1" t="str">
        <f t="shared" si="0"/>
        <v>sábado</v>
      </c>
      <c r="C31" s="4">
        <v>45017.121527777781</v>
      </c>
      <c r="D31" s="4">
        <v>45017.259027777778</v>
      </c>
      <c r="E31" s="4">
        <f t="shared" si="1"/>
        <v>0.13749999999708962</v>
      </c>
      <c r="F31" s="7">
        <f>+VLOOKUP(M31,'Cocina datos'!K30:M1932,2,FALSE)</f>
        <v>0.1340277777777778</v>
      </c>
      <c r="G31" s="7" cm="1">
        <f t="array" ref="G31">+_xlfn.IFS((E31-F31)&lt;0,0,(E31-F31)&gt;0,(E31-F31))</f>
        <v>3.4722222193118157E-3</v>
      </c>
      <c r="H31" s="9" t="str" cm="1">
        <f t="array" ref="H31">+_xlfn.IFS(G31=0,"NO COBRADA",G31&gt;0,"COBRADA")</f>
        <v>COBRADA</v>
      </c>
      <c r="I31" t="s">
        <v>42</v>
      </c>
      <c r="J31" s="2" t="s">
        <v>34</v>
      </c>
      <c r="K31" t="s">
        <v>31</v>
      </c>
      <c r="L31" s="3">
        <v>26.29</v>
      </c>
      <c r="M31" s="1">
        <v>30</v>
      </c>
      <c r="N31" t="s">
        <v>46</v>
      </c>
      <c r="O31" s="3">
        <f>+VLOOKUP(M31,'Cocina datos'!K30:M797,3,FALSE)</f>
        <v>112</v>
      </c>
      <c r="P31" s="3" cm="1">
        <f t="array" ref="P31">+_xlfn.IFS(H31="COBRADA",O31,H31="NO COBRADA",0)</f>
        <v>112</v>
      </c>
      <c r="Q31" s="3">
        <f t="shared" si="2"/>
        <v>26.29</v>
      </c>
    </row>
    <row r="32" spans="1:17">
      <c r="A32" s="1">
        <v>3</v>
      </c>
      <c r="B32" s="1" t="str">
        <f t="shared" si="0"/>
        <v>sábado</v>
      </c>
      <c r="C32" s="4">
        <v>45017.118750000001</v>
      </c>
      <c r="D32" s="4">
        <v>45017.251388888886</v>
      </c>
      <c r="E32" s="4">
        <f t="shared" ref="E32:E34" si="5">+D32-C32+(15/1440)</f>
        <v>0.14305555555135166</v>
      </c>
      <c r="F32" s="7">
        <f>+VLOOKUP(M32,'Cocina datos'!K31:M1933,2,FALSE)</f>
        <v>0.1048611111111111</v>
      </c>
      <c r="G32" s="7" cm="1">
        <f t="array" ref="G32">+_xlfn.IFS((E32-F32)&lt;0,0,(E32-F32)&gt;0,(E32-F32))</f>
        <v>3.819444444024056E-2</v>
      </c>
      <c r="H32" s="9" t="str" cm="1">
        <f t="array" ref="H32">+_xlfn.IFS(G32=0,"NO COBRADA",G32&gt;0,"COBRADA")</f>
        <v>COBRADA</v>
      </c>
      <c r="I32" t="s">
        <v>37</v>
      </c>
      <c r="J32" s="2" t="s">
        <v>45</v>
      </c>
      <c r="K32" t="s">
        <v>35</v>
      </c>
      <c r="L32" s="3">
        <v>19.809999999999999</v>
      </c>
      <c r="M32" s="1">
        <v>31</v>
      </c>
      <c r="N32" t="s">
        <v>52</v>
      </c>
      <c r="O32" s="3">
        <f>+VLOOKUP(M32,'Cocina datos'!K31:M798,3,FALSE)</f>
        <v>67</v>
      </c>
      <c r="P32" s="3" cm="1">
        <f t="array" ref="P32">+_xlfn.IFS(H32="COBRADA",O32,H32="NO COBRADA",0)</f>
        <v>67</v>
      </c>
      <c r="Q32" s="3">
        <f t="shared" si="2"/>
        <v>19.809999999999999</v>
      </c>
    </row>
    <row r="33" spans="1:17">
      <c r="A33" s="1">
        <v>1</v>
      </c>
      <c r="B33" s="1" t="str">
        <f t="shared" si="0"/>
        <v>sábado</v>
      </c>
      <c r="C33" s="4">
        <v>45017.130555555559</v>
      </c>
      <c r="D33" s="4">
        <v>45017.28402777778</v>
      </c>
      <c r="E33" s="4">
        <f t="shared" si="5"/>
        <v>0.16388888888711031</v>
      </c>
      <c r="F33" s="7">
        <f>+VLOOKUP(M33,'Cocina datos'!K32:M1934,2,FALSE)</f>
        <v>0.18819444444444444</v>
      </c>
      <c r="G33" s="7" cm="1">
        <f t="array" ref="G33">+_xlfn.IFS((E33-F33)&lt;0,0,(E33-F33)&gt;0,(E33-F33))</f>
        <v>0</v>
      </c>
      <c r="H33" s="9" t="str" cm="1">
        <f t="array" ref="H33">+_xlfn.IFS(G33=0,"NO COBRADA",G33&gt;0,"COBRADA")</f>
        <v>NO COBRADA</v>
      </c>
      <c r="I33" t="s">
        <v>33</v>
      </c>
      <c r="J33" s="2" t="s">
        <v>45</v>
      </c>
      <c r="K33" t="s">
        <v>31</v>
      </c>
      <c r="L33" s="3">
        <v>28.25</v>
      </c>
      <c r="M33" s="1">
        <v>32</v>
      </c>
      <c r="N33" t="s">
        <v>49</v>
      </c>
      <c r="O33" s="3">
        <f>+VLOOKUP(M33,'Cocina datos'!K32:M799,3,FALSE)</f>
        <v>211</v>
      </c>
      <c r="P33" s="3" cm="1">
        <f t="array" ref="P33">+_xlfn.IFS(H33="COBRADA",O33,H33="NO COBRADA",0)</f>
        <v>0</v>
      </c>
      <c r="Q33" s="3">
        <f t="shared" si="2"/>
        <v>0</v>
      </c>
    </row>
    <row r="34" spans="1:17">
      <c r="A34" s="1">
        <v>5</v>
      </c>
      <c r="B34" s="1" t="str">
        <f t="shared" si="0"/>
        <v>sábado</v>
      </c>
      <c r="C34" s="4">
        <v>45017.147916666669</v>
      </c>
      <c r="D34" s="4">
        <v>45017.26458333333</v>
      </c>
      <c r="E34" s="4">
        <f t="shared" si="5"/>
        <v>0.12708333332799762</v>
      </c>
      <c r="F34" s="7">
        <f>+VLOOKUP(M34,'Cocina datos'!K33:M1935,2,FALSE)</f>
        <v>0.18888888888888891</v>
      </c>
      <c r="G34" s="7" cm="1">
        <f t="array" ref="G34">+_xlfn.IFS((E34-F34)&lt;0,0,(E34-F34)&gt;0,(E34-F34))</f>
        <v>0</v>
      </c>
      <c r="H34" s="9" t="str" cm="1">
        <f t="array" ref="H34">+_xlfn.IFS(G34=0,"NO COBRADA",G34&gt;0,"COBRADA")</f>
        <v>NO COBRADA</v>
      </c>
      <c r="I34" t="s">
        <v>42</v>
      </c>
      <c r="J34" s="2" t="s">
        <v>47</v>
      </c>
      <c r="K34" t="s">
        <v>44</v>
      </c>
      <c r="L34" s="3">
        <v>20.38</v>
      </c>
      <c r="M34" s="1">
        <v>33</v>
      </c>
      <c r="N34" t="s">
        <v>43</v>
      </c>
      <c r="O34" s="3">
        <f>+VLOOKUP(M34,'Cocina datos'!K33:M800,3,FALSE)</f>
        <v>306</v>
      </c>
      <c r="P34" s="3" cm="1">
        <f t="array" ref="P34">+_xlfn.IFS(H34="COBRADA",O34,H34="NO COBRADA",0)</f>
        <v>0</v>
      </c>
      <c r="Q34" s="3">
        <f t="shared" si="2"/>
        <v>0</v>
      </c>
    </row>
    <row r="35" spans="1:17">
      <c r="A35" s="1">
        <v>1</v>
      </c>
      <c r="B35" s="1" t="str">
        <f t="shared" si="0"/>
        <v>sábado</v>
      </c>
      <c r="C35" s="4">
        <v>45017.094444444447</v>
      </c>
      <c r="D35" s="4">
        <v>45017.254861111112</v>
      </c>
      <c r="E35" s="4">
        <f t="shared" si="1"/>
        <v>0.16041666666569654</v>
      </c>
      <c r="F35" s="7">
        <f>+VLOOKUP(M35,'Cocina datos'!K34:M1936,2,FALSE)</f>
        <v>7.1527777777777773E-2</v>
      </c>
      <c r="G35" s="7" cm="1">
        <f t="array" ref="G35">+_xlfn.IFS((E35-F35)&lt;0,0,(E35-F35)&gt;0,(E35-F35))</f>
        <v>8.8888888887918766E-2</v>
      </c>
      <c r="H35" s="9" t="str" cm="1">
        <f t="array" ref="H35">+_xlfn.IFS(G35=0,"NO COBRADA",G35&gt;0,"COBRADA")</f>
        <v>COBRADA</v>
      </c>
      <c r="I35" t="s">
        <v>42</v>
      </c>
      <c r="J35" s="2" t="s">
        <v>45</v>
      </c>
      <c r="K35" t="s">
        <v>35</v>
      </c>
      <c r="L35" s="3">
        <v>13.08</v>
      </c>
      <c r="M35" s="1">
        <v>34</v>
      </c>
      <c r="N35" t="s">
        <v>43</v>
      </c>
      <c r="O35" s="3">
        <f>+VLOOKUP(M35,'Cocina datos'!K34:M801,3,FALSE)</f>
        <v>112</v>
      </c>
      <c r="P35" s="3" cm="1">
        <f t="array" ref="P35">+_xlfn.IFS(H35="COBRADA",O35,H35="NO COBRADA",0)</f>
        <v>112</v>
      </c>
      <c r="Q35" s="3">
        <f t="shared" si="2"/>
        <v>13.08</v>
      </c>
    </row>
    <row r="36" spans="1:17">
      <c r="A36" s="1">
        <v>2</v>
      </c>
      <c r="B36" s="1" t="str">
        <f t="shared" si="0"/>
        <v>sábado</v>
      </c>
      <c r="C36" s="4">
        <v>45017.137499999997</v>
      </c>
      <c r="D36" s="4">
        <v>45017.246527777781</v>
      </c>
      <c r="E36" s="4">
        <f t="shared" ref="E36:E38" si="6">+D36-C36+(15/1440)</f>
        <v>0.11944444445058859</v>
      </c>
      <c r="F36" s="7">
        <f>+VLOOKUP(M36,'Cocina datos'!K35:M1937,2,FALSE)</f>
        <v>7.3611111111111113E-2</v>
      </c>
      <c r="G36" s="7" cm="1">
        <f t="array" ref="G36">+_xlfn.IFS((E36-F36)&lt;0,0,(E36-F36)&gt;0,(E36-F36))</f>
        <v>4.5833333339477478E-2</v>
      </c>
      <c r="H36" s="9" t="str" cm="1">
        <f t="array" ref="H36">+_xlfn.IFS(G36=0,"NO COBRADA",G36&gt;0,"COBRADA")</f>
        <v>COBRADA</v>
      </c>
      <c r="I36" t="s">
        <v>29</v>
      </c>
      <c r="J36" s="2" t="s">
        <v>45</v>
      </c>
      <c r="K36" t="s">
        <v>31</v>
      </c>
      <c r="L36" s="3">
        <v>15.75</v>
      </c>
      <c r="M36" s="1">
        <v>35</v>
      </c>
      <c r="N36" t="s">
        <v>43</v>
      </c>
      <c r="O36" s="3">
        <f>+VLOOKUP(M36,'Cocina datos'!K35:M802,3,FALSE)</f>
        <v>214</v>
      </c>
      <c r="P36" s="3" cm="1">
        <f t="array" ref="P36">+_xlfn.IFS(H36="COBRADA",O36,H36="NO COBRADA",0)</f>
        <v>214</v>
      </c>
      <c r="Q36" s="3">
        <f t="shared" si="2"/>
        <v>15.75</v>
      </c>
    </row>
    <row r="37" spans="1:17">
      <c r="A37" s="1">
        <v>5</v>
      </c>
      <c r="B37" s="1" t="str">
        <f t="shared" si="0"/>
        <v>sábado</v>
      </c>
      <c r="C37" s="4">
        <v>45017.143750000003</v>
      </c>
      <c r="D37" s="4">
        <v>45017.268055555556</v>
      </c>
      <c r="E37" s="4">
        <f t="shared" si="6"/>
        <v>0.13472222221995858</v>
      </c>
      <c r="F37" s="7">
        <f>+VLOOKUP(M37,'Cocina datos'!K36:M1938,2,FALSE)</f>
        <v>2.6388888888888889E-2</v>
      </c>
      <c r="G37" s="7" cm="1">
        <f t="array" ref="G37">+_xlfn.IFS((E37-F37)&lt;0,0,(E37-F37)&gt;0,(E37-F37))</f>
        <v>0.10833333333106969</v>
      </c>
      <c r="H37" s="9" t="str" cm="1">
        <f t="array" ref="H37">+_xlfn.IFS(G37=0,"NO COBRADA",G37&gt;0,"COBRADA")</f>
        <v>COBRADA</v>
      </c>
      <c r="I37" t="s">
        <v>37</v>
      </c>
      <c r="J37" s="2" t="s">
        <v>45</v>
      </c>
      <c r="K37" t="s">
        <v>31</v>
      </c>
      <c r="L37" s="3">
        <v>45.28</v>
      </c>
      <c r="M37" s="1">
        <v>36</v>
      </c>
      <c r="N37" t="s">
        <v>48</v>
      </c>
      <c r="O37" s="3">
        <f>+VLOOKUP(M37,'Cocina datos'!K36:M803,3,FALSE)</f>
        <v>30</v>
      </c>
      <c r="P37" s="3" cm="1">
        <f t="array" ref="P37">+_xlfn.IFS(H37="COBRADA",O37,H37="NO COBRADA",0)</f>
        <v>30</v>
      </c>
      <c r="Q37" s="3">
        <f t="shared" si="2"/>
        <v>45.28</v>
      </c>
    </row>
    <row r="38" spans="1:17">
      <c r="A38" s="1">
        <v>1</v>
      </c>
      <c r="B38" s="1" t="str">
        <f t="shared" si="0"/>
        <v>sábado</v>
      </c>
      <c r="C38" s="4">
        <v>45017.14166666667</v>
      </c>
      <c r="D38" s="4">
        <v>45017.251388888886</v>
      </c>
      <c r="E38" s="4">
        <f t="shared" si="6"/>
        <v>0.12013888888274475</v>
      </c>
      <c r="F38" s="7">
        <f>+VLOOKUP(M38,'Cocina datos'!K37:M1939,2,FALSE)</f>
        <v>3.2638888888888891E-2</v>
      </c>
      <c r="G38" s="7" cm="1">
        <f t="array" ref="G38">+_xlfn.IFS((E38-F38)&lt;0,0,(E38-F38)&gt;0,(E38-F38))</f>
        <v>8.7499999993855854E-2</v>
      </c>
      <c r="H38" s="9" t="str" cm="1">
        <f t="array" ref="H38">+_xlfn.IFS(G38=0,"NO COBRADA",G38&gt;0,"COBRADA")</f>
        <v>COBRADA</v>
      </c>
      <c r="I38" t="s">
        <v>40</v>
      </c>
      <c r="J38" s="2" t="s">
        <v>45</v>
      </c>
      <c r="K38" t="s">
        <v>44</v>
      </c>
      <c r="L38" s="3">
        <v>10.39</v>
      </c>
      <c r="M38" s="1">
        <v>37</v>
      </c>
      <c r="N38" t="s">
        <v>39</v>
      </c>
      <c r="O38" s="3">
        <f>+VLOOKUP(M38,'Cocina datos'!K37:M804,3,FALSE)</f>
        <v>21</v>
      </c>
      <c r="P38" s="3" cm="1">
        <f t="array" ref="P38">+_xlfn.IFS(H38="COBRADA",O38,H38="NO COBRADA",0)</f>
        <v>21</v>
      </c>
      <c r="Q38" s="3">
        <f t="shared" si="2"/>
        <v>10.39</v>
      </c>
    </row>
    <row r="39" spans="1:17">
      <c r="A39" s="1">
        <v>6</v>
      </c>
      <c r="B39" s="1" t="str">
        <f t="shared" si="0"/>
        <v>sábado</v>
      </c>
      <c r="C39" s="4">
        <v>45017.109722222223</v>
      </c>
      <c r="D39" s="4">
        <v>45017.161805555559</v>
      </c>
      <c r="E39" s="4">
        <f t="shared" si="1"/>
        <v>5.2083333335758653E-2</v>
      </c>
      <c r="F39" s="7">
        <f>+VLOOKUP(M39,'Cocina datos'!K38:M1940,2,FALSE)</f>
        <v>0.15069444444444444</v>
      </c>
      <c r="G39" s="7" cm="1">
        <f t="array" ref="G39">+_xlfn.IFS((E39-F39)&lt;0,0,(E39-F39)&gt;0,(E39-F39))</f>
        <v>0</v>
      </c>
      <c r="H39" s="9" t="str" cm="1">
        <f t="array" ref="H39">+_xlfn.IFS(G39=0,"NO COBRADA",G39&gt;0,"COBRADA")</f>
        <v>NO COBRADA</v>
      </c>
      <c r="I39" t="s">
        <v>42</v>
      </c>
      <c r="J39" s="2" t="s">
        <v>47</v>
      </c>
      <c r="K39" t="s">
        <v>31</v>
      </c>
      <c r="L39" s="3">
        <v>16.309999999999999</v>
      </c>
      <c r="M39" s="1">
        <v>38</v>
      </c>
      <c r="N39" t="s">
        <v>51</v>
      </c>
      <c r="O39" s="3">
        <f>+VLOOKUP(M39,'Cocina datos'!K38:M805,3,FALSE)</f>
        <v>235</v>
      </c>
      <c r="P39" s="3" cm="1">
        <f t="array" ref="P39">+_xlfn.IFS(H39="COBRADA",O39,H39="NO COBRADA",0)</f>
        <v>0</v>
      </c>
      <c r="Q39" s="3">
        <f t="shared" si="2"/>
        <v>0</v>
      </c>
    </row>
    <row r="40" spans="1:17">
      <c r="A40" s="1">
        <v>3</v>
      </c>
      <c r="B40" s="1" t="str">
        <f t="shared" si="0"/>
        <v>sábado</v>
      </c>
      <c r="C40" s="4">
        <v>45017.15347222222</v>
      </c>
      <c r="D40" s="4">
        <v>45017.318749999999</v>
      </c>
      <c r="E40" s="4">
        <f>+D40-C40+(15/1440)</f>
        <v>0.17569444444476781</v>
      </c>
      <c r="F40" s="7">
        <f>+VLOOKUP(M40,'Cocina datos'!K39:M1941,2,FALSE)</f>
        <v>0.11874999999999999</v>
      </c>
      <c r="G40" s="7" cm="1">
        <f t="array" ref="G40">+_xlfn.IFS((E40-F40)&lt;0,0,(E40-F40)&gt;0,(E40-F40))</f>
        <v>5.6944444444767817E-2</v>
      </c>
      <c r="H40" s="9" t="str" cm="1">
        <f t="array" ref="H40">+_xlfn.IFS(G40=0,"NO COBRADA",G40&gt;0,"COBRADA")</f>
        <v>COBRADA</v>
      </c>
      <c r="I40" t="s">
        <v>37</v>
      </c>
      <c r="J40" s="2" t="s">
        <v>34</v>
      </c>
      <c r="K40" t="s">
        <v>44</v>
      </c>
      <c r="L40" s="3">
        <v>48.36</v>
      </c>
      <c r="M40" s="1">
        <v>39</v>
      </c>
      <c r="N40" t="s">
        <v>48</v>
      </c>
      <c r="O40" s="3">
        <f>+VLOOKUP(M40,'Cocina datos'!K39:M806,3,FALSE)</f>
        <v>108</v>
      </c>
      <c r="P40" s="3" cm="1">
        <f t="array" ref="P40">+_xlfn.IFS(H40="COBRADA",O40,H40="NO COBRADA",0)</f>
        <v>108</v>
      </c>
      <c r="Q40" s="3">
        <f t="shared" si="2"/>
        <v>48.36</v>
      </c>
    </row>
    <row r="41" spans="1:17">
      <c r="A41" s="1">
        <v>1</v>
      </c>
      <c r="B41" s="1" t="str">
        <f t="shared" si="0"/>
        <v>sábado</v>
      </c>
      <c r="C41" s="4">
        <v>45017.083333333336</v>
      </c>
      <c r="D41" s="4">
        <v>45017.170138888891</v>
      </c>
      <c r="E41" s="4">
        <f t="shared" si="1"/>
        <v>8.6805555554747116E-2</v>
      </c>
      <c r="F41" s="7">
        <f>+VLOOKUP(M41,'Cocina datos'!K40:M1942,2,FALSE)</f>
        <v>7.4999999999999997E-2</v>
      </c>
      <c r="G41" s="7" cm="1">
        <f t="array" ref="G41">+_xlfn.IFS((E41-F41)&lt;0,0,(E41-F41)&gt;0,(E41-F41))</f>
        <v>1.1805555554747119E-2</v>
      </c>
      <c r="H41" s="9" t="str" cm="1">
        <f t="array" ref="H41">+_xlfn.IFS(G41=0,"NO COBRADA",G41&gt;0,"COBRADA")</f>
        <v>COBRADA</v>
      </c>
      <c r="I41" t="s">
        <v>29</v>
      </c>
      <c r="J41" s="2" t="s">
        <v>34</v>
      </c>
      <c r="K41" t="s">
        <v>31</v>
      </c>
      <c r="L41" s="3">
        <v>13.68</v>
      </c>
      <c r="M41" s="1">
        <v>40</v>
      </c>
      <c r="N41" t="s">
        <v>52</v>
      </c>
      <c r="O41" s="3">
        <f>+VLOOKUP(M41,'Cocina datos'!K40:M807,3,FALSE)</f>
        <v>148</v>
      </c>
      <c r="P41" s="3" cm="1">
        <f t="array" ref="P41">+_xlfn.IFS(H41="COBRADA",O41,H41="NO COBRADA",0)</f>
        <v>148</v>
      </c>
      <c r="Q41" s="3">
        <f t="shared" si="2"/>
        <v>13.68</v>
      </c>
    </row>
    <row r="42" spans="1:17">
      <c r="A42" s="1">
        <v>4</v>
      </c>
      <c r="B42" s="1" t="str">
        <f t="shared" si="0"/>
        <v>sábado</v>
      </c>
      <c r="C42" s="4">
        <v>45017.093055555553</v>
      </c>
      <c r="D42" s="4">
        <v>45017.180555555555</v>
      </c>
      <c r="E42" s="4">
        <f>+D42-C42+(15/1440)</f>
        <v>9.7916666668121863E-2</v>
      </c>
      <c r="F42" s="7">
        <f>+VLOOKUP(M42,'Cocina datos'!K41:M1943,2,FALSE)</f>
        <v>0.1590277777777778</v>
      </c>
      <c r="G42" s="7" cm="1">
        <f t="array" ref="G42">+_xlfn.IFS((E42-F42)&lt;0,0,(E42-F42)&gt;0,(E42-F42))</f>
        <v>0</v>
      </c>
      <c r="H42" s="9" t="str" cm="1">
        <f t="array" ref="H42">+_xlfn.IFS(G42=0,"NO COBRADA",G42&gt;0,"COBRADA")</f>
        <v>NO COBRADA</v>
      </c>
      <c r="I42" t="s">
        <v>37</v>
      </c>
      <c r="J42" s="2" t="s">
        <v>45</v>
      </c>
      <c r="K42" t="s">
        <v>31</v>
      </c>
      <c r="L42" s="3">
        <v>15.24</v>
      </c>
      <c r="M42" s="1">
        <v>41</v>
      </c>
      <c r="N42" t="s">
        <v>43</v>
      </c>
      <c r="O42" s="3">
        <f>+VLOOKUP(M42,'Cocina datos'!K41:M808,3,FALSE)</f>
        <v>204</v>
      </c>
      <c r="P42" s="3" cm="1">
        <f t="array" ref="P42">+_xlfn.IFS(H42="COBRADA",O42,H42="NO COBRADA",0)</f>
        <v>0</v>
      </c>
      <c r="Q42" s="3">
        <f t="shared" si="2"/>
        <v>0</v>
      </c>
    </row>
    <row r="43" spans="1:17">
      <c r="A43" s="1">
        <v>1</v>
      </c>
      <c r="B43" s="1" t="str">
        <f t="shared" si="0"/>
        <v>sábado</v>
      </c>
      <c r="C43" s="4">
        <v>45017.017361111109</v>
      </c>
      <c r="D43" s="4">
        <v>45017.073611111111</v>
      </c>
      <c r="E43" s="4">
        <f t="shared" si="1"/>
        <v>5.6250000001455192E-2</v>
      </c>
      <c r="F43" s="7">
        <f>+VLOOKUP(M43,'Cocina datos'!K42:M1944,2,FALSE)</f>
        <v>5.6249999999999994E-2</v>
      </c>
      <c r="G43" s="7" cm="1">
        <f t="array" ref="G43">+_xlfn.IFS((E43-F43)&lt;0,0,(E43-F43)&gt;0,(E43-F43))</f>
        <v>1.4551970739518083E-12</v>
      </c>
      <c r="H43" s="9" t="str" cm="1">
        <f t="array" ref="H43">+_xlfn.IFS(G43=0,"NO COBRADA",G43&gt;0,"COBRADA")</f>
        <v>COBRADA</v>
      </c>
      <c r="I43" t="s">
        <v>37</v>
      </c>
      <c r="J43" s="2" t="s">
        <v>45</v>
      </c>
      <c r="K43" t="s">
        <v>31</v>
      </c>
      <c r="L43" s="3">
        <v>49.58</v>
      </c>
      <c r="M43" s="1">
        <v>42</v>
      </c>
      <c r="N43" t="s">
        <v>48</v>
      </c>
      <c r="O43" s="3">
        <f>+VLOOKUP(M43,'Cocina datos'!K42:M809,3,FALSE)</f>
        <v>102</v>
      </c>
      <c r="P43" s="3" cm="1">
        <f t="array" ref="P43">+_xlfn.IFS(H43="COBRADA",O43,H43="NO COBRADA",0)</f>
        <v>102</v>
      </c>
      <c r="Q43" s="3">
        <f t="shared" si="2"/>
        <v>49.58</v>
      </c>
    </row>
    <row r="44" spans="1:17">
      <c r="A44" s="1">
        <v>6</v>
      </c>
      <c r="B44" s="1" t="str">
        <f t="shared" si="0"/>
        <v>sábado</v>
      </c>
      <c r="C44" s="4">
        <v>45017.043055555558</v>
      </c>
      <c r="D44" s="4">
        <v>45017.134722222225</v>
      </c>
      <c r="E44" s="4">
        <f>+D44-C44+(15/1440)</f>
        <v>0.1020833333338184</v>
      </c>
      <c r="F44" s="7">
        <f>+VLOOKUP(M44,'Cocina datos'!K43:M1945,2,FALSE)</f>
        <v>0.22152777777777777</v>
      </c>
      <c r="G44" s="7" cm="1">
        <f t="array" ref="G44">+_xlfn.IFS((E44-F44)&lt;0,0,(E44-F44)&gt;0,(E44-F44))</f>
        <v>0</v>
      </c>
      <c r="H44" s="9" t="str" cm="1">
        <f t="array" ref="H44">+_xlfn.IFS(G44=0,"NO COBRADA",G44&gt;0,"COBRADA")</f>
        <v>NO COBRADA</v>
      </c>
      <c r="I44" t="s">
        <v>42</v>
      </c>
      <c r="J44" s="2" t="s">
        <v>45</v>
      </c>
      <c r="K44" t="s">
        <v>31</v>
      </c>
      <c r="L44" s="3">
        <v>32.19</v>
      </c>
      <c r="M44" s="1">
        <v>43</v>
      </c>
      <c r="N44" t="s">
        <v>43</v>
      </c>
      <c r="O44" s="3">
        <f>+VLOOKUP(M44,'Cocina datos'!K43:M810,3,FALSE)</f>
        <v>203</v>
      </c>
      <c r="P44" s="3" cm="1">
        <f t="array" ref="P44">+_xlfn.IFS(H44="COBRADA",O44,H44="NO COBRADA",0)</f>
        <v>0</v>
      </c>
      <c r="Q44" s="3">
        <f t="shared" si="2"/>
        <v>0</v>
      </c>
    </row>
    <row r="45" spans="1:17">
      <c r="A45" s="1">
        <v>1</v>
      </c>
      <c r="B45" s="1" t="str">
        <f t="shared" si="0"/>
        <v>sábado</v>
      </c>
      <c r="C45" s="4">
        <v>45017.129166666666</v>
      </c>
      <c r="D45" s="4">
        <v>45017.262499999997</v>
      </c>
      <c r="E45" s="4">
        <f t="shared" si="1"/>
        <v>0.13333333333139308</v>
      </c>
      <c r="F45" s="7">
        <f>+VLOOKUP(M45,'Cocina datos'!K44:M1946,2,FALSE)</f>
        <v>7.013888888888889E-2</v>
      </c>
      <c r="G45" s="7" cm="1">
        <f t="array" ref="G45">+_xlfn.IFS((E45-F45)&lt;0,0,(E45-F45)&gt;0,(E45-F45))</f>
        <v>6.3194444442504188E-2</v>
      </c>
      <c r="H45" s="9" t="str" cm="1">
        <f t="array" ref="H45">+_xlfn.IFS(G45=0,"NO COBRADA",G45&gt;0,"COBRADA")</f>
        <v>COBRADA</v>
      </c>
      <c r="I45" t="s">
        <v>42</v>
      </c>
      <c r="J45" s="2" t="s">
        <v>45</v>
      </c>
      <c r="K45" t="s">
        <v>31</v>
      </c>
      <c r="L45" s="3">
        <v>42.6</v>
      </c>
      <c r="M45" s="1">
        <v>44</v>
      </c>
      <c r="N45" t="s">
        <v>32</v>
      </c>
      <c r="O45" s="3">
        <f>+VLOOKUP(M45,'Cocina datos'!K44:M811,3,FALSE)</f>
        <v>122</v>
      </c>
      <c r="P45" s="3" cm="1">
        <f t="array" ref="P45">+_xlfn.IFS(H45="COBRADA",O45,H45="NO COBRADA",0)</f>
        <v>122</v>
      </c>
      <c r="Q45" s="3">
        <f t="shared" si="2"/>
        <v>42.6</v>
      </c>
    </row>
    <row r="46" spans="1:17">
      <c r="A46" s="1">
        <v>2</v>
      </c>
      <c r="B46" s="1" t="str">
        <f t="shared" si="0"/>
        <v>sábado</v>
      </c>
      <c r="C46" s="4">
        <v>45017.09375</v>
      </c>
      <c r="D46" s="4">
        <v>45017.167361111111</v>
      </c>
      <c r="E46" s="4">
        <f t="shared" si="1"/>
        <v>7.3611111110949423E-2</v>
      </c>
      <c r="F46" s="7">
        <f>+VLOOKUP(M46,'Cocina datos'!K45:M1947,2,FALSE)</f>
        <v>9.791666666666668E-2</v>
      </c>
      <c r="G46" s="7" cm="1">
        <f t="array" ref="G46">+_xlfn.IFS((E46-F46)&lt;0,0,(E46-F46)&gt;0,(E46-F46))</f>
        <v>0</v>
      </c>
      <c r="H46" s="9" t="str" cm="1">
        <f t="array" ref="H46">+_xlfn.IFS(G46=0,"NO COBRADA",G46&gt;0,"COBRADA")</f>
        <v>NO COBRADA</v>
      </c>
      <c r="I46" t="s">
        <v>37</v>
      </c>
      <c r="J46" s="2" t="s">
        <v>45</v>
      </c>
      <c r="K46" t="s">
        <v>31</v>
      </c>
      <c r="L46" s="3">
        <v>25.41</v>
      </c>
      <c r="M46" s="1">
        <v>45</v>
      </c>
      <c r="N46" t="s">
        <v>43</v>
      </c>
      <c r="O46" s="3">
        <f>+VLOOKUP(M46,'Cocina datos'!K45:M812,3,FALSE)</f>
        <v>54</v>
      </c>
      <c r="P46" s="3" cm="1">
        <f t="array" ref="P46">+_xlfn.IFS(H46="COBRADA",O46,H46="NO COBRADA",0)</f>
        <v>0</v>
      </c>
      <c r="Q46" s="3">
        <f t="shared" si="2"/>
        <v>0</v>
      </c>
    </row>
    <row r="47" spans="1:17">
      <c r="A47" s="1">
        <v>1</v>
      </c>
      <c r="B47" s="1" t="str">
        <f t="shared" si="0"/>
        <v>sábado</v>
      </c>
      <c r="C47" s="4">
        <v>45017.074305555558</v>
      </c>
      <c r="D47" s="4">
        <v>45017.152083333334</v>
      </c>
      <c r="E47" s="4">
        <f t="shared" si="1"/>
        <v>7.7777777776645962E-2</v>
      </c>
      <c r="F47" s="7">
        <f>+VLOOKUP(M47,'Cocina datos'!K46:M1948,2,FALSE)</f>
        <v>8.6111111111111097E-2</v>
      </c>
      <c r="G47" s="7" cm="1">
        <f t="array" ref="G47">+_xlfn.IFS((E47-F47)&lt;0,0,(E47-F47)&gt;0,(E47-F47))</f>
        <v>0</v>
      </c>
      <c r="H47" s="9" t="str" cm="1">
        <f t="array" ref="H47">+_xlfn.IFS(G47=0,"NO COBRADA",G47&gt;0,"COBRADA")</f>
        <v>NO COBRADA</v>
      </c>
      <c r="I47" t="s">
        <v>40</v>
      </c>
      <c r="J47" s="2" t="s">
        <v>45</v>
      </c>
      <c r="K47" t="s">
        <v>31</v>
      </c>
      <c r="L47" s="3">
        <v>27.97</v>
      </c>
      <c r="M47" s="1">
        <v>46</v>
      </c>
      <c r="N47" t="s">
        <v>51</v>
      </c>
      <c r="O47" s="3">
        <f>+VLOOKUP(M47,'Cocina datos'!K46:M813,3,FALSE)</f>
        <v>140</v>
      </c>
      <c r="P47" s="3" cm="1">
        <f t="array" ref="P47">+_xlfn.IFS(H47="COBRADA",O47,H47="NO COBRADA",0)</f>
        <v>0</v>
      </c>
      <c r="Q47" s="3">
        <f t="shared" si="2"/>
        <v>0</v>
      </c>
    </row>
    <row r="48" spans="1:17">
      <c r="A48" s="1">
        <v>3</v>
      </c>
      <c r="B48" s="1" t="str">
        <f t="shared" si="0"/>
        <v>sábado</v>
      </c>
      <c r="C48" s="4">
        <v>45017.145833333336</v>
      </c>
      <c r="D48" s="4">
        <v>45017.311805555553</v>
      </c>
      <c r="E48" s="4">
        <f>+D48-C48+(15/1440)</f>
        <v>0.17638888888419993</v>
      </c>
      <c r="F48" s="7">
        <f>+VLOOKUP(M48,'Cocina datos'!K47:M1949,2,FALSE)</f>
        <v>9.9305555555555564E-2</v>
      </c>
      <c r="G48" s="7" cm="1">
        <f t="array" ref="G48">+_xlfn.IFS((E48-F48)&lt;0,0,(E48-F48)&gt;0,(E48-F48))</f>
        <v>7.7083333328644366E-2</v>
      </c>
      <c r="H48" s="9" t="str" cm="1">
        <f t="array" ref="H48">+_xlfn.IFS(G48=0,"NO COBRADA",G48&gt;0,"COBRADA")</f>
        <v>COBRADA</v>
      </c>
      <c r="I48" t="s">
        <v>37</v>
      </c>
      <c r="J48" s="2" t="s">
        <v>45</v>
      </c>
      <c r="K48" t="s">
        <v>31</v>
      </c>
      <c r="L48" s="3">
        <v>10.98</v>
      </c>
      <c r="M48" s="1">
        <v>47</v>
      </c>
      <c r="N48" t="s">
        <v>39</v>
      </c>
      <c r="O48" s="3">
        <f>+VLOOKUP(M48,'Cocina datos'!K47:M814,3,FALSE)</f>
        <v>109</v>
      </c>
      <c r="P48" s="3" cm="1">
        <f t="array" ref="P48">+_xlfn.IFS(H48="COBRADA",O48,H48="NO COBRADA",0)</f>
        <v>109</v>
      </c>
      <c r="Q48" s="3">
        <f t="shared" si="2"/>
        <v>10.98</v>
      </c>
    </row>
    <row r="49" spans="1:17">
      <c r="A49" s="1">
        <v>2</v>
      </c>
      <c r="B49" s="1" t="str">
        <f t="shared" si="0"/>
        <v>sábado</v>
      </c>
      <c r="C49" s="4">
        <v>45017.019444444442</v>
      </c>
      <c r="D49" s="4">
        <v>45017.168055555558</v>
      </c>
      <c r="E49" s="4">
        <f t="shared" si="1"/>
        <v>0.148611111115315</v>
      </c>
      <c r="F49" s="7">
        <f>+VLOOKUP(M49,'Cocina datos'!K48:M1950,2,FALSE)</f>
        <v>0.17569444444444446</v>
      </c>
      <c r="G49" s="7" cm="1">
        <f t="array" ref="G49">+_xlfn.IFS((E49-F49)&lt;0,0,(E49-F49)&gt;0,(E49-F49))</f>
        <v>0</v>
      </c>
      <c r="H49" s="9" t="str" cm="1">
        <f t="array" ref="H49">+_xlfn.IFS(G49=0,"NO COBRADA",G49&gt;0,"COBRADA")</f>
        <v>NO COBRADA</v>
      </c>
      <c r="I49" t="s">
        <v>29</v>
      </c>
      <c r="J49" s="2" t="s">
        <v>45</v>
      </c>
      <c r="K49" t="s">
        <v>35</v>
      </c>
      <c r="L49" s="3">
        <v>25.31</v>
      </c>
      <c r="M49" s="1">
        <v>48</v>
      </c>
      <c r="N49" t="s">
        <v>48</v>
      </c>
      <c r="O49" s="3">
        <f>+VLOOKUP(M49,'Cocina datos'!K48:M815,3,FALSE)</f>
        <v>158</v>
      </c>
      <c r="P49" s="3" cm="1">
        <f t="array" ref="P49">+_xlfn.IFS(H49="COBRADA",O49,H49="NO COBRADA",0)</f>
        <v>0</v>
      </c>
      <c r="Q49" s="3">
        <f t="shared" si="2"/>
        <v>0</v>
      </c>
    </row>
    <row r="50" spans="1:17">
      <c r="A50" s="1">
        <v>3</v>
      </c>
      <c r="B50" s="1" t="str">
        <f t="shared" si="0"/>
        <v>sábado</v>
      </c>
      <c r="C50" s="4">
        <v>45017.072222222225</v>
      </c>
      <c r="D50" s="4">
        <v>45017.228472222225</v>
      </c>
      <c r="E50" s="4">
        <f t="shared" si="1"/>
        <v>0.15625</v>
      </c>
      <c r="F50" s="7">
        <f>+VLOOKUP(M50,'Cocina datos'!K49:M1951,2,FALSE)</f>
        <v>0.10625</v>
      </c>
      <c r="G50" s="7" cm="1">
        <f t="array" ref="G50">+_xlfn.IFS((E50-F50)&lt;0,0,(E50-F50)&gt;0,(E50-F50))</f>
        <v>0.05</v>
      </c>
      <c r="H50" s="9" t="str" cm="1">
        <f t="array" ref="H50">+_xlfn.IFS(G50=0,"NO COBRADA",G50&gt;0,"COBRADA")</f>
        <v>COBRADA</v>
      </c>
      <c r="I50" t="s">
        <v>37</v>
      </c>
      <c r="J50" s="2" t="s">
        <v>45</v>
      </c>
      <c r="K50" t="s">
        <v>31</v>
      </c>
      <c r="L50" s="3">
        <v>20.92</v>
      </c>
      <c r="M50" s="1">
        <v>49</v>
      </c>
      <c r="N50" t="s">
        <v>49</v>
      </c>
      <c r="O50" s="3">
        <f>+VLOOKUP(M50,'Cocina datos'!K49:M816,3,FALSE)</f>
        <v>186</v>
      </c>
      <c r="P50" s="3" cm="1">
        <f t="array" ref="P50">+_xlfn.IFS(H50="COBRADA",O50,H50="NO COBRADA",0)</f>
        <v>186</v>
      </c>
      <c r="Q50" s="3">
        <f t="shared" si="2"/>
        <v>20.92</v>
      </c>
    </row>
    <row r="51" spans="1:17">
      <c r="A51" s="1">
        <v>5</v>
      </c>
      <c r="B51" s="1" t="str">
        <f t="shared" si="0"/>
        <v>sábado</v>
      </c>
      <c r="C51" s="4">
        <v>45017.162499999999</v>
      </c>
      <c r="D51" s="4">
        <v>45017.289583333331</v>
      </c>
      <c r="E51" s="4">
        <f>+D51-C51+(15/1440)</f>
        <v>0.13749999999951493</v>
      </c>
      <c r="F51" s="7">
        <f>+VLOOKUP(M51,'Cocina datos'!K50:M1952,2,FALSE)</f>
        <v>2.4999999999999998E-2</v>
      </c>
      <c r="G51" s="7" cm="1">
        <f t="array" ref="G51">+_xlfn.IFS((E51-F51)&lt;0,0,(E51-F51)&gt;0,(E51-F51))</f>
        <v>0.11249999999951493</v>
      </c>
      <c r="H51" s="9" t="str" cm="1">
        <f t="array" ref="H51">+_xlfn.IFS(G51=0,"NO COBRADA",G51&gt;0,"COBRADA")</f>
        <v>COBRADA</v>
      </c>
      <c r="I51" t="s">
        <v>42</v>
      </c>
      <c r="J51" s="2" t="s">
        <v>47</v>
      </c>
      <c r="K51" t="s">
        <v>31</v>
      </c>
      <c r="L51" s="3">
        <v>16.739999999999998</v>
      </c>
      <c r="M51" s="1">
        <v>50</v>
      </c>
      <c r="N51" t="s">
        <v>52</v>
      </c>
      <c r="O51" s="3">
        <f>+VLOOKUP(M51,'Cocina datos'!K50:M817,3,FALSE)</f>
        <v>76</v>
      </c>
      <c r="P51" s="3" cm="1">
        <f t="array" ref="P51">+_xlfn.IFS(H51="COBRADA",O51,H51="NO COBRADA",0)</f>
        <v>76</v>
      </c>
      <c r="Q51" s="3">
        <f t="shared" si="2"/>
        <v>16.739999999999998</v>
      </c>
    </row>
    <row r="52" spans="1:17">
      <c r="A52" s="1">
        <v>1</v>
      </c>
      <c r="B52" s="1" t="str">
        <f t="shared" si="0"/>
        <v>sábado</v>
      </c>
      <c r="C52" s="4">
        <v>45017.070833333331</v>
      </c>
      <c r="D52" s="4">
        <v>45017.126388888886</v>
      </c>
      <c r="E52" s="4">
        <f t="shared" si="1"/>
        <v>5.5555555554747116E-2</v>
      </c>
      <c r="F52" s="7">
        <f>+VLOOKUP(M52,'Cocina datos'!K51:M1953,2,FALSE)</f>
        <v>0.26666666666666666</v>
      </c>
      <c r="G52" s="7" cm="1">
        <f t="array" ref="G52">+_xlfn.IFS((E52-F52)&lt;0,0,(E52-F52)&gt;0,(E52-F52))</f>
        <v>0</v>
      </c>
      <c r="H52" s="9" t="str" cm="1">
        <f t="array" ref="H52">+_xlfn.IFS(G52=0,"NO COBRADA",G52&gt;0,"COBRADA")</f>
        <v>NO COBRADA</v>
      </c>
      <c r="I52" t="s">
        <v>40</v>
      </c>
      <c r="J52" s="2" t="s">
        <v>45</v>
      </c>
      <c r="K52" t="s">
        <v>44</v>
      </c>
      <c r="L52" s="3">
        <v>37.08</v>
      </c>
      <c r="M52" s="1">
        <v>51</v>
      </c>
      <c r="N52" t="s">
        <v>32</v>
      </c>
      <c r="O52" s="3">
        <f>+VLOOKUP(M52,'Cocina datos'!K51:M818,3,FALSE)</f>
        <v>225</v>
      </c>
      <c r="P52" s="3" cm="1">
        <f t="array" ref="P52">+_xlfn.IFS(H52="COBRADA",O52,H52="NO COBRADA",0)</f>
        <v>0</v>
      </c>
      <c r="Q52" s="3">
        <f t="shared" si="2"/>
        <v>0</v>
      </c>
    </row>
    <row r="53" spans="1:17">
      <c r="A53" s="1">
        <v>4</v>
      </c>
      <c r="B53" s="1" t="str">
        <f t="shared" si="0"/>
        <v>sábado</v>
      </c>
      <c r="C53" s="4">
        <v>45017.000694444447</v>
      </c>
      <c r="D53" s="4">
        <v>45017.049305555556</v>
      </c>
      <c r="E53" s="4">
        <f t="shared" si="1"/>
        <v>4.8611111109494232E-2</v>
      </c>
      <c r="F53" s="7">
        <f>+VLOOKUP(M53,'Cocina datos'!K52:M1954,2,FALSE)</f>
        <v>0.11736111111111111</v>
      </c>
      <c r="G53" s="7" cm="1">
        <f t="array" ref="G53">+_xlfn.IFS((E53-F53)&lt;0,0,(E53-F53)&gt;0,(E53-F53))</f>
        <v>0</v>
      </c>
      <c r="H53" s="9" t="str" cm="1">
        <f t="array" ref="H53">+_xlfn.IFS(G53=0,"NO COBRADA",G53&gt;0,"COBRADA")</f>
        <v>NO COBRADA</v>
      </c>
      <c r="I53" t="s">
        <v>29</v>
      </c>
      <c r="J53" s="2" t="s">
        <v>45</v>
      </c>
      <c r="K53" t="s">
        <v>31</v>
      </c>
      <c r="L53" s="3">
        <v>46.88</v>
      </c>
      <c r="M53" s="1">
        <v>52</v>
      </c>
      <c r="N53" t="s">
        <v>41</v>
      </c>
      <c r="O53" s="3">
        <f>+VLOOKUP(M53,'Cocina datos'!K52:M819,3,FALSE)</f>
        <v>263</v>
      </c>
      <c r="P53" s="3" cm="1">
        <f t="array" ref="P53">+_xlfn.IFS(H53="COBRADA",O53,H53="NO COBRADA",0)</f>
        <v>0</v>
      </c>
      <c r="Q53" s="3">
        <f t="shared" si="2"/>
        <v>0</v>
      </c>
    </row>
    <row r="54" spans="1:17">
      <c r="A54" s="1">
        <v>5</v>
      </c>
      <c r="B54" s="1" t="str">
        <f t="shared" si="0"/>
        <v>sábado</v>
      </c>
      <c r="C54" s="4">
        <v>45017.125694444447</v>
      </c>
      <c r="D54" s="4">
        <v>45017.197222222225</v>
      </c>
      <c r="E54" s="4">
        <f t="shared" si="1"/>
        <v>7.1527777778101154E-2</v>
      </c>
      <c r="F54" s="7">
        <f>+VLOOKUP(M54,'Cocina datos'!K53:M1955,2,FALSE)</f>
        <v>0.23333333333333336</v>
      </c>
      <c r="G54" s="7" cm="1">
        <f t="array" ref="G54">+_xlfn.IFS((E54-F54)&lt;0,0,(E54-F54)&gt;0,(E54-F54))</f>
        <v>0</v>
      </c>
      <c r="H54" s="9" t="str" cm="1">
        <f t="array" ref="H54">+_xlfn.IFS(G54=0,"NO COBRADA",G54&gt;0,"COBRADA")</f>
        <v>NO COBRADA</v>
      </c>
      <c r="I54" t="s">
        <v>40</v>
      </c>
      <c r="J54" s="2" t="s">
        <v>47</v>
      </c>
      <c r="K54" t="s">
        <v>31</v>
      </c>
      <c r="L54" s="3">
        <v>36.880000000000003</v>
      </c>
      <c r="M54" s="1">
        <v>53</v>
      </c>
      <c r="N54" t="s">
        <v>41</v>
      </c>
      <c r="O54" s="3">
        <f>+VLOOKUP(M54,'Cocina datos'!K53:M820,3,FALSE)</f>
        <v>267</v>
      </c>
      <c r="P54" s="3" cm="1">
        <f t="array" ref="P54">+_xlfn.IFS(H54="COBRADA",O54,H54="NO COBRADA",0)</f>
        <v>0</v>
      </c>
      <c r="Q54" s="3">
        <f t="shared" si="2"/>
        <v>0</v>
      </c>
    </row>
    <row r="55" spans="1:17">
      <c r="A55" s="1">
        <v>6</v>
      </c>
      <c r="B55" s="1" t="str">
        <f t="shared" si="0"/>
        <v>sábado</v>
      </c>
      <c r="C55" s="4">
        <v>45017.027777777781</v>
      </c>
      <c r="D55" s="4">
        <v>45017.176388888889</v>
      </c>
      <c r="E55" s="4">
        <f t="shared" si="1"/>
        <v>0.14861111110803904</v>
      </c>
      <c r="F55" s="7">
        <f>+VLOOKUP(M55,'Cocina datos'!K54:M1956,2,FALSE)</f>
        <v>0.20625000000000002</v>
      </c>
      <c r="G55" s="7" cm="1">
        <f t="array" ref="G55">+_xlfn.IFS((E55-F55)&lt;0,0,(E55-F55)&gt;0,(E55-F55))</f>
        <v>0</v>
      </c>
      <c r="H55" s="9" t="str" cm="1">
        <f t="array" ref="H55">+_xlfn.IFS(G55=0,"NO COBRADA",G55&gt;0,"COBRADA")</f>
        <v>NO COBRADA</v>
      </c>
      <c r="I55" t="s">
        <v>42</v>
      </c>
      <c r="J55" s="2" t="s">
        <v>45</v>
      </c>
      <c r="K55" t="s">
        <v>44</v>
      </c>
      <c r="L55" s="3">
        <v>23.36</v>
      </c>
      <c r="M55" s="1">
        <v>54</v>
      </c>
      <c r="N55" t="s">
        <v>48</v>
      </c>
      <c r="O55" s="3">
        <f>+VLOOKUP(M55,'Cocina datos'!K54:M821,3,FALSE)</f>
        <v>187</v>
      </c>
      <c r="P55" s="3" cm="1">
        <f t="array" ref="P55">+_xlfn.IFS(H55="COBRADA",O55,H55="NO COBRADA",0)</f>
        <v>0</v>
      </c>
      <c r="Q55" s="3">
        <f t="shared" si="2"/>
        <v>0</v>
      </c>
    </row>
    <row r="56" spans="1:17">
      <c r="A56" s="1">
        <v>5</v>
      </c>
      <c r="B56" s="1" t="str">
        <f t="shared" si="0"/>
        <v>sábado</v>
      </c>
      <c r="C56" s="4">
        <v>45017.0625</v>
      </c>
      <c r="D56" s="4">
        <v>45017.208333333336</v>
      </c>
      <c r="E56" s="4">
        <f>+D56-C56+(15/1440)</f>
        <v>0.15625000000242531</v>
      </c>
      <c r="F56" s="7">
        <f>+VLOOKUP(M56,'Cocina datos'!K55:M1957,2,FALSE)</f>
        <v>0.12222222222222222</v>
      </c>
      <c r="G56" s="7" cm="1">
        <f t="array" ref="G56">+_xlfn.IFS((E56-F56)&lt;0,0,(E56-F56)&gt;0,(E56-F56))</f>
        <v>3.4027777780203092E-2</v>
      </c>
      <c r="H56" s="9" t="str" cm="1">
        <f t="array" ref="H56">+_xlfn.IFS(G56=0,"NO COBRADA",G56&gt;0,"COBRADA")</f>
        <v>COBRADA</v>
      </c>
      <c r="I56" t="s">
        <v>42</v>
      </c>
      <c r="J56" s="2" t="s">
        <v>45</v>
      </c>
      <c r="K56" t="s">
        <v>44</v>
      </c>
      <c r="L56" s="3">
        <v>45.49</v>
      </c>
      <c r="M56" s="1">
        <v>55</v>
      </c>
      <c r="N56" t="s">
        <v>43</v>
      </c>
      <c r="O56" s="3">
        <f>+VLOOKUP(M56,'Cocina datos'!K55:M822,3,FALSE)</f>
        <v>255</v>
      </c>
      <c r="P56" s="3" cm="1">
        <f t="array" ref="P56">+_xlfn.IFS(H56="COBRADA",O56,H56="NO COBRADA",0)</f>
        <v>255</v>
      </c>
      <c r="Q56" s="3">
        <f t="shared" si="2"/>
        <v>45.49</v>
      </c>
    </row>
    <row r="57" spans="1:17">
      <c r="A57" s="1">
        <v>3</v>
      </c>
      <c r="B57" s="1" t="str">
        <f t="shared" si="0"/>
        <v>sábado</v>
      </c>
      <c r="C57" s="4">
        <v>45017.055555555555</v>
      </c>
      <c r="D57" s="4">
        <v>45017.206250000003</v>
      </c>
      <c r="E57" s="4">
        <f t="shared" si="1"/>
        <v>0.15069444444816327</v>
      </c>
      <c r="F57" s="7">
        <f>+VLOOKUP(M57,'Cocina datos'!K56:M1958,2,FALSE)</f>
        <v>5.4166666666666669E-2</v>
      </c>
      <c r="G57" s="7" cm="1">
        <f t="array" ref="G57">+_xlfn.IFS((E57-F57)&lt;0,0,(E57-F57)&gt;0,(E57-F57))</f>
        <v>9.6527777781496599E-2</v>
      </c>
      <c r="H57" s="9" t="str" cm="1">
        <f t="array" ref="H57">+_xlfn.IFS(G57=0,"NO COBRADA",G57&gt;0,"COBRADA")</f>
        <v>COBRADA</v>
      </c>
      <c r="I57" t="s">
        <v>40</v>
      </c>
      <c r="J57" s="2" t="s">
        <v>47</v>
      </c>
      <c r="K57" t="s">
        <v>31</v>
      </c>
      <c r="L57" s="3">
        <v>43.2</v>
      </c>
      <c r="M57" s="1">
        <v>56</v>
      </c>
      <c r="N57" t="s">
        <v>50</v>
      </c>
      <c r="O57" s="3">
        <f>+VLOOKUP(M57,'Cocina datos'!K56:M823,3,FALSE)</f>
        <v>48</v>
      </c>
      <c r="P57" s="3" cm="1">
        <f t="array" ref="P57">+_xlfn.IFS(H57="COBRADA",O57,H57="NO COBRADA",0)</f>
        <v>48</v>
      </c>
      <c r="Q57" s="3">
        <f t="shared" si="2"/>
        <v>43.2</v>
      </c>
    </row>
    <row r="58" spans="1:17">
      <c r="A58" s="1">
        <v>2</v>
      </c>
      <c r="B58" s="1" t="str">
        <f t="shared" si="0"/>
        <v>sábado</v>
      </c>
      <c r="C58" s="4">
        <v>45017.12777777778</v>
      </c>
      <c r="D58" s="4">
        <v>45017.202777777777</v>
      </c>
      <c r="E58" s="4">
        <f t="shared" si="1"/>
        <v>7.4999999997089617E-2</v>
      </c>
      <c r="F58" s="7">
        <f>+VLOOKUP(M58,'Cocina datos'!K57:M1959,2,FALSE)</f>
        <v>5.2083333333333336E-2</v>
      </c>
      <c r="G58" s="7" cm="1">
        <f t="array" ref="G58">+_xlfn.IFS((E58-F58)&lt;0,0,(E58-F58)&gt;0,(E58-F58))</f>
        <v>2.2916666663756281E-2</v>
      </c>
      <c r="H58" s="9" t="str" cm="1">
        <f t="array" ref="H58">+_xlfn.IFS(G58=0,"NO COBRADA",G58&gt;0,"COBRADA")</f>
        <v>COBRADA</v>
      </c>
      <c r="I58" t="s">
        <v>37</v>
      </c>
      <c r="J58" s="2" t="s">
        <v>45</v>
      </c>
      <c r="K58" t="s">
        <v>31</v>
      </c>
      <c r="L58" s="3">
        <v>45.45</v>
      </c>
      <c r="M58" s="1">
        <v>57</v>
      </c>
      <c r="N58" t="s">
        <v>36</v>
      </c>
      <c r="O58" s="3">
        <f>+VLOOKUP(M58,'Cocina datos'!K57:M824,3,FALSE)</f>
        <v>169</v>
      </c>
      <c r="P58" s="3" cm="1">
        <f t="array" ref="P58">+_xlfn.IFS(H58="COBRADA",O58,H58="NO COBRADA",0)</f>
        <v>169</v>
      </c>
      <c r="Q58" s="3">
        <f t="shared" si="2"/>
        <v>45.45</v>
      </c>
    </row>
    <row r="59" spans="1:17">
      <c r="A59" s="1">
        <v>3</v>
      </c>
      <c r="B59" s="1" t="str">
        <f t="shared" si="0"/>
        <v>sábado</v>
      </c>
      <c r="C59" s="4">
        <v>45017.063194444447</v>
      </c>
      <c r="D59" s="4">
        <v>45017.181250000001</v>
      </c>
      <c r="E59" s="4">
        <f t="shared" si="1"/>
        <v>0.11805555555474712</v>
      </c>
      <c r="F59" s="7">
        <f>+VLOOKUP(M59,'Cocina datos'!K58:M1960,2,FALSE)</f>
        <v>0.12847222222222221</v>
      </c>
      <c r="G59" s="7" cm="1">
        <f t="array" ref="G59">+_xlfn.IFS((E59-F59)&lt;0,0,(E59-F59)&gt;0,(E59-F59))</f>
        <v>0</v>
      </c>
      <c r="H59" s="9" t="str" cm="1">
        <f t="array" ref="H59">+_xlfn.IFS(G59=0,"NO COBRADA",G59&gt;0,"COBRADA")</f>
        <v>NO COBRADA</v>
      </c>
      <c r="I59" t="s">
        <v>33</v>
      </c>
      <c r="J59" s="2" t="s">
        <v>45</v>
      </c>
      <c r="K59" t="s">
        <v>44</v>
      </c>
      <c r="L59" s="3">
        <v>30.7</v>
      </c>
      <c r="M59" s="1">
        <v>58</v>
      </c>
      <c r="N59" t="s">
        <v>39</v>
      </c>
      <c r="O59" s="3">
        <f>+VLOOKUP(M59,'Cocina datos'!K58:M825,3,FALSE)</f>
        <v>82</v>
      </c>
      <c r="P59" s="3" cm="1">
        <f t="array" ref="P59">+_xlfn.IFS(H59="COBRADA",O59,H59="NO COBRADA",0)</f>
        <v>0</v>
      </c>
      <c r="Q59" s="3">
        <f t="shared" si="2"/>
        <v>0</v>
      </c>
    </row>
    <row r="60" spans="1:17">
      <c r="A60" s="1">
        <v>4</v>
      </c>
      <c r="B60" s="1" t="str">
        <f t="shared" si="0"/>
        <v>sábado</v>
      </c>
      <c r="C60" s="4">
        <v>45017.056250000001</v>
      </c>
      <c r="D60" s="4">
        <v>45017.211111111108</v>
      </c>
      <c r="E60" s="4">
        <f t="shared" si="1"/>
        <v>0.15486111110658385</v>
      </c>
      <c r="F60" s="7">
        <f>+VLOOKUP(M60,'Cocina datos'!K59:M1961,2,FALSE)</f>
        <v>5.7638888888888878E-2</v>
      </c>
      <c r="G60" s="7" cm="1">
        <f t="array" ref="G60">+_xlfn.IFS((E60-F60)&lt;0,0,(E60-F60)&gt;0,(E60-F60))</f>
        <v>9.722222221769497E-2</v>
      </c>
      <c r="H60" s="9" t="str" cm="1">
        <f t="array" ref="H60">+_xlfn.IFS(G60=0,"NO COBRADA",G60&gt;0,"COBRADA")</f>
        <v>COBRADA</v>
      </c>
      <c r="I60" t="s">
        <v>33</v>
      </c>
      <c r="J60" s="2" t="s">
        <v>34</v>
      </c>
      <c r="K60" t="s">
        <v>31</v>
      </c>
      <c r="L60" s="3">
        <v>33.89</v>
      </c>
      <c r="M60" s="1">
        <v>59</v>
      </c>
      <c r="N60" t="s">
        <v>36</v>
      </c>
      <c r="O60" s="3">
        <f>+VLOOKUP(M60,'Cocina datos'!K59:M826,3,FALSE)</f>
        <v>160</v>
      </c>
      <c r="P60" s="3" cm="1">
        <f t="array" ref="P60">+_xlfn.IFS(H60="COBRADA",O60,H60="NO COBRADA",0)</f>
        <v>160</v>
      </c>
      <c r="Q60" s="3">
        <f t="shared" si="2"/>
        <v>33.89</v>
      </c>
    </row>
    <row r="61" spans="1:17">
      <c r="A61" s="1">
        <v>1</v>
      </c>
      <c r="B61" s="1" t="str">
        <f t="shared" si="0"/>
        <v>sábado</v>
      </c>
      <c r="C61" s="4">
        <v>45017.089583333334</v>
      </c>
      <c r="D61" s="4">
        <v>45017.240277777775</v>
      </c>
      <c r="E61" s="4">
        <f t="shared" si="1"/>
        <v>0.15069444444088731</v>
      </c>
      <c r="F61" s="7">
        <f>+VLOOKUP(M61,'Cocina datos'!K60:M1962,2,FALSE)</f>
        <v>5.9722222222222218E-2</v>
      </c>
      <c r="G61" s="7" cm="1">
        <f t="array" ref="G61">+_xlfn.IFS((E61-F61)&lt;0,0,(E61-F61)&gt;0,(E61-F61))</f>
        <v>9.0972222218665091E-2</v>
      </c>
      <c r="H61" s="9" t="str" cm="1">
        <f t="array" ref="H61">+_xlfn.IFS(G61=0,"NO COBRADA",G61&gt;0,"COBRADA")</f>
        <v>COBRADA</v>
      </c>
      <c r="I61" t="s">
        <v>33</v>
      </c>
      <c r="J61" s="2" t="s">
        <v>45</v>
      </c>
      <c r="K61" t="s">
        <v>31</v>
      </c>
      <c r="L61" s="3">
        <v>19.54</v>
      </c>
      <c r="M61" s="1">
        <v>60</v>
      </c>
      <c r="N61" t="s">
        <v>48</v>
      </c>
      <c r="O61" s="3">
        <f>+VLOOKUP(M61,'Cocina datos'!K60:M827,3,FALSE)</f>
        <v>102</v>
      </c>
      <c r="P61" s="3" cm="1">
        <f t="array" ref="P61">+_xlfn.IFS(H61="COBRADA",O61,H61="NO COBRADA",0)</f>
        <v>102</v>
      </c>
      <c r="Q61" s="3">
        <f t="shared" si="2"/>
        <v>19.54</v>
      </c>
    </row>
    <row r="62" spans="1:17">
      <c r="A62" s="1">
        <v>5</v>
      </c>
      <c r="B62" s="1" t="str">
        <f t="shared" si="0"/>
        <v>sábado</v>
      </c>
      <c r="C62" s="4">
        <v>45017.15902777778</v>
      </c>
      <c r="D62" s="4">
        <v>45017.265277777777</v>
      </c>
      <c r="E62" s="4">
        <f t="shared" ref="E62:E63" si="7">+D62-C62+(15/1440)</f>
        <v>0.11666666666375629</v>
      </c>
      <c r="F62" s="7">
        <f>+VLOOKUP(M62,'Cocina datos'!K61:M1963,2,FALSE)</f>
        <v>0.22916666666666669</v>
      </c>
      <c r="G62" s="7" cm="1">
        <f t="array" ref="G62">+_xlfn.IFS((E62-F62)&lt;0,0,(E62-F62)&gt;0,(E62-F62))</f>
        <v>0</v>
      </c>
      <c r="H62" s="9" t="str" cm="1">
        <f t="array" ref="H62">+_xlfn.IFS(G62=0,"NO COBRADA",G62&gt;0,"COBRADA")</f>
        <v>NO COBRADA</v>
      </c>
      <c r="I62" t="s">
        <v>37</v>
      </c>
      <c r="J62" s="2" t="s">
        <v>45</v>
      </c>
      <c r="K62" t="s">
        <v>31</v>
      </c>
      <c r="L62" s="3">
        <v>42.87</v>
      </c>
      <c r="M62" s="1">
        <v>61</v>
      </c>
      <c r="N62" t="s">
        <v>51</v>
      </c>
      <c r="O62" s="3">
        <f>+VLOOKUP(M62,'Cocina datos'!K61:M828,3,FALSE)</f>
        <v>242</v>
      </c>
      <c r="P62" s="3" cm="1">
        <f t="array" ref="P62">+_xlfn.IFS(H62="COBRADA",O62,H62="NO COBRADA",0)</f>
        <v>0</v>
      </c>
      <c r="Q62" s="3">
        <f t="shared" si="2"/>
        <v>0</v>
      </c>
    </row>
    <row r="63" spans="1:17">
      <c r="A63" s="1">
        <v>1</v>
      </c>
      <c r="B63" s="1" t="str">
        <f t="shared" si="0"/>
        <v>sábado</v>
      </c>
      <c r="C63" s="4">
        <v>45017.115972222222</v>
      </c>
      <c r="D63" s="4">
        <v>45017.26666666667</v>
      </c>
      <c r="E63" s="4">
        <f t="shared" si="7"/>
        <v>0.16111111111482992</v>
      </c>
      <c r="F63" s="7">
        <f>+VLOOKUP(M63,'Cocina datos'!K62:M1964,2,FALSE)</f>
        <v>0.21249999999999997</v>
      </c>
      <c r="G63" s="7" cm="1">
        <f t="array" ref="G63">+_xlfn.IFS((E63-F63)&lt;0,0,(E63-F63)&gt;0,(E63-F63))</f>
        <v>0</v>
      </c>
      <c r="H63" s="9" t="str" cm="1">
        <f t="array" ref="H63">+_xlfn.IFS(G63=0,"NO COBRADA",G63&gt;0,"COBRADA")</f>
        <v>NO COBRADA</v>
      </c>
      <c r="I63" t="s">
        <v>33</v>
      </c>
      <c r="J63" s="2" t="s">
        <v>45</v>
      </c>
      <c r="K63" t="s">
        <v>44</v>
      </c>
      <c r="L63" s="3">
        <v>37.93</v>
      </c>
      <c r="M63" s="1">
        <v>62</v>
      </c>
      <c r="N63" t="s">
        <v>52</v>
      </c>
      <c r="O63" s="3">
        <f>+VLOOKUP(M63,'Cocina datos'!K62:M829,3,FALSE)</f>
        <v>148</v>
      </c>
      <c r="P63" s="3" cm="1">
        <f t="array" ref="P63">+_xlfn.IFS(H63="COBRADA",O63,H63="NO COBRADA",0)</f>
        <v>0</v>
      </c>
      <c r="Q63" s="3">
        <f t="shared" si="2"/>
        <v>0</v>
      </c>
    </row>
    <row r="64" spans="1:17">
      <c r="A64" s="1">
        <v>4</v>
      </c>
      <c r="B64" s="1" t="str">
        <f t="shared" si="0"/>
        <v>sábado</v>
      </c>
      <c r="C64" s="4">
        <v>45017.02847222222</v>
      </c>
      <c r="D64" s="4">
        <v>45017.17083333333</v>
      </c>
      <c r="E64" s="4">
        <f t="shared" si="1"/>
        <v>0.14236111110949423</v>
      </c>
      <c r="F64" s="7">
        <f>+VLOOKUP(M64,'Cocina datos'!K63:M1965,2,FALSE)</f>
        <v>2.0833333333333332E-2</v>
      </c>
      <c r="G64" s="7" cm="1">
        <f t="array" ref="G64">+_xlfn.IFS((E64-F64)&lt;0,0,(E64-F64)&gt;0,(E64-F64))</f>
        <v>0.1215277777761609</v>
      </c>
      <c r="H64" s="9" t="str" cm="1">
        <f t="array" ref="H64">+_xlfn.IFS(G64=0,"NO COBRADA",G64&gt;0,"COBRADA")</f>
        <v>COBRADA</v>
      </c>
      <c r="I64" t="s">
        <v>42</v>
      </c>
      <c r="J64" s="2" t="s">
        <v>45</v>
      </c>
      <c r="K64" t="s">
        <v>31</v>
      </c>
      <c r="L64" s="3">
        <v>33.340000000000003</v>
      </c>
      <c r="M64" s="1">
        <v>63</v>
      </c>
      <c r="N64" t="s">
        <v>36</v>
      </c>
      <c r="O64" s="3">
        <f>+VLOOKUP(M64,'Cocina datos'!K63:M830,3,FALSE)</f>
        <v>55</v>
      </c>
      <c r="P64" s="3" cm="1">
        <f t="array" ref="P64">+_xlfn.IFS(H64="COBRADA",O64,H64="NO COBRADA",0)</f>
        <v>55</v>
      </c>
      <c r="Q64" s="3">
        <f t="shared" si="2"/>
        <v>33.340000000000003</v>
      </c>
    </row>
    <row r="65" spans="1:17">
      <c r="A65" s="1">
        <v>3</v>
      </c>
      <c r="B65" s="1" t="str">
        <f t="shared" si="0"/>
        <v>sábado</v>
      </c>
      <c r="C65" s="4">
        <v>45017.069444444445</v>
      </c>
      <c r="D65" s="4">
        <v>45017.168055555558</v>
      </c>
      <c r="E65" s="4">
        <f t="shared" si="1"/>
        <v>9.8611111112404615E-2</v>
      </c>
      <c r="F65" s="7">
        <f>+VLOOKUP(M65,'Cocina datos'!K64:M1966,2,FALSE)</f>
        <v>0.17083333333333336</v>
      </c>
      <c r="G65" s="7" cm="1">
        <f t="array" ref="G65">+_xlfn.IFS((E65-F65)&lt;0,0,(E65-F65)&gt;0,(E65-F65))</f>
        <v>0</v>
      </c>
      <c r="H65" s="9" t="str" cm="1">
        <f t="array" ref="H65">+_xlfn.IFS(G65=0,"NO COBRADA",G65&gt;0,"COBRADA")</f>
        <v>NO COBRADA</v>
      </c>
      <c r="I65" t="s">
        <v>40</v>
      </c>
      <c r="J65" s="2" t="s">
        <v>34</v>
      </c>
      <c r="K65" t="s">
        <v>35</v>
      </c>
      <c r="L65" s="3">
        <v>34.770000000000003</v>
      </c>
      <c r="M65" s="1">
        <v>64</v>
      </c>
      <c r="N65" t="s">
        <v>43</v>
      </c>
      <c r="O65" s="3">
        <f>+VLOOKUP(M65,'Cocina datos'!K64:M831,3,FALSE)</f>
        <v>288</v>
      </c>
      <c r="P65" s="3" cm="1">
        <f t="array" ref="P65">+_xlfn.IFS(H65="COBRADA",O65,H65="NO COBRADA",0)</f>
        <v>0</v>
      </c>
      <c r="Q65" s="3">
        <f t="shared" si="2"/>
        <v>0</v>
      </c>
    </row>
    <row r="66" spans="1:17">
      <c r="A66" s="1">
        <v>1</v>
      </c>
      <c r="B66" s="1" t="str">
        <f t="shared" ref="B66:B129" si="8">+TEXT(C66,"DDDD")</f>
        <v>sábado</v>
      </c>
      <c r="C66" s="4">
        <v>45017.07916666667</v>
      </c>
      <c r="D66" s="4">
        <v>45017.127083333333</v>
      </c>
      <c r="E66" s="4">
        <f>+D66-C66+(15/1440)</f>
        <v>5.833333332945282E-2</v>
      </c>
      <c r="F66" s="7">
        <f>+VLOOKUP(M66,'Cocina datos'!K65:M1967,2,FALSE)</f>
        <v>0.1902777777777778</v>
      </c>
      <c r="G66" s="7" cm="1">
        <f t="array" ref="G66">+_xlfn.IFS((E66-F66)&lt;0,0,(E66-F66)&gt;0,(E66-F66))</f>
        <v>0</v>
      </c>
      <c r="H66" s="9" t="str" cm="1">
        <f t="array" ref="H66">+_xlfn.IFS(G66=0,"NO COBRADA",G66&gt;0,"COBRADA")</f>
        <v>NO COBRADA</v>
      </c>
      <c r="I66" t="s">
        <v>29</v>
      </c>
      <c r="J66" s="2" t="s">
        <v>47</v>
      </c>
      <c r="K66" t="s">
        <v>31</v>
      </c>
      <c r="L66" s="3">
        <v>14</v>
      </c>
      <c r="M66" s="1">
        <v>65</v>
      </c>
      <c r="N66" t="s">
        <v>48</v>
      </c>
      <c r="O66" s="3">
        <f>+VLOOKUP(M66,'Cocina datos'!K65:M832,3,FALSE)</f>
        <v>196</v>
      </c>
      <c r="P66" s="3" cm="1">
        <f t="array" ref="P66">+_xlfn.IFS(H66="COBRADA",O66,H66="NO COBRADA",0)</f>
        <v>0</v>
      </c>
      <c r="Q66" s="3">
        <f t="shared" si="2"/>
        <v>0</v>
      </c>
    </row>
    <row r="67" spans="1:17">
      <c r="A67" s="1">
        <v>2</v>
      </c>
      <c r="B67" s="1" t="str">
        <f t="shared" si="8"/>
        <v>sábado</v>
      </c>
      <c r="C67" s="4">
        <v>45017.102777777778</v>
      </c>
      <c r="D67" s="4">
        <v>45017.262499999997</v>
      </c>
      <c r="E67" s="4">
        <f t="shared" ref="E67:E130" si="9">+D67-C67</f>
        <v>0.15972222221898846</v>
      </c>
      <c r="F67" s="7">
        <f>+VLOOKUP(M67,'Cocina datos'!K66:M1968,2,FALSE)</f>
        <v>0.19722222222222224</v>
      </c>
      <c r="G67" s="7" cm="1">
        <f t="array" ref="G67">+_xlfn.IFS((E67-F67)&lt;0,0,(E67-F67)&gt;0,(E67-F67))</f>
        <v>0</v>
      </c>
      <c r="H67" s="9" t="str" cm="1">
        <f t="array" ref="H67">+_xlfn.IFS(G67=0,"NO COBRADA",G67&gt;0,"COBRADA")</f>
        <v>NO COBRADA</v>
      </c>
      <c r="I67" t="s">
        <v>40</v>
      </c>
      <c r="J67" s="2" t="s">
        <v>45</v>
      </c>
      <c r="K67" t="s">
        <v>31</v>
      </c>
      <c r="L67" s="3">
        <v>10.88</v>
      </c>
      <c r="M67" s="1">
        <v>66</v>
      </c>
      <c r="N67" t="s">
        <v>32</v>
      </c>
      <c r="O67" s="3">
        <f>+VLOOKUP(M67,'Cocina datos'!K66:M833,3,FALSE)</f>
        <v>210</v>
      </c>
      <c r="P67" s="3" cm="1">
        <f t="array" ref="P67">+_xlfn.IFS(H67="COBRADA",O67,H67="NO COBRADA",0)</f>
        <v>0</v>
      </c>
      <c r="Q67" s="3">
        <f t="shared" ref="Q67:Q130" si="10">+IF(H67="COBRADA",L67,0)</f>
        <v>0</v>
      </c>
    </row>
    <row r="68" spans="1:17">
      <c r="A68" s="1">
        <v>6</v>
      </c>
      <c r="B68" s="1" t="str">
        <f t="shared" si="8"/>
        <v>sábado</v>
      </c>
      <c r="C68" s="4">
        <v>45017.15625</v>
      </c>
      <c r="D68" s="4">
        <v>45017.215277777781</v>
      </c>
      <c r="E68" s="4">
        <f t="shared" si="9"/>
        <v>5.9027777781011537E-2</v>
      </c>
      <c r="F68" s="7">
        <f>+VLOOKUP(M68,'Cocina datos'!K67:M1969,2,FALSE)</f>
        <v>0.19375000000000001</v>
      </c>
      <c r="G68" s="7" cm="1">
        <f t="array" ref="G68">+_xlfn.IFS((E68-F68)&lt;0,0,(E68-F68)&gt;0,(E68-F68))</f>
        <v>0</v>
      </c>
      <c r="H68" s="9" t="str" cm="1">
        <f t="array" ref="H68">+_xlfn.IFS(G68=0,"NO COBRADA",G68&gt;0,"COBRADA")</f>
        <v>NO COBRADA</v>
      </c>
      <c r="I68" t="s">
        <v>37</v>
      </c>
      <c r="J68" s="2" t="s">
        <v>47</v>
      </c>
      <c r="K68" t="s">
        <v>31</v>
      </c>
      <c r="L68" s="3">
        <v>21.25</v>
      </c>
      <c r="M68" s="1">
        <v>67</v>
      </c>
      <c r="N68" t="s">
        <v>43</v>
      </c>
      <c r="O68" s="3">
        <f>+VLOOKUP(M68,'Cocina datos'!K67:M834,3,FALSE)</f>
        <v>256</v>
      </c>
      <c r="P68" s="3" cm="1">
        <f t="array" ref="P68">+_xlfn.IFS(H68="COBRADA",O68,H68="NO COBRADA",0)</f>
        <v>0</v>
      </c>
      <c r="Q68" s="3">
        <f t="shared" si="10"/>
        <v>0</v>
      </c>
    </row>
    <row r="69" spans="1:17">
      <c r="A69" s="1">
        <v>4</v>
      </c>
      <c r="B69" s="1" t="str">
        <f t="shared" si="8"/>
        <v>sábado</v>
      </c>
      <c r="C69" s="4">
        <v>45017.001388888886</v>
      </c>
      <c r="D69" s="4">
        <v>45017.135416666664</v>
      </c>
      <c r="E69" s="4">
        <f>+D69-C69+(15/1440)</f>
        <v>0.14444444444476781</v>
      </c>
      <c r="F69" s="7">
        <f>+VLOOKUP(M69,'Cocina datos'!K68:M1970,2,FALSE)</f>
        <v>0.23958333333333331</v>
      </c>
      <c r="G69" s="7" cm="1">
        <f t="array" ref="G69">+_xlfn.IFS((E69-F69)&lt;0,0,(E69-F69)&gt;0,(E69-F69))</f>
        <v>0</v>
      </c>
      <c r="H69" s="9" t="str" cm="1">
        <f t="array" ref="H69">+_xlfn.IFS(G69=0,"NO COBRADA",G69&gt;0,"COBRADA")</f>
        <v>NO COBRADA</v>
      </c>
      <c r="I69" t="s">
        <v>40</v>
      </c>
      <c r="J69" s="2" t="s">
        <v>45</v>
      </c>
      <c r="K69" t="s">
        <v>44</v>
      </c>
      <c r="L69" s="3">
        <v>45.65</v>
      </c>
      <c r="M69" s="1">
        <v>68</v>
      </c>
      <c r="N69" t="s">
        <v>39</v>
      </c>
      <c r="O69" s="3">
        <f>+VLOOKUP(M69,'Cocina datos'!K68:M835,3,FALSE)</f>
        <v>218</v>
      </c>
      <c r="P69" s="3" cm="1">
        <f t="array" ref="P69">+_xlfn.IFS(H69="COBRADA",O69,H69="NO COBRADA",0)</f>
        <v>0</v>
      </c>
      <c r="Q69" s="3">
        <f t="shared" si="10"/>
        <v>0</v>
      </c>
    </row>
    <row r="70" spans="1:17">
      <c r="A70" s="1">
        <v>4</v>
      </c>
      <c r="B70" s="1" t="str">
        <f t="shared" si="8"/>
        <v>sábado</v>
      </c>
      <c r="C70" s="4">
        <v>45017.084722222222</v>
      </c>
      <c r="D70" s="4">
        <v>45017.164583333331</v>
      </c>
      <c r="E70" s="4">
        <f t="shared" si="9"/>
        <v>7.9861111109494232E-2</v>
      </c>
      <c r="F70" s="7">
        <f>+VLOOKUP(M70,'Cocina datos'!K69:M1971,2,FALSE)</f>
        <v>0.19166666666666665</v>
      </c>
      <c r="G70" s="7" cm="1">
        <f t="array" ref="G70">+_xlfn.IFS((E70-F70)&lt;0,0,(E70-F70)&gt;0,(E70-F70))</f>
        <v>0</v>
      </c>
      <c r="H70" s="9" t="str" cm="1">
        <f t="array" ref="H70">+_xlfn.IFS(G70=0,"NO COBRADA",G70&gt;0,"COBRADA")</f>
        <v>NO COBRADA</v>
      </c>
      <c r="I70" t="s">
        <v>37</v>
      </c>
      <c r="J70" s="2" t="s">
        <v>45</v>
      </c>
      <c r="K70" t="s">
        <v>31</v>
      </c>
      <c r="L70" s="3">
        <v>31.49</v>
      </c>
      <c r="M70" s="1">
        <v>69</v>
      </c>
      <c r="N70" t="s">
        <v>43</v>
      </c>
      <c r="O70" s="3">
        <f>+VLOOKUP(M70,'Cocina datos'!K69:M836,3,FALSE)</f>
        <v>234</v>
      </c>
      <c r="P70" s="3" cm="1">
        <f t="array" ref="P70">+_xlfn.IFS(H70="COBRADA",O70,H70="NO COBRADA",0)</f>
        <v>0</v>
      </c>
      <c r="Q70" s="3">
        <f t="shared" si="10"/>
        <v>0</v>
      </c>
    </row>
    <row r="71" spans="1:17">
      <c r="A71" s="1">
        <v>4</v>
      </c>
      <c r="B71" s="1" t="str">
        <f t="shared" si="8"/>
        <v>sábado</v>
      </c>
      <c r="C71" s="4">
        <v>45017.007638888892</v>
      </c>
      <c r="D71" s="4">
        <v>45017.056944444441</v>
      </c>
      <c r="E71" s="4">
        <f t="shared" si="9"/>
        <v>4.930555554892635E-2</v>
      </c>
      <c r="F71" s="7">
        <f>+VLOOKUP(M71,'Cocina datos'!K70:M1972,2,FALSE)</f>
        <v>5.5555555555555552E-2</v>
      </c>
      <c r="G71" s="7" cm="1">
        <f t="array" ref="G71">+_xlfn.IFS((E71-F71)&lt;0,0,(E71-F71)&gt;0,(E71-F71))</f>
        <v>0</v>
      </c>
      <c r="H71" s="9" t="str" cm="1">
        <f t="array" ref="H71">+_xlfn.IFS(G71=0,"NO COBRADA",G71&gt;0,"COBRADA")</f>
        <v>NO COBRADA</v>
      </c>
      <c r="I71" t="s">
        <v>42</v>
      </c>
      <c r="J71" s="2" t="s">
        <v>47</v>
      </c>
      <c r="K71" t="s">
        <v>31</v>
      </c>
      <c r="L71" s="3">
        <v>28.26</v>
      </c>
      <c r="M71" s="1">
        <v>70</v>
      </c>
      <c r="N71" t="s">
        <v>41</v>
      </c>
      <c r="O71" s="3">
        <f>+VLOOKUP(M71,'Cocina datos'!K70:M837,3,FALSE)</f>
        <v>118</v>
      </c>
      <c r="P71" s="3" cm="1">
        <f t="array" ref="P71">+_xlfn.IFS(H71="COBRADA",O71,H71="NO COBRADA",0)</f>
        <v>0</v>
      </c>
      <c r="Q71" s="3">
        <f t="shared" si="10"/>
        <v>0</v>
      </c>
    </row>
    <row r="72" spans="1:17">
      <c r="A72" s="1">
        <v>4</v>
      </c>
      <c r="B72" s="1" t="str">
        <f t="shared" si="8"/>
        <v>sábado</v>
      </c>
      <c r="C72" s="4">
        <v>45017.081250000003</v>
      </c>
      <c r="D72" s="4">
        <v>45017.24722222222</v>
      </c>
      <c r="E72" s="4">
        <f>+D72-C72+(15/1440)</f>
        <v>0.17638888888419993</v>
      </c>
      <c r="F72" s="7">
        <f>+VLOOKUP(M72,'Cocina datos'!K71:M1973,2,FALSE)</f>
        <v>8.1944444444444445E-2</v>
      </c>
      <c r="G72" s="7" cm="1">
        <f t="array" ref="G72">+_xlfn.IFS((E72-F72)&lt;0,0,(E72-F72)&gt;0,(E72-F72))</f>
        <v>9.4444444439755484E-2</v>
      </c>
      <c r="H72" s="9" t="str" cm="1">
        <f t="array" ref="H72">+_xlfn.IFS(G72=0,"NO COBRADA",G72&gt;0,"COBRADA")</f>
        <v>COBRADA</v>
      </c>
      <c r="I72" t="s">
        <v>29</v>
      </c>
      <c r="J72" s="2" t="s">
        <v>45</v>
      </c>
      <c r="K72" t="s">
        <v>31</v>
      </c>
      <c r="L72" s="3">
        <v>24.01</v>
      </c>
      <c r="M72" s="1">
        <v>71</v>
      </c>
      <c r="N72" t="s">
        <v>41</v>
      </c>
      <c r="O72" s="3">
        <f>+VLOOKUP(M72,'Cocina datos'!K71:M838,3,FALSE)</f>
        <v>136</v>
      </c>
      <c r="P72" s="3" cm="1">
        <f t="array" ref="P72">+_xlfn.IFS(H72="COBRADA",O72,H72="NO COBRADA",0)</f>
        <v>136</v>
      </c>
      <c r="Q72" s="3">
        <f t="shared" si="10"/>
        <v>24.01</v>
      </c>
    </row>
    <row r="73" spans="1:17">
      <c r="A73" s="1">
        <v>1</v>
      </c>
      <c r="B73" s="1" t="str">
        <f t="shared" si="8"/>
        <v>sábado</v>
      </c>
      <c r="C73" s="4">
        <v>45017.112500000003</v>
      </c>
      <c r="D73" s="4">
        <v>45017.243750000001</v>
      </c>
      <c r="E73" s="4">
        <f t="shared" si="9"/>
        <v>0.13124999999854481</v>
      </c>
      <c r="F73" s="7">
        <f>+VLOOKUP(M73,'Cocina datos'!K72:M1974,2,FALSE)</f>
        <v>8.8888888888888892E-2</v>
      </c>
      <c r="G73" s="7" cm="1">
        <f t="array" ref="G73">+_xlfn.IFS((E73-F73)&lt;0,0,(E73-F73)&gt;0,(E73-F73))</f>
        <v>4.2361111109655916E-2</v>
      </c>
      <c r="H73" s="9" t="str" cm="1">
        <f t="array" ref="H73">+_xlfn.IFS(G73=0,"NO COBRADA",G73&gt;0,"COBRADA")</f>
        <v>COBRADA</v>
      </c>
      <c r="I73" t="s">
        <v>37</v>
      </c>
      <c r="J73" s="2" t="s">
        <v>45</v>
      </c>
      <c r="K73" t="s">
        <v>31</v>
      </c>
      <c r="L73" s="3">
        <v>15.28</v>
      </c>
      <c r="M73" s="1">
        <v>72</v>
      </c>
      <c r="N73" t="s">
        <v>43</v>
      </c>
      <c r="O73" s="3">
        <f>+VLOOKUP(M73,'Cocina datos'!K72:M839,3,FALSE)</f>
        <v>75</v>
      </c>
      <c r="P73" s="3" cm="1">
        <f t="array" ref="P73">+_xlfn.IFS(H73="COBRADA",O73,H73="NO COBRADA",0)</f>
        <v>75</v>
      </c>
      <c r="Q73" s="3">
        <f t="shared" si="10"/>
        <v>15.28</v>
      </c>
    </row>
    <row r="74" spans="1:17">
      <c r="A74" s="1">
        <v>4</v>
      </c>
      <c r="B74" s="1" t="str">
        <f t="shared" si="8"/>
        <v>sábado</v>
      </c>
      <c r="C74" s="4">
        <v>45017.11041666667</v>
      </c>
      <c r="D74" s="4">
        <v>45017.256249999999</v>
      </c>
      <c r="E74" s="4">
        <f t="shared" si="9"/>
        <v>0.14583333332848269</v>
      </c>
      <c r="F74" s="7">
        <f>+VLOOKUP(M74,'Cocina datos'!K73:M1975,2,FALSE)</f>
        <v>4.1666666666666664E-2</v>
      </c>
      <c r="G74" s="7" cm="1">
        <f t="array" ref="G74">+_xlfn.IFS((E74-F74)&lt;0,0,(E74-F74)&gt;0,(E74-F74))</f>
        <v>0.10416666666181604</v>
      </c>
      <c r="H74" s="9" t="str" cm="1">
        <f t="array" ref="H74">+_xlfn.IFS(G74=0,"NO COBRADA",G74&gt;0,"COBRADA")</f>
        <v>COBRADA</v>
      </c>
      <c r="I74" t="s">
        <v>42</v>
      </c>
      <c r="J74" s="2" t="s">
        <v>45</v>
      </c>
      <c r="K74" t="s">
        <v>35</v>
      </c>
      <c r="L74" s="3">
        <v>34.51</v>
      </c>
      <c r="M74" s="1">
        <v>73</v>
      </c>
      <c r="N74" t="s">
        <v>52</v>
      </c>
      <c r="O74" s="3">
        <f>+VLOOKUP(M74,'Cocina datos'!K73:M840,3,FALSE)</f>
        <v>81</v>
      </c>
      <c r="P74" s="3" cm="1">
        <f t="array" ref="P74">+_xlfn.IFS(H74="COBRADA",O74,H74="NO COBRADA",0)</f>
        <v>81</v>
      </c>
      <c r="Q74" s="3">
        <f t="shared" si="10"/>
        <v>34.51</v>
      </c>
    </row>
    <row r="75" spans="1:17">
      <c r="A75" s="1">
        <v>4</v>
      </c>
      <c r="B75" s="1" t="str">
        <f t="shared" si="8"/>
        <v>sábado</v>
      </c>
      <c r="C75" s="4">
        <v>45017.044444444444</v>
      </c>
      <c r="D75" s="4">
        <v>45017.175694444442</v>
      </c>
      <c r="E75" s="4">
        <f t="shared" si="9"/>
        <v>0.13124999999854481</v>
      </c>
      <c r="F75" s="7">
        <f>+VLOOKUP(M75,'Cocina datos'!K74:M1976,2,FALSE)</f>
        <v>0.16458333333333333</v>
      </c>
      <c r="G75" s="7" cm="1">
        <f t="array" ref="G75">+_xlfn.IFS((E75-F75)&lt;0,0,(E75-F75)&gt;0,(E75-F75))</f>
        <v>0</v>
      </c>
      <c r="H75" s="9" t="str" cm="1">
        <f t="array" ref="H75">+_xlfn.IFS(G75=0,"NO COBRADA",G75&gt;0,"COBRADA")</f>
        <v>NO COBRADA</v>
      </c>
      <c r="I75" t="s">
        <v>42</v>
      </c>
      <c r="J75" s="2" t="s">
        <v>45</v>
      </c>
      <c r="K75" t="s">
        <v>31</v>
      </c>
      <c r="L75" s="3">
        <v>30.83</v>
      </c>
      <c r="M75" s="1">
        <v>74</v>
      </c>
      <c r="N75" t="s">
        <v>39</v>
      </c>
      <c r="O75" s="3">
        <f>+VLOOKUP(M75,'Cocina datos'!K74:M841,3,FALSE)</f>
        <v>218</v>
      </c>
      <c r="P75" s="3" cm="1">
        <f t="array" ref="P75">+_xlfn.IFS(H75="COBRADA",O75,H75="NO COBRADA",0)</f>
        <v>0</v>
      </c>
      <c r="Q75" s="3">
        <f t="shared" si="10"/>
        <v>0</v>
      </c>
    </row>
    <row r="76" spans="1:17">
      <c r="A76" s="1">
        <v>5</v>
      </c>
      <c r="B76" s="1" t="str">
        <f t="shared" si="8"/>
        <v>sábado</v>
      </c>
      <c r="C76" s="4">
        <v>45017.15</v>
      </c>
      <c r="D76" s="4">
        <v>45017.200694444444</v>
      </c>
      <c r="E76" s="4">
        <f>+D76-C76+(15/1440)</f>
        <v>6.1111111109009165E-2</v>
      </c>
      <c r="F76" s="7">
        <f>+VLOOKUP(M76,'Cocina datos'!K75:M1977,2,FALSE)</f>
        <v>5.7638888888888892E-2</v>
      </c>
      <c r="G76" s="7" cm="1">
        <f t="array" ref="G76">+_xlfn.IFS((E76-F76)&lt;0,0,(E76-F76)&gt;0,(E76-F76))</f>
        <v>3.4722222201202732E-3</v>
      </c>
      <c r="H76" s="9" t="str" cm="1">
        <f t="array" ref="H76">+_xlfn.IFS(G76=0,"NO COBRADA",G76&gt;0,"COBRADA")</f>
        <v>COBRADA</v>
      </c>
      <c r="I76" t="s">
        <v>40</v>
      </c>
      <c r="J76" s="2" t="s">
        <v>45</v>
      </c>
      <c r="K76" t="s">
        <v>31</v>
      </c>
      <c r="L76" s="3">
        <v>45.23</v>
      </c>
      <c r="M76" s="1">
        <v>75</v>
      </c>
      <c r="N76" t="s">
        <v>46</v>
      </c>
      <c r="O76" s="3">
        <f>+VLOOKUP(M76,'Cocina datos'!K75:M842,3,FALSE)</f>
        <v>109</v>
      </c>
      <c r="P76" s="3" cm="1">
        <f t="array" ref="P76">+_xlfn.IFS(H76="COBRADA",O76,H76="NO COBRADA",0)</f>
        <v>109</v>
      </c>
      <c r="Q76" s="3">
        <f t="shared" si="10"/>
        <v>45.23</v>
      </c>
    </row>
    <row r="77" spans="1:17">
      <c r="A77" s="1">
        <v>3</v>
      </c>
      <c r="B77" s="1" t="str">
        <f t="shared" si="8"/>
        <v>sábado</v>
      </c>
      <c r="C77" s="4">
        <v>45017.122916666667</v>
      </c>
      <c r="D77" s="4">
        <v>45017.224999999999</v>
      </c>
      <c r="E77" s="4">
        <f t="shared" si="9"/>
        <v>0.10208333333139308</v>
      </c>
      <c r="F77" s="7">
        <f>+VLOOKUP(M77,'Cocina datos'!K76:M1978,2,FALSE)</f>
        <v>8.5416666666666655E-2</v>
      </c>
      <c r="G77" s="7" cm="1">
        <f t="array" ref="G77">+_xlfn.IFS((E77-F77)&lt;0,0,(E77-F77)&gt;0,(E77-F77))</f>
        <v>1.6666666664726423E-2</v>
      </c>
      <c r="H77" s="9" t="str" cm="1">
        <f t="array" ref="H77">+_xlfn.IFS(G77=0,"NO COBRADA",G77&gt;0,"COBRADA")</f>
        <v>COBRADA</v>
      </c>
      <c r="I77" t="s">
        <v>33</v>
      </c>
      <c r="J77" s="2" t="s">
        <v>45</v>
      </c>
      <c r="K77" t="s">
        <v>31</v>
      </c>
      <c r="L77" s="3">
        <v>17.760000000000002</v>
      </c>
      <c r="M77" s="1">
        <v>76</v>
      </c>
      <c r="N77" t="s">
        <v>52</v>
      </c>
      <c r="O77" s="3">
        <f>+VLOOKUP(M77,'Cocina datos'!K76:M843,3,FALSE)</f>
        <v>158</v>
      </c>
      <c r="P77" s="3" cm="1">
        <f t="array" ref="P77">+_xlfn.IFS(H77="COBRADA",O77,H77="NO COBRADA",0)</f>
        <v>158</v>
      </c>
      <c r="Q77" s="3">
        <f t="shared" si="10"/>
        <v>17.760000000000002</v>
      </c>
    </row>
    <row r="78" spans="1:17">
      <c r="A78" s="1">
        <v>1</v>
      </c>
      <c r="B78" s="1" t="str">
        <f t="shared" si="8"/>
        <v>sábado</v>
      </c>
      <c r="C78" s="4">
        <v>45017.115277777775</v>
      </c>
      <c r="D78" s="4">
        <v>45017.260416666664</v>
      </c>
      <c r="E78" s="4">
        <f t="shared" si="9"/>
        <v>0.14513888888905058</v>
      </c>
      <c r="F78" s="7">
        <f>+VLOOKUP(M78,'Cocina datos'!K77:M1979,2,FALSE)</f>
        <v>0.10555555555555556</v>
      </c>
      <c r="G78" s="7" cm="1">
        <f t="array" ref="G78">+_xlfn.IFS((E78-F78)&lt;0,0,(E78-F78)&gt;0,(E78-F78))</f>
        <v>3.9583333333495022E-2</v>
      </c>
      <c r="H78" s="9" t="str" cm="1">
        <f t="array" ref="H78">+_xlfn.IFS(G78=0,"NO COBRADA",G78&gt;0,"COBRADA")</f>
        <v>COBRADA</v>
      </c>
      <c r="I78" t="s">
        <v>29</v>
      </c>
      <c r="J78" s="2" t="s">
        <v>45</v>
      </c>
      <c r="K78" t="s">
        <v>44</v>
      </c>
      <c r="L78" s="3">
        <v>19.88</v>
      </c>
      <c r="M78" s="1">
        <v>77</v>
      </c>
      <c r="N78" t="s">
        <v>48</v>
      </c>
      <c r="O78" s="3">
        <f>+VLOOKUP(M78,'Cocina datos'!K77:M844,3,FALSE)</f>
        <v>99</v>
      </c>
      <c r="P78" s="3" cm="1">
        <f t="array" ref="P78">+_xlfn.IFS(H78="COBRADA",O78,H78="NO COBRADA",0)</f>
        <v>99</v>
      </c>
      <c r="Q78" s="3">
        <f t="shared" si="10"/>
        <v>19.88</v>
      </c>
    </row>
    <row r="79" spans="1:17">
      <c r="A79" s="1">
        <v>4</v>
      </c>
      <c r="B79" s="1" t="str">
        <f t="shared" si="8"/>
        <v>sábado</v>
      </c>
      <c r="C79" s="4">
        <v>45017.06527777778</v>
      </c>
      <c r="D79" s="4">
        <v>45017.127083333333</v>
      </c>
      <c r="E79" s="4">
        <f t="shared" si="9"/>
        <v>6.1805555553291924E-2</v>
      </c>
      <c r="F79" s="7">
        <f>+VLOOKUP(M79,'Cocina datos'!K78:M1980,2,FALSE)</f>
        <v>0.11249999999999999</v>
      </c>
      <c r="G79" s="7" cm="1">
        <f t="array" ref="G79">+_xlfn.IFS((E79-F79)&lt;0,0,(E79-F79)&gt;0,(E79-F79))</f>
        <v>0</v>
      </c>
      <c r="H79" s="9" t="str" cm="1">
        <f t="array" ref="H79">+_xlfn.IFS(G79=0,"NO COBRADA",G79&gt;0,"COBRADA")</f>
        <v>NO COBRADA</v>
      </c>
      <c r="I79" t="s">
        <v>29</v>
      </c>
      <c r="J79" s="2" t="s">
        <v>45</v>
      </c>
      <c r="K79" t="s">
        <v>31</v>
      </c>
      <c r="L79" s="3">
        <v>20.02</v>
      </c>
      <c r="M79" s="1">
        <v>78</v>
      </c>
      <c r="N79" t="s">
        <v>36</v>
      </c>
      <c r="O79" s="3">
        <f>+VLOOKUP(M79,'Cocina datos'!K78:M845,3,FALSE)</f>
        <v>57</v>
      </c>
      <c r="P79" s="3" cm="1">
        <f t="array" ref="P79">+_xlfn.IFS(H79="COBRADA",O79,H79="NO COBRADA",0)</f>
        <v>0</v>
      </c>
      <c r="Q79" s="3">
        <f t="shared" si="10"/>
        <v>0</v>
      </c>
    </row>
    <row r="80" spans="1:17">
      <c r="A80" s="1">
        <v>2</v>
      </c>
      <c r="B80" s="1" t="str">
        <f t="shared" si="8"/>
        <v>sábado</v>
      </c>
      <c r="C80" s="4">
        <v>45017.06527777778</v>
      </c>
      <c r="D80" s="4">
        <v>45017.213888888888</v>
      </c>
      <c r="E80" s="4">
        <f t="shared" si="9"/>
        <v>0.14861111110803904</v>
      </c>
      <c r="F80" s="7">
        <f>+VLOOKUP(M80,'Cocina datos'!K79:M1981,2,FALSE)</f>
        <v>0.2</v>
      </c>
      <c r="G80" s="7" cm="1">
        <f t="array" ref="G80">+_xlfn.IFS((E80-F80)&lt;0,0,(E80-F80)&gt;0,(E80-F80))</f>
        <v>0</v>
      </c>
      <c r="H80" s="9" t="str" cm="1">
        <f t="array" ref="H80">+_xlfn.IFS(G80=0,"NO COBRADA",G80&gt;0,"COBRADA")</f>
        <v>NO COBRADA</v>
      </c>
      <c r="I80" t="s">
        <v>29</v>
      </c>
      <c r="J80" s="2" t="s">
        <v>45</v>
      </c>
      <c r="K80" t="s">
        <v>31</v>
      </c>
      <c r="L80" s="3">
        <v>34.01</v>
      </c>
      <c r="M80" s="1">
        <v>79</v>
      </c>
      <c r="N80" t="s">
        <v>46</v>
      </c>
      <c r="O80" s="3">
        <f>+VLOOKUP(M80,'Cocina datos'!K79:M846,3,FALSE)</f>
        <v>309</v>
      </c>
      <c r="P80" s="3" cm="1">
        <f t="array" ref="P80">+_xlfn.IFS(H80="COBRADA",O80,H80="NO COBRADA",0)</f>
        <v>0</v>
      </c>
      <c r="Q80" s="3">
        <f t="shared" si="10"/>
        <v>0</v>
      </c>
    </row>
    <row r="81" spans="1:17">
      <c r="A81" s="1">
        <v>6</v>
      </c>
      <c r="B81" s="1" t="str">
        <f t="shared" si="8"/>
        <v>sábado</v>
      </c>
      <c r="C81" s="4">
        <v>45017.093055555553</v>
      </c>
      <c r="D81" s="4">
        <v>45017.156944444447</v>
      </c>
      <c r="E81" s="4">
        <f t="shared" si="9"/>
        <v>6.3888888893416151E-2</v>
      </c>
      <c r="F81" s="7">
        <f>+VLOOKUP(M81,'Cocina datos'!K80:M1982,2,FALSE)</f>
        <v>6.9444444444444448E-2</v>
      </c>
      <c r="G81" s="7" cm="1">
        <f t="array" ref="G81">+_xlfn.IFS((E81-F81)&lt;0,0,(E81-F81)&gt;0,(E81-F81))</f>
        <v>0</v>
      </c>
      <c r="H81" s="9" t="str" cm="1">
        <f t="array" ref="H81">+_xlfn.IFS(G81=0,"NO COBRADA",G81&gt;0,"COBRADA")</f>
        <v>NO COBRADA</v>
      </c>
      <c r="I81" t="s">
        <v>42</v>
      </c>
      <c r="J81" s="2" t="s">
        <v>45</v>
      </c>
      <c r="K81" t="s">
        <v>31</v>
      </c>
      <c r="L81" s="3">
        <v>39.049999999999997</v>
      </c>
      <c r="M81" s="1">
        <v>80</v>
      </c>
      <c r="N81" t="s">
        <v>46</v>
      </c>
      <c r="O81" s="3">
        <f>+VLOOKUP(M81,'Cocina datos'!K80:M847,3,FALSE)</f>
        <v>121</v>
      </c>
      <c r="P81" s="3" cm="1">
        <f t="array" ref="P81">+_xlfn.IFS(H81="COBRADA",O81,H81="NO COBRADA",0)</f>
        <v>0</v>
      </c>
      <c r="Q81" s="3">
        <f t="shared" si="10"/>
        <v>0</v>
      </c>
    </row>
    <row r="82" spans="1:17">
      <c r="A82" s="1">
        <v>4</v>
      </c>
      <c r="B82" s="1" t="str">
        <f t="shared" si="8"/>
        <v>sábado</v>
      </c>
      <c r="C82" s="4">
        <v>45017.152777777781</v>
      </c>
      <c r="D82" s="4">
        <v>45017.271527777775</v>
      </c>
      <c r="E82" s="4">
        <f>+D82-C82+(15/1440)</f>
        <v>0.12916666666084589</v>
      </c>
      <c r="F82" s="7">
        <f>+VLOOKUP(M82,'Cocina datos'!K81:M1983,2,FALSE)</f>
        <v>8.1944444444444445E-2</v>
      </c>
      <c r="G82" s="7" cm="1">
        <f t="array" ref="G82">+_xlfn.IFS((E82-F82)&lt;0,0,(E82-F82)&gt;0,(E82-F82))</f>
        <v>4.7222222216401447E-2</v>
      </c>
      <c r="H82" s="9" t="str" cm="1">
        <f t="array" ref="H82">+_xlfn.IFS(G82=0,"NO COBRADA",G82&gt;0,"COBRADA")</f>
        <v>COBRADA</v>
      </c>
      <c r="I82" t="s">
        <v>40</v>
      </c>
      <c r="J82" s="2" t="s">
        <v>45</v>
      </c>
      <c r="K82" t="s">
        <v>44</v>
      </c>
      <c r="L82" s="3">
        <v>23.69</v>
      </c>
      <c r="M82" s="1">
        <v>81</v>
      </c>
      <c r="N82" t="s">
        <v>49</v>
      </c>
      <c r="O82" s="3">
        <f>+VLOOKUP(M82,'Cocina datos'!K81:M848,3,FALSE)</f>
        <v>62</v>
      </c>
      <c r="P82" s="3" cm="1">
        <f t="array" ref="P82">+_xlfn.IFS(H82="COBRADA",O82,H82="NO COBRADA",0)</f>
        <v>62</v>
      </c>
      <c r="Q82" s="3">
        <f t="shared" si="10"/>
        <v>23.69</v>
      </c>
    </row>
    <row r="83" spans="1:17">
      <c r="A83" s="1">
        <v>3</v>
      </c>
      <c r="B83" s="1" t="str">
        <f t="shared" si="8"/>
        <v>sábado</v>
      </c>
      <c r="C83" s="4">
        <v>45017.142361111109</v>
      </c>
      <c r="D83" s="4">
        <v>45017.298611111109</v>
      </c>
      <c r="E83" s="4">
        <f t="shared" si="9"/>
        <v>0.15625</v>
      </c>
      <c r="F83" s="7">
        <f>+VLOOKUP(M83,'Cocina datos'!K82:M1984,2,FALSE)</f>
        <v>2.0833333333333332E-2</v>
      </c>
      <c r="G83" s="7" cm="1">
        <f t="array" ref="G83">+_xlfn.IFS((E83-F83)&lt;0,0,(E83-F83)&gt;0,(E83-F83))</f>
        <v>0.13541666666666666</v>
      </c>
      <c r="H83" s="9" t="str" cm="1">
        <f t="array" ref="H83">+_xlfn.IFS(G83=0,"NO COBRADA",G83&gt;0,"COBRADA")</f>
        <v>COBRADA</v>
      </c>
      <c r="I83" t="s">
        <v>40</v>
      </c>
      <c r="J83" s="2" t="s">
        <v>45</v>
      </c>
      <c r="K83" t="s">
        <v>35</v>
      </c>
      <c r="L83" s="3">
        <v>38.6</v>
      </c>
      <c r="M83" s="1">
        <v>82</v>
      </c>
      <c r="N83" t="s">
        <v>41</v>
      </c>
      <c r="O83" s="3">
        <f>+VLOOKUP(M83,'Cocina datos'!K82:M849,3,FALSE)</f>
        <v>80</v>
      </c>
      <c r="P83" s="3" cm="1">
        <f t="array" ref="P83">+_xlfn.IFS(H83="COBRADA",O83,H83="NO COBRADA",0)</f>
        <v>80</v>
      </c>
      <c r="Q83" s="3">
        <f t="shared" si="10"/>
        <v>38.6</v>
      </c>
    </row>
    <row r="84" spans="1:17">
      <c r="A84" s="1">
        <v>1</v>
      </c>
      <c r="B84" s="1" t="str">
        <f t="shared" si="8"/>
        <v>sábado</v>
      </c>
      <c r="C84" s="4">
        <v>45017.154166666667</v>
      </c>
      <c r="D84" s="4">
        <v>45017.277083333334</v>
      </c>
      <c r="E84" s="4">
        <f t="shared" ref="E84:E85" si="11">+D84-C84+(15/1440)</f>
        <v>0.13333333333381839</v>
      </c>
      <c r="F84" s="7">
        <f>+VLOOKUP(M84,'Cocina datos'!K83:M1985,2,FALSE)</f>
        <v>0.14444444444444443</v>
      </c>
      <c r="G84" s="7" cm="1">
        <f t="array" ref="G84">+_xlfn.IFS((E84-F84)&lt;0,0,(E84-F84)&gt;0,(E84-F84))</f>
        <v>0</v>
      </c>
      <c r="H84" s="9" t="str" cm="1">
        <f t="array" ref="H84">+_xlfn.IFS(G84=0,"NO COBRADA",G84&gt;0,"COBRADA")</f>
        <v>NO COBRADA</v>
      </c>
      <c r="I84" t="s">
        <v>33</v>
      </c>
      <c r="J84" s="2" t="s">
        <v>45</v>
      </c>
      <c r="K84" t="s">
        <v>44</v>
      </c>
      <c r="L84" s="3">
        <v>24.94</v>
      </c>
      <c r="M84" s="1">
        <v>83</v>
      </c>
      <c r="N84" t="s">
        <v>52</v>
      </c>
      <c r="O84" s="3">
        <f>+VLOOKUP(M84,'Cocina datos'!K83:M850,3,FALSE)</f>
        <v>170</v>
      </c>
      <c r="P84" s="3" cm="1">
        <f t="array" ref="P84">+_xlfn.IFS(H84="COBRADA",O84,H84="NO COBRADA",0)</f>
        <v>0</v>
      </c>
      <c r="Q84" s="3">
        <f t="shared" si="10"/>
        <v>0</v>
      </c>
    </row>
    <row r="85" spans="1:17">
      <c r="A85" s="1">
        <v>5</v>
      </c>
      <c r="B85" s="1" t="str">
        <f t="shared" si="8"/>
        <v>sábado</v>
      </c>
      <c r="C85" s="4">
        <v>45017.070833333331</v>
      </c>
      <c r="D85" s="4">
        <v>45017.137499999997</v>
      </c>
      <c r="E85" s="4">
        <f t="shared" si="11"/>
        <v>7.708333333236321E-2</v>
      </c>
      <c r="F85" s="7">
        <f>+VLOOKUP(M85,'Cocina datos'!K84:M1986,2,FALSE)</f>
        <v>1.3888888888888888E-2</v>
      </c>
      <c r="G85" s="7" cm="1">
        <f t="array" ref="G85">+_xlfn.IFS((E85-F85)&lt;0,0,(E85-F85)&gt;0,(E85-F85))</f>
        <v>6.3194444443474329E-2</v>
      </c>
      <c r="H85" s="9" t="str" cm="1">
        <f t="array" ref="H85">+_xlfn.IFS(G85=0,"NO COBRADA",G85&gt;0,"COBRADA")</f>
        <v>COBRADA</v>
      </c>
      <c r="I85" t="s">
        <v>42</v>
      </c>
      <c r="J85" s="2" t="s">
        <v>45</v>
      </c>
      <c r="K85" t="s">
        <v>31</v>
      </c>
      <c r="L85" s="3">
        <v>15.11</v>
      </c>
      <c r="M85" s="1">
        <v>84</v>
      </c>
      <c r="N85" t="s">
        <v>43</v>
      </c>
      <c r="O85" s="3">
        <f>+VLOOKUP(M85,'Cocina datos'!K84:M851,3,FALSE)</f>
        <v>60</v>
      </c>
      <c r="P85" s="3" cm="1">
        <f t="array" ref="P85">+_xlfn.IFS(H85="COBRADA",O85,H85="NO COBRADA",0)</f>
        <v>60</v>
      </c>
      <c r="Q85" s="3">
        <f t="shared" si="10"/>
        <v>15.11</v>
      </c>
    </row>
    <row r="86" spans="1:17">
      <c r="A86" s="1">
        <v>3</v>
      </c>
      <c r="B86" s="1" t="str">
        <f t="shared" si="8"/>
        <v>sábado</v>
      </c>
      <c r="C86" s="4">
        <v>45017.107638888891</v>
      </c>
      <c r="D86" s="4">
        <v>45017.188194444447</v>
      </c>
      <c r="E86" s="4">
        <f t="shared" si="9"/>
        <v>8.0555555556202307E-2</v>
      </c>
      <c r="F86" s="7">
        <f>+VLOOKUP(M86,'Cocina datos'!K85:M1987,2,FALSE)</f>
        <v>0.15763888888888888</v>
      </c>
      <c r="G86" s="7" cm="1">
        <f t="array" ref="G86">+_xlfn.IFS((E86-F86)&lt;0,0,(E86-F86)&gt;0,(E86-F86))</f>
        <v>0</v>
      </c>
      <c r="H86" s="9" t="str" cm="1">
        <f t="array" ref="H86">+_xlfn.IFS(G86=0,"NO COBRADA",G86&gt;0,"COBRADA")</f>
        <v>NO COBRADA</v>
      </c>
      <c r="I86" t="s">
        <v>37</v>
      </c>
      <c r="J86" s="2" t="s">
        <v>45</v>
      </c>
      <c r="K86" t="s">
        <v>44</v>
      </c>
      <c r="L86" s="3">
        <v>45.96</v>
      </c>
      <c r="M86" s="1">
        <v>85</v>
      </c>
      <c r="N86" t="s">
        <v>50</v>
      </c>
      <c r="O86" s="3">
        <f>+VLOOKUP(M86,'Cocina datos'!K85:M852,3,FALSE)</f>
        <v>208</v>
      </c>
      <c r="P86" s="3" cm="1">
        <f t="array" ref="P86">+_xlfn.IFS(H86="COBRADA",O86,H86="NO COBRADA",0)</f>
        <v>0</v>
      </c>
      <c r="Q86" s="3">
        <f t="shared" si="10"/>
        <v>0</v>
      </c>
    </row>
    <row r="87" spans="1:17">
      <c r="A87" s="1">
        <v>3</v>
      </c>
      <c r="B87" s="1" t="str">
        <f t="shared" si="8"/>
        <v>sábado</v>
      </c>
      <c r="C87" s="4">
        <v>45017.001388888886</v>
      </c>
      <c r="D87" s="4">
        <v>45017.088888888888</v>
      </c>
      <c r="E87" s="4">
        <f t="shared" si="9"/>
        <v>8.7500000001455192E-2</v>
      </c>
      <c r="F87" s="7">
        <f>+VLOOKUP(M87,'Cocina datos'!K86:M1988,2,FALSE)</f>
        <v>1.1111111111111112E-2</v>
      </c>
      <c r="G87" s="7" cm="1">
        <f t="array" ref="G87">+_xlfn.IFS((E87-F87)&lt;0,0,(E87-F87)&gt;0,(E87-F87))</f>
        <v>7.6388888890344078E-2</v>
      </c>
      <c r="H87" s="9" t="str" cm="1">
        <f t="array" ref="H87">+_xlfn.IFS(G87=0,"NO COBRADA",G87&gt;0,"COBRADA")</f>
        <v>COBRADA</v>
      </c>
      <c r="I87" t="s">
        <v>40</v>
      </c>
      <c r="J87" s="2" t="s">
        <v>47</v>
      </c>
      <c r="K87" t="s">
        <v>31</v>
      </c>
      <c r="L87" s="3">
        <v>11.84</v>
      </c>
      <c r="M87" s="1">
        <v>86</v>
      </c>
      <c r="N87" t="s">
        <v>32</v>
      </c>
      <c r="O87" s="3">
        <f>+VLOOKUP(M87,'Cocina datos'!K86:M853,3,FALSE)</f>
        <v>50</v>
      </c>
      <c r="P87" s="3" cm="1">
        <f t="array" ref="P87">+_xlfn.IFS(H87="COBRADA",O87,H87="NO COBRADA",0)</f>
        <v>50</v>
      </c>
      <c r="Q87" s="3">
        <f t="shared" si="10"/>
        <v>11.84</v>
      </c>
    </row>
    <row r="88" spans="1:17">
      <c r="A88" s="1">
        <v>2</v>
      </c>
      <c r="B88" s="1" t="str">
        <f t="shared" si="8"/>
        <v>sábado</v>
      </c>
      <c r="C88" s="4">
        <v>45017.073611111111</v>
      </c>
      <c r="D88" s="4">
        <v>45017.137499999997</v>
      </c>
      <c r="E88" s="4">
        <f>+D88-C88+(15/1440)</f>
        <v>7.4305555552806865E-2</v>
      </c>
      <c r="F88" s="7">
        <f>+VLOOKUP(M88,'Cocina datos'!K87:M1989,2,FALSE)</f>
        <v>8.7500000000000008E-2</v>
      </c>
      <c r="G88" s="7" cm="1">
        <f t="array" ref="G88">+_xlfn.IFS((E88-F88)&lt;0,0,(E88-F88)&gt;0,(E88-F88))</f>
        <v>0</v>
      </c>
      <c r="H88" s="9" t="str" cm="1">
        <f t="array" ref="H88">+_xlfn.IFS(G88=0,"NO COBRADA",G88&gt;0,"COBRADA")</f>
        <v>NO COBRADA</v>
      </c>
      <c r="I88" t="s">
        <v>42</v>
      </c>
      <c r="J88" s="2" t="s">
        <v>45</v>
      </c>
      <c r="K88" t="s">
        <v>31</v>
      </c>
      <c r="L88" s="3">
        <v>29.46</v>
      </c>
      <c r="M88" s="1">
        <v>87</v>
      </c>
      <c r="N88" t="s">
        <v>46</v>
      </c>
      <c r="O88" s="3">
        <f>+VLOOKUP(M88,'Cocina datos'!K87:M854,3,FALSE)</f>
        <v>99</v>
      </c>
      <c r="P88" s="3" cm="1">
        <f t="array" ref="P88">+_xlfn.IFS(H88="COBRADA",O88,H88="NO COBRADA",0)</f>
        <v>0</v>
      </c>
      <c r="Q88" s="3">
        <f t="shared" si="10"/>
        <v>0</v>
      </c>
    </row>
    <row r="89" spans="1:17">
      <c r="A89" s="1">
        <v>1</v>
      </c>
      <c r="B89" s="1" t="str">
        <f t="shared" si="8"/>
        <v>sábado</v>
      </c>
      <c r="C89" s="4">
        <v>45017.145833333336</v>
      </c>
      <c r="D89" s="4">
        <v>45017.277777777781</v>
      </c>
      <c r="E89" s="4">
        <f t="shared" si="9"/>
        <v>0.13194444444525288</v>
      </c>
      <c r="F89" s="7">
        <f>+VLOOKUP(M89,'Cocina datos'!K88:M1990,2,FALSE)</f>
        <v>0.14513888888888887</v>
      </c>
      <c r="G89" s="7" cm="1">
        <f t="array" ref="G89">+_xlfn.IFS((E89-F89)&lt;0,0,(E89-F89)&gt;0,(E89-F89))</f>
        <v>0</v>
      </c>
      <c r="H89" s="9" t="str" cm="1">
        <f t="array" ref="H89">+_xlfn.IFS(G89=0,"NO COBRADA",G89&gt;0,"COBRADA")</f>
        <v>NO COBRADA</v>
      </c>
      <c r="I89" t="s">
        <v>42</v>
      </c>
      <c r="J89" s="2" t="s">
        <v>47</v>
      </c>
      <c r="K89" t="s">
        <v>31</v>
      </c>
      <c r="L89" s="3">
        <v>23.93</v>
      </c>
      <c r="M89" s="1">
        <v>88</v>
      </c>
      <c r="N89" t="s">
        <v>50</v>
      </c>
      <c r="O89" s="3">
        <f>+VLOOKUP(M89,'Cocina datos'!K88:M855,3,FALSE)</f>
        <v>123</v>
      </c>
      <c r="P89" s="3" cm="1">
        <f t="array" ref="P89">+_xlfn.IFS(H89="COBRADA",O89,H89="NO COBRADA",0)</f>
        <v>0</v>
      </c>
      <c r="Q89" s="3">
        <f t="shared" si="10"/>
        <v>0</v>
      </c>
    </row>
    <row r="90" spans="1:17">
      <c r="A90" s="1">
        <v>4</v>
      </c>
      <c r="B90" s="1" t="str">
        <f t="shared" si="8"/>
        <v>sábado</v>
      </c>
      <c r="C90" s="4">
        <v>45017.029166666667</v>
      </c>
      <c r="D90" s="4">
        <v>45017.09652777778</v>
      </c>
      <c r="E90" s="4">
        <f t="shared" si="9"/>
        <v>6.7361111112404615E-2</v>
      </c>
      <c r="F90" s="7">
        <f>+VLOOKUP(M90,'Cocina datos'!K89:M1991,2,FALSE)</f>
        <v>0.2</v>
      </c>
      <c r="G90" s="7" cm="1">
        <f t="array" ref="G90">+_xlfn.IFS((E90-F90)&lt;0,0,(E90-F90)&gt;0,(E90-F90))</f>
        <v>0</v>
      </c>
      <c r="H90" s="9" t="str" cm="1">
        <f t="array" ref="H90">+_xlfn.IFS(G90=0,"NO COBRADA",G90&gt;0,"COBRADA")</f>
        <v>NO COBRADA</v>
      </c>
      <c r="I90" t="s">
        <v>40</v>
      </c>
      <c r="J90" s="2" t="s">
        <v>47</v>
      </c>
      <c r="K90" t="s">
        <v>35</v>
      </c>
      <c r="L90" s="3">
        <v>12.28</v>
      </c>
      <c r="M90" s="1">
        <v>89</v>
      </c>
      <c r="N90" t="s">
        <v>49</v>
      </c>
      <c r="O90" s="3">
        <f>+VLOOKUP(M90,'Cocina datos'!K89:M856,3,FALSE)</f>
        <v>159</v>
      </c>
      <c r="P90" s="3" cm="1">
        <f t="array" ref="P90">+_xlfn.IFS(H90="COBRADA",O90,H90="NO COBRADA",0)</f>
        <v>0</v>
      </c>
      <c r="Q90" s="3">
        <f t="shared" si="10"/>
        <v>0</v>
      </c>
    </row>
    <row r="91" spans="1:17">
      <c r="A91" s="1">
        <v>3</v>
      </c>
      <c r="B91" s="1" t="str">
        <f t="shared" si="8"/>
        <v>sábado</v>
      </c>
      <c r="C91" s="4">
        <v>45017.053472222222</v>
      </c>
      <c r="D91" s="4">
        <v>45017.134027777778</v>
      </c>
      <c r="E91" s="4">
        <f t="shared" si="9"/>
        <v>8.0555555556202307E-2</v>
      </c>
      <c r="F91" s="7">
        <f>+VLOOKUP(M91,'Cocina datos'!K90:M1992,2,FALSE)</f>
        <v>3.3333333333333333E-2</v>
      </c>
      <c r="G91" s="7" cm="1">
        <f t="array" ref="G91">+_xlfn.IFS((E91-F91)&lt;0,0,(E91-F91)&gt;0,(E91-F91))</f>
        <v>4.7222222222868974E-2</v>
      </c>
      <c r="H91" s="9" t="str" cm="1">
        <f t="array" ref="H91">+_xlfn.IFS(G91=0,"NO COBRADA",G91&gt;0,"COBRADA")</f>
        <v>COBRADA</v>
      </c>
      <c r="I91" t="s">
        <v>40</v>
      </c>
      <c r="J91" s="2" t="s">
        <v>47</v>
      </c>
      <c r="K91" t="s">
        <v>31</v>
      </c>
      <c r="L91" s="3">
        <v>30.69</v>
      </c>
      <c r="M91" s="1">
        <v>90</v>
      </c>
      <c r="N91" t="s">
        <v>50</v>
      </c>
      <c r="O91" s="3">
        <f>+VLOOKUP(M91,'Cocina datos'!K90:M857,3,FALSE)</f>
        <v>34</v>
      </c>
      <c r="P91" s="3" cm="1">
        <f t="array" ref="P91">+_xlfn.IFS(H91="COBRADA",O91,H91="NO COBRADA",0)</f>
        <v>34</v>
      </c>
      <c r="Q91" s="3">
        <f t="shared" si="10"/>
        <v>30.69</v>
      </c>
    </row>
    <row r="92" spans="1:17">
      <c r="A92" s="1">
        <v>5</v>
      </c>
      <c r="B92" s="1" t="str">
        <f t="shared" si="8"/>
        <v>sábado</v>
      </c>
      <c r="C92" s="4">
        <v>45017.151388888888</v>
      </c>
      <c r="D92" s="4">
        <v>45017.224999999999</v>
      </c>
      <c r="E92" s="4">
        <f t="shared" si="9"/>
        <v>7.3611111110949423E-2</v>
      </c>
      <c r="F92" s="7">
        <f>+VLOOKUP(M92,'Cocina datos'!K91:M1993,2,FALSE)</f>
        <v>0.2673611111111111</v>
      </c>
      <c r="G92" s="7" cm="1">
        <f t="array" ref="G92">+_xlfn.IFS((E92-F92)&lt;0,0,(E92-F92)&gt;0,(E92-F92))</f>
        <v>0</v>
      </c>
      <c r="H92" s="9" t="str" cm="1">
        <f t="array" ref="H92">+_xlfn.IFS(G92=0,"NO COBRADA",G92&gt;0,"COBRADA")</f>
        <v>NO COBRADA</v>
      </c>
      <c r="I92" t="s">
        <v>40</v>
      </c>
      <c r="J92" s="2" t="s">
        <v>45</v>
      </c>
      <c r="K92" t="s">
        <v>31</v>
      </c>
      <c r="L92" s="3">
        <v>39.1</v>
      </c>
      <c r="M92" s="1">
        <v>91</v>
      </c>
      <c r="N92" t="s">
        <v>32</v>
      </c>
      <c r="O92" s="3">
        <f>+VLOOKUP(M92,'Cocina datos'!K91:M858,3,FALSE)</f>
        <v>293</v>
      </c>
      <c r="P92" s="3" cm="1">
        <f t="array" ref="P92">+_xlfn.IFS(H92="COBRADA",O92,H92="NO COBRADA",0)</f>
        <v>0</v>
      </c>
      <c r="Q92" s="3">
        <f t="shared" si="10"/>
        <v>0</v>
      </c>
    </row>
    <row r="93" spans="1:17">
      <c r="A93" s="1">
        <v>2</v>
      </c>
      <c r="B93" s="1" t="str">
        <f t="shared" si="8"/>
        <v>sábado</v>
      </c>
      <c r="C93" s="4">
        <v>45017.149305555555</v>
      </c>
      <c r="D93" s="4">
        <v>45017.256249999999</v>
      </c>
      <c r="E93" s="4">
        <f t="shared" si="9"/>
        <v>0.10694444444379769</v>
      </c>
      <c r="F93" s="7">
        <f>+VLOOKUP(M93,'Cocina datos'!K92:M1994,2,FALSE)</f>
        <v>5.4166666666666669E-2</v>
      </c>
      <c r="G93" s="7" cm="1">
        <f t="array" ref="G93">+_xlfn.IFS((E93-F93)&lt;0,0,(E93-F93)&gt;0,(E93-F93))</f>
        <v>5.2777777777131024E-2</v>
      </c>
      <c r="H93" s="9" t="str" cm="1">
        <f t="array" ref="H93">+_xlfn.IFS(G93=0,"NO COBRADA",G93&gt;0,"COBRADA")</f>
        <v>COBRADA</v>
      </c>
      <c r="I93" t="s">
        <v>37</v>
      </c>
      <c r="J93" s="2" t="s">
        <v>45</v>
      </c>
      <c r="K93" t="s">
        <v>35</v>
      </c>
      <c r="L93" s="3">
        <v>12.75</v>
      </c>
      <c r="M93" s="1">
        <v>92</v>
      </c>
      <c r="N93" t="s">
        <v>46</v>
      </c>
      <c r="O93" s="3">
        <f>+VLOOKUP(M93,'Cocina datos'!K92:M859,3,FALSE)</f>
        <v>82</v>
      </c>
      <c r="P93" s="3" cm="1">
        <f t="array" ref="P93">+_xlfn.IFS(H93="COBRADA",O93,H93="NO COBRADA",0)</f>
        <v>82</v>
      </c>
      <c r="Q93" s="3">
        <f t="shared" si="10"/>
        <v>12.75</v>
      </c>
    </row>
    <row r="94" spans="1:17">
      <c r="A94" s="1">
        <v>2</v>
      </c>
      <c r="B94" s="1" t="str">
        <f t="shared" si="8"/>
        <v>sábado</v>
      </c>
      <c r="C94" s="4">
        <v>45017.068749999999</v>
      </c>
      <c r="D94" s="4">
        <v>45017.158333333333</v>
      </c>
      <c r="E94" s="4">
        <f t="shared" si="9"/>
        <v>8.9583333334303461E-2</v>
      </c>
      <c r="F94" s="7">
        <f>+VLOOKUP(M94,'Cocina datos'!K93:M1995,2,FALSE)</f>
        <v>1.2500000000000001E-2</v>
      </c>
      <c r="G94" s="7" cm="1">
        <f t="array" ref="G94">+_xlfn.IFS((E94-F94)&lt;0,0,(E94-F94)&gt;0,(E94-F94))</f>
        <v>7.7083333334303464E-2</v>
      </c>
      <c r="H94" s="9" t="str" cm="1">
        <f t="array" ref="H94">+_xlfn.IFS(G94=0,"NO COBRADA",G94&gt;0,"COBRADA")</f>
        <v>COBRADA</v>
      </c>
      <c r="I94" t="s">
        <v>37</v>
      </c>
      <c r="J94" s="2" t="s">
        <v>45</v>
      </c>
      <c r="K94" t="s">
        <v>31</v>
      </c>
      <c r="L94" s="3">
        <v>45.66</v>
      </c>
      <c r="M94" s="1">
        <v>93</v>
      </c>
      <c r="N94" t="s">
        <v>43</v>
      </c>
      <c r="O94" s="3">
        <f>+VLOOKUP(M94,'Cocina datos'!K93:M860,3,FALSE)</f>
        <v>29</v>
      </c>
      <c r="P94" s="3" cm="1">
        <f t="array" ref="P94">+_xlfn.IFS(H94="COBRADA",O94,H94="NO COBRADA",0)</f>
        <v>29</v>
      </c>
      <c r="Q94" s="3">
        <f t="shared" si="10"/>
        <v>45.66</v>
      </c>
    </row>
    <row r="95" spans="1:17">
      <c r="A95" s="1">
        <v>1</v>
      </c>
      <c r="B95" s="1" t="str">
        <f t="shared" si="8"/>
        <v>sábado</v>
      </c>
      <c r="C95" s="4">
        <v>45017.077777777777</v>
      </c>
      <c r="D95" s="4">
        <v>45017.203472222223</v>
      </c>
      <c r="E95" s="4">
        <f t="shared" ref="E95:E96" si="12">+D95-C95+(15/1440)</f>
        <v>0.13611111111337473</v>
      </c>
      <c r="F95" s="7">
        <f>+VLOOKUP(M95,'Cocina datos'!K94:M1996,2,FALSE)</f>
        <v>0.2298611111111111</v>
      </c>
      <c r="G95" s="7" cm="1">
        <f t="array" ref="G95">+_xlfn.IFS((E95-F95)&lt;0,0,(E95-F95)&gt;0,(E95-F95))</f>
        <v>0</v>
      </c>
      <c r="H95" s="9" t="str" cm="1">
        <f t="array" ref="H95">+_xlfn.IFS(G95=0,"NO COBRADA",G95&gt;0,"COBRADA")</f>
        <v>NO COBRADA</v>
      </c>
      <c r="I95" t="s">
        <v>42</v>
      </c>
      <c r="J95" s="2" t="s">
        <v>45</v>
      </c>
      <c r="K95" t="s">
        <v>31</v>
      </c>
      <c r="L95" s="3">
        <v>28.36</v>
      </c>
      <c r="M95" s="1">
        <v>94</v>
      </c>
      <c r="N95" t="s">
        <v>51</v>
      </c>
      <c r="O95" s="3">
        <f>+VLOOKUP(M95,'Cocina datos'!K94:M861,3,FALSE)</f>
        <v>253</v>
      </c>
      <c r="P95" s="3" cm="1">
        <f t="array" ref="P95">+_xlfn.IFS(H95="COBRADA",O95,H95="NO COBRADA",0)</f>
        <v>0</v>
      </c>
      <c r="Q95" s="3">
        <f t="shared" si="10"/>
        <v>0</v>
      </c>
    </row>
    <row r="96" spans="1:17">
      <c r="A96" s="1">
        <v>5</v>
      </c>
      <c r="B96" s="1" t="str">
        <f t="shared" si="8"/>
        <v>sábado</v>
      </c>
      <c r="C96" s="4">
        <v>45017.138194444444</v>
      </c>
      <c r="D96" s="4">
        <v>45017.254861111112</v>
      </c>
      <c r="E96" s="4">
        <f t="shared" si="12"/>
        <v>0.12708333333527358</v>
      </c>
      <c r="F96" s="7">
        <f>+VLOOKUP(M96,'Cocina datos'!K95:M1997,2,FALSE)</f>
        <v>8.5416666666666669E-2</v>
      </c>
      <c r="G96" s="7" cm="1">
        <f t="array" ref="G96">+_xlfn.IFS((E96-F96)&lt;0,0,(E96-F96)&gt;0,(E96-F96))</f>
        <v>4.1666666668606911E-2</v>
      </c>
      <c r="H96" s="9" t="str" cm="1">
        <f t="array" ref="H96">+_xlfn.IFS(G96=0,"NO COBRADA",G96&gt;0,"COBRADA")</f>
        <v>COBRADA</v>
      </c>
      <c r="I96" t="s">
        <v>37</v>
      </c>
      <c r="J96" s="2" t="s">
        <v>45</v>
      </c>
      <c r="K96" t="s">
        <v>44</v>
      </c>
      <c r="L96" s="3">
        <v>24.68</v>
      </c>
      <c r="M96" s="1">
        <v>95</v>
      </c>
      <c r="N96" t="s">
        <v>32</v>
      </c>
      <c r="O96" s="3">
        <f>+VLOOKUP(M96,'Cocina datos'!K95:M862,3,FALSE)</f>
        <v>153</v>
      </c>
      <c r="P96" s="3" cm="1">
        <f t="array" ref="P96">+_xlfn.IFS(H96="COBRADA",O96,H96="NO COBRADA",0)</f>
        <v>153</v>
      </c>
      <c r="Q96" s="3">
        <f t="shared" si="10"/>
        <v>24.68</v>
      </c>
    </row>
    <row r="97" spans="1:17">
      <c r="A97" s="1">
        <v>5</v>
      </c>
      <c r="B97" s="1" t="str">
        <f t="shared" si="8"/>
        <v>sábado</v>
      </c>
      <c r="C97" s="4">
        <v>45017.082638888889</v>
      </c>
      <c r="D97" s="4">
        <v>45017.226388888892</v>
      </c>
      <c r="E97" s="4">
        <f t="shared" si="9"/>
        <v>0.14375000000291038</v>
      </c>
      <c r="F97" s="7">
        <f>+VLOOKUP(M97,'Cocina datos'!K96:M1998,2,FALSE)</f>
        <v>0.11874999999999999</v>
      </c>
      <c r="G97" s="7" cm="1">
        <f t="array" ref="G97">+_xlfn.IFS((E97-F97)&lt;0,0,(E97-F97)&gt;0,(E97-F97))</f>
        <v>2.5000000002910389E-2</v>
      </c>
      <c r="H97" s="9" t="str" cm="1">
        <f t="array" ref="H97">+_xlfn.IFS(G97=0,"NO COBRADA",G97&gt;0,"COBRADA")</f>
        <v>COBRADA</v>
      </c>
      <c r="I97" t="s">
        <v>42</v>
      </c>
      <c r="J97" s="2" t="s">
        <v>45</v>
      </c>
      <c r="K97" t="s">
        <v>35</v>
      </c>
      <c r="L97" s="3">
        <v>33.630000000000003</v>
      </c>
      <c r="M97" s="1">
        <v>96</v>
      </c>
      <c r="N97" t="s">
        <v>48</v>
      </c>
      <c r="O97" s="3">
        <f>+VLOOKUP(M97,'Cocina datos'!K96:M863,3,FALSE)</f>
        <v>176</v>
      </c>
      <c r="P97" s="3" cm="1">
        <f t="array" ref="P97">+_xlfn.IFS(H97="COBRADA",O97,H97="NO COBRADA",0)</f>
        <v>176</v>
      </c>
      <c r="Q97" s="3">
        <f t="shared" si="10"/>
        <v>33.630000000000003</v>
      </c>
    </row>
    <row r="98" spans="1:17">
      <c r="A98" s="1">
        <v>2</v>
      </c>
      <c r="B98" s="1" t="str">
        <f t="shared" si="8"/>
        <v>sábado</v>
      </c>
      <c r="C98" s="4">
        <v>45017.073611111111</v>
      </c>
      <c r="D98" s="4">
        <v>45017.127083333333</v>
      </c>
      <c r="E98" s="4">
        <f t="shared" ref="E98:E100" si="13">+D98-C98+(15/1440)</f>
        <v>6.3888888888565518E-2</v>
      </c>
      <c r="F98" s="7">
        <f>+VLOOKUP(M98,'Cocina datos'!K97:M1999,2,FALSE)</f>
        <v>0.14097222222222222</v>
      </c>
      <c r="G98" s="7" cm="1">
        <f t="array" ref="G98">+_xlfn.IFS((E98-F98)&lt;0,0,(E98-F98)&gt;0,(E98-F98))</f>
        <v>0</v>
      </c>
      <c r="H98" s="9" t="str" cm="1">
        <f t="array" ref="H98">+_xlfn.IFS(G98=0,"NO COBRADA",G98&gt;0,"COBRADA")</f>
        <v>NO COBRADA</v>
      </c>
      <c r="I98" t="s">
        <v>37</v>
      </c>
      <c r="J98" s="2" t="s">
        <v>45</v>
      </c>
      <c r="K98" t="s">
        <v>44</v>
      </c>
      <c r="L98" s="3">
        <v>19.22</v>
      </c>
      <c r="M98" s="1">
        <v>97</v>
      </c>
      <c r="N98" t="s">
        <v>50</v>
      </c>
      <c r="O98" s="3">
        <f>+VLOOKUP(M98,'Cocina datos'!K97:M864,3,FALSE)</f>
        <v>188</v>
      </c>
      <c r="P98" s="3" cm="1">
        <f t="array" ref="P98">+_xlfn.IFS(H98="COBRADA",O98,H98="NO COBRADA",0)</f>
        <v>0</v>
      </c>
      <c r="Q98" s="3">
        <f t="shared" si="10"/>
        <v>0</v>
      </c>
    </row>
    <row r="99" spans="1:17">
      <c r="A99" s="1">
        <v>3</v>
      </c>
      <c r="B99" s="1" t="str">
        <f t="shared" si="8"/>
        <v>sábado</v>
      </c>
      <c r="C99" s="4">
        <v>45017.042361111111</v>
      </c>
      <c r="D99" s="4">
        <v>45017.140277777777</v>
      </c>
      <c r="E99" s="4">
        <f t="shared" si="13"/>
        <v>0.10833333333236321</v>
      </c>
      <c r="F99" s="7">
        <f>+VLOOKUP(M99,'Cocina datos'!K98:M2000,2,FALSE)</f>
        <v>0.22083333333333333</v>
      </c>
      <c r="G99" s="7" cm="1">
        <f t="array" ref="G99">+_xlfn.IFS((E99-F99)&lt;0,0,(E99-F99)&gt;0,(E99-F99))</f>
        <v>0</v>
      </c>
      <c r="H99" s="9" t="str" cm="1">
        <f t="array" ref="H99">+_xlfn.IFS(G99=0,"NO COBRADA",G99&gt;0,"COBRADA")</f>
        <v>NO COBRADA</v>
      </c>
      <c r="I99" t="s">
        <v>40</v>
      </c>
      <c r="J99" s="2" t="s">
        <v>45</v>
      </c>
      <c r="K99" t="s">
        <v>31</v>
      </c>
      <c r="L99" s="3">
        <v>17.149999999999999</v>
      </c>
      <c r="M99" s="1">
        <v>98</v>
      </c>
      <c r="N99" t="s">
        <v>48</v>
      </c>
      <c r="O99" s="3">
        <f>+VLOOKUP(M99,'Cocina datos'!K98:M865,3,FALSE)</f>
        <v>166</v>
      </c>
      <c r="P99" s="3" cm="1">
        <f t="array" ref="P99">+_xlfn.IFS(H99="COBRADA",O99,H99="NO COBRADA",0)</f>
        <v>0</v>
      </c>
      <c r="Q99" s="3">
        <f t="shared" si="10"/>
        <v>0</v>
      </c>
    </row>
    <row r="100" spans="1:17">
      <c r="A100" s="1">
        <v>6</v>
      </c>
      <c r="B100" s="1" t="str">
        <f t="shared" si="8"/>
        <v>sábado</v>
      </c>
      <c r="C100" s="4">
        <v>45017.098611111112</v>
      </c>
      <c r="D100" s="4">
        <v>45017.262499999997</v>
      </c>
      <c r="E100" s="4">
        <f t="shared" si="13"/>
        <v>0.17430555555135166</v>
      </c>
      <c r="F100" s="7">
        <f>+VLOOKUP(M100,'Cocina datos'!K99:M2001,2,FALSE)</f>
        <v>7.8472222222222221E-2</v>
      </c>
      <c r="G100" s="7" cm="1">
        <f t="array" ref="G100">+_xlfn.IFS((E100-F100)&lt;0,0,(E100-F100)&gt;0,(E100-F100))</f>
        <v>9.5833333329129439E-2</v>
      </c>
      <c r="H100" s="9" t="str" cm="1">
        <f t="array" ref="H100">+_xlfn.IFS(G100=0,"NO COBRADA",G100&gt;0,"COBRADA")</f>
        <v>COBRADA</v>
      </c>
      <c r="I100" t="s">
        <v>37</v>
      </c>
      <c r="J100" s="2" t="s">
        <v>45</v>
      </c>
      <c r="K100" t="s">
        <v>31</v>
      </c>
      <c r="L100" s="3">
        <v>33.549999999999997</v>
      </c>
      <c r="M100" s="1">
        <v>99</v>
      </c>
      <c r="N100" t="s">
        <v>51</v>
      </c>
      <c r="O100" s="3">
        <f>+VLOOKUP(M100,'Cocina datos'!K99:M866,3,FALSE)</f>
        <v>139</v>
      </c>
      <c r="P100" s="3" cm="1">
        <f t="array" ref="P100">+_xlfn.IFS(H100="COBRADA",O100,H100="NO COBRADA",0)</f>
        <v>139</v>
      </c>
      <c r="Q100" s="3">
        <f t="shared" si="10"/>
        <v>33.549999999999997</v>
      </c>
    </row>
    <row r="101" spans="1:17">
      <c r="A101" s="1">
        <v>1</v>
      </c>
      <c r="B101" s="1" t="str">
        <f t="shared" si="8"/>
        <v>sábado</v>
      </c>
      <c r="C101" s="4">
        <v>45017.147222222222</v>
      </c>
      <c r="D101" s="4">
        <v>45017.28125</v>
      </c>
      <c r="E101" s="4">
        <f t="shared" si="9"/>
        <v>0.13402777777810115</v>
      </c>
      <c r="F101" s="7">
        <f>+VLOOKUP(M101,'Cocina datos'!K100:M2002,2,FALSE)</f>
        <v>0.1763888888888889</v>
      </c>
      <c r="G101" s="7" cm="1">
        <f t="array" ref="G101">+_xlfn.IFS((E101-F101)&lt;0,0,(E101-F101)&gt;0,(E101-F101))</f>
        <v>0</v>
      </c>
      <c r="H101" s="9" t="str" cm="1">
        <f t="array" ref="H101">+_xlfn.IFS(G101=0,"NO COBRADA",G101&gt;0,"COBRADA")</f>
        <v>NO COBRADA</v>
      </c>
      <c r="I101" t="s">
        <v>33</v>
      </c>
      <c r="J101" s="2" t="s">
        <v>45</v>
      </c>
      <c r="K101" t="s">
        <v>31</v>
      </c>
      <c r="L101" s="3">
        <v>15.15</v>
      </c>
      <c r="M101" s="1">
        <v>100</v>
      </c>
      <c r="N101" t="s">
        <v>41</v>
      </c>
      <c r="O101" s="3">
        <f>+VLOOKUP(M101,'Cocina datos'!K100:M867,3,FALSE)</f>
        <v>166</v>
      </c>
      <c r="P101" s="3" cm="1">
        <f t="array" ref="P101">+_xlfn.IFS(H101="COBRADA",O101,H101="NO COBRADA",0)</f>
        <v>0</v>
      </c>
      <c r="Q101" s="3">
        <f t="shared" si="10"/>
        <v>0</v>
      </c>
    </row>
    <row r="102" spans="1:17">
      <c r="A102" s="1">
        <v>5</v>
      </c>
      <c r="B102" s="1" t="str">
        <f t="shared" si="8"/>
        <v>sábado</v>
      </c>
      <c r="C102" s="4">
        <v>45017.009722222225</v>
      </c>
      <c r="D102" s="4">
        <v>45017.09375</v>
      </c>
      <c r="E102" s="4">
        <f t="shared" si="9"/>
        <v>8.4027777775190771E-2</v>
      </c>
      <c r="F102" s="7">
        <f>+VLOOKUP(M102,'Cocina datos'!K101:M2003,2,FALSE)</f>
        <v>0.12152777777777778</v>
      </c>
      <c r="G102" s="7" cm="1">
        <f t="array" ref="G102">+_xlfn.IFS((E102-F102)&lt;0,0,(E102-F102)&gt;0,(E102-F102))</f>
        <v>0</v>
      </c>
      <c r="H102" s="9" t="str" cm="1">
        <f t="array" ref="H102">+_xlfn.IFS(G102=0,"NO COBRADA",G102&gt;0,"COBRADA")</f>
        <v>NO COBRADA</v>
      </c>
      <c r="I102" t="s">
        <v>42</v>
      </c>
      <c r="J102" s="2" t="s">
        <v>45</v>
      </c>
      <c r="K102" t="s">
        <v>31</v>
      </c>
      <c r="L102" s="3">
        <v>15.09</v>
      </c>
      <c r="M102" s="1">
        <v>101</v>
      </c>
      <c r="N102" t="s">
        <v>46</v>
      </c>
      <c r="O102" s="3">
        <f>+VLOOKUP(M102,'Cocina datos'!K101:M868,3,FALSE)</f>
        <v>138</v>
      </c>
      <c r="P102" s="3" cm="1">
        <f t="array" ref="P102">+_xlfn.IFS(H102="COBRADA",O102,H102="NO COBRADA",0)</f>
        <v>0</v>
      </c>
      <c r="Q102" s="3">
        <f t="shared" si="10"/>
        <v>0</v>
      </c>
    </row>
    <row r="103" spans="1:17">
      <c r="A103" s="1">
        <v>2</v>
      </c>
      <c r="B103" s="1" t="str">
        <f t="shared" si="8"/>
        <v>sábado</v>
      </c>
      <c r="C103" s="4">
        <v>45017.064583333333</v>
      </c>
      <c r="D103" s="4">
        <v>45017.176388888889</v>
      </c>
      <c r="E103" s="4">
        <f t="shared" si="9"/>
        <v>0.11180555555620231</v>
      </c>
      <c r="F103" s="7">
        <f>+VLOOKUP(M103,'Cocina datos'!K102:M2004,2,FALSE)</f>
        <v>9.583333333333334E-2</v>
      </c>
      <c r="G103" s="7" cm="1">
        <f t="array" ref="G103">+_xlfn.IFS((E103-F103)&lt;0,0,(E103-F103)&gt;0,(E103-F103))</f>
        <v>1.5972222222868968E-2</v>
      </c>
      <c r="H103" s="9" t="str" cm="1">
        <f t="array" ref="H103">+_xlfn.IFS(G103=0,"NO COBRADA",G103&gt;0,"COBRADA")</f>
        <v>COBRADA</v>
      </c>
      <c r="I103" t="s">
        <v>29</v>
      </c>
      <c r="J103" s="2" t="s">
        <v>45</v>
      </c>
      <c r="K103" t="s">
        <v>31</v>
      </c>
      <c r="L103" s="3">
        <v>12.65</v>
      </c>
      <c r="M103" s="1">
        <v>102</v>
      </c>
      <c r="N103" t="s">
        <v>46</v>
      </c>
      <c r="O103" s="3">
        <f>+VLOOKUP(M103,'Cocina datos'!K102:M869,3,FALSE)</f>
        <v>171</v>
      </c>
      <c r="P103" s="3" cm="1">
        <f t="array" ref="P103">+_xlfn.IFS(H103="COBRADA",O103,H103="NO COBRADA",0)</f>
        <v>171</v>
      </c>
      <c r="Q103" s="3">
        <f t="shared" si="10"/>
        <v>12.65</v>
      </c>
    </row>
    <row r="104" spans="1:17">
      <c r="A104" s="1">
        <v>3</v>
      </c>
      <c r="B104" s="1" t="str">
        <f t="shared" si="8"/>
        <v>sábado</v>
      </c>
      <c r="C104" s="4">
        <v>45017.070833333331</v>
      </c>
      <c r="D104" s="4">
        <v>45017.215277777781</v>
      </c>
      <c r="E104" s="4">
        <f t="shared" si="9"/>
        <v>0.14444444444961846</v>
      </c>
      <c r="F104" s="7">
        <f>+VLOOKUP(M104,'Cocina datos'!K103:M2005,2,FALSE)</f>
        <v>6.8749999999999992E-2</v>
      </c>
      <c r="G104" s="7" cm="1">
        <f t="array" ref="G104">+_xlfn.IFS((E104-F104)&lt;0,0,(E104-F104)&gt;0,(E104-F104))</f>
        <v>7.5694444449618467E-2</v>
      </c>
      <c r="H104" s="9" t="str" cm="1">
        <f t="array" ref="H104">+_xlfn.IFS(G104=0,"NO COBRADA",G104&gt;0,"COBRADA")</f>
        <v>COBRADA</v>
      </c>
      <c r="I104" t="s">
        <v>42</v>
      </c>
      <c r="J104" s="2" t="s">
        <v>47</v>
      </c>
      <c r="K104" t="s">
        <v>31</v>
      </c>
      <c r="L104" s="3">
        <v>26.75</v>
      </c>
      <c r="M104" s="1">
        <v>103</v>
      </c>
      <c r="N104" t="s">
        <v>39</v>
      </c>
      <c r="O104" s="3">
        <f>+VLOOKUP(M104,'Cocina datos'!K103:M870,3,FALSE)</f>
        <v>73</v>
      </c>
      <c r="P104" s="3" cm="1">
        <f t="array" ref="P104">+_xlfn.IFS(H104="COBRADA",O104,H104="NO COBRADA",0)</f>
        <v>73</v>
      </c>
      <c r="Q104" s="3">
        <f t="shared" si="10"/>
        <v>26.75</v>
      </c>
    </row>
    <row r="105" spans="1:17">
      <c r="A105" s="1">
        <v>4</v>
      </c>
      <c r="B105" s="1" t="str">
        <f t="shared" si="8"/>
        <v>sábado</v>
      </c>
      <c r="C105" s="4">
        <v>45017.061111111114</v>
      </c>
      <c r="D105" s="4">
        <v>45017.113888888889</v>
      </c>
      <c r="E105" s="4">
        <f t="shared" si="9"/>
        <v>5.2777777775190771E-2</v>
      </c>
      <c r="F105" s="7">
        <f>+VLOOKUP(M105,'Cocina datos'!K104:M2006,2,FALSE)</f>
        <v>6.8055555555555564E-2</v>
      </c>
      <c r="G105" s="7" cm="1">
        <f t="array" ref="G105">+_xlfn.IFS((E105-F105)&lt;0,0,(E105-F105)&gt;0,(E105-F105))</f>
        <v>0</v>
      </c>
      <c r="H105" s="9" t="str" cm="1">
        <f t="array" ref="H105">+_xlfn.IFS(G105=0,"NO COBRADA",G105&gt;0,"COBRADA")</f>
        <v>NO COBRADA</v>
      </c>
      <c r="I105" t="s">
        <v>29</v>
      </c>
      <c r="J105" s="2" t="s">
        <v>47</v>
      </c>
      <c r="K105" t="s">
        <v>35</v>
      </c>
      <c r="L105" s="3">
        <v>11.12</v>
      </c>
      <c r="M105" s="1">
        <v>104</v>
      </c>
      <c r="N105" t="s">
        <v>49</v>
      </c>
      <c r="O105" s="3">
        <f>+VLOOKUP(M105,'Cocina datos'!K104:M871,3,FALSE)</f>
        <v>77</v>
      </c>
      <c r="P105" s="3" cm="1">
        <f t="array" ref="P105">+_xlfn.IFS(H105="COBRADA",O105,H105="NO COBRADA",0)</f>
        <v>0</v>
      </c>
      <c r="Q105" s="3">
        <f t="shared" si="10"/>
        <v>0</v>
      </c>
    </row>
    <row r="106" spans="1:17">
      <c r="A106" s="1">
        <v>6</v>
      </c>
      <c r="B106" s="1" t="str">
        <f t="shared" si="8"/>
        <v>sábado</v>
      </c>
      <c r="C106" s="4">
        <v>45017.054166666669</v>
      </c>
      <c r="D106" s="4">
        <v>45017.166666666664</v>
      </c>
      <c r="E106" s="4">
        <f t="shared" si="9"/>
        <v>0.11249999999563443</v>
      </c>
      <c r="F106" s="7">
        <f>+VLOOKUP(M106,'Cocina datos'!K105:M2007,2,FALSE)</f>
        <v>8.9583333333333334E-2</v>
      </c>
      <c r="G106" s="7" cm="1">
        <f t="array" ref="G106">+_xlfn.IFS((E106-F106)&lt;0,0,(E106-F106)&gt;0,(E106-F106))</f>
        <v>2.2916666662301091E-2</v>
      </c>
      <c r="H106" s="9" t="str" cm="1">
        <f t="array" ref="H106">+_xlfn.IFS(G106=0,"NO COBRADA",G106&gt;0,"COBRADA")</f>
        <v>COBRADA</v>
      </c>
      <c r="I106" t="s">
        <v>29</v>
      </c>
      <c r="J106" s="2" t="s">
        <v>45</v>
      </c>
      <c r="K106" t="s">
        <v>31</v>
      </c>
      <c r="L106" s="3">
        <v>15.64</v>
      </c>
      <c r="M106" s="1">
        <v>105</v>
      </c>
      <c r="N106" t="s">
        <v>39</v>
      </c>
      <c r="O106" s="3">
        <f>+VLOOKUP(M106,'Cocina datos'!K105:M872,3,FALSE)</f>
        <v>141</v>
      </c>
      <c r="P106" s="3" cm="1">
        <f t="array" ref="P106">+_xlfn.IFS(H106="COBRADA",O106,H106="NO COBRADA",0)</f>
        <v>141</v>
      </c>
      <c r="Q106" s="3">
        <f t="shared" si="10"/>
        <v>15.64</v>
      </c>
    </row>
    <row r="107" spans="1:17">
      <c r="A107" s="1">
        <v>3</v>
      </c>
      <c r="B107" s="1" t="str">
        <f t="shared" si="8"/>
        <v>sábado</v>
      </c>
      <c r="C107" s="4">
        <v>45017.083333333336</v>
      </c>
      <c r="D107" s="4">
        <v>45017.213888888888</v>
      </c>
      <c r="E107" s="4">
        <f t="shared" si="9"/>
        <v>0.13055555555183673</v>
      </c>
      <c r="F107" s="7">
        <f>+VLOOKUP(M107,'Cocina datos'!K106:M2008,2,FALSE)</f>
        <v>4.027777777777778E-2</v>
      </c>
      <c r="G107" s="7" cm="1">
        <f t="array" ref="G107">+_xlfn.IFS((E107-F107)&lt;0,0,(E107-F107)&gt;0,(E107-F107))</f>
        <v>9.0277777774058959E-2</v>
      </c>
      <c r="H107" s="9" t="str" cm="1">
        <f t="array" ref="H107">+_xlfn.IFS(G107=0,"NO COBRADA",G107&gt;0,"COBRADA")</f>
        <v>COBRADA</v>
      </c>
      <c r="I107" t="s">
        <v>42</v>
      </c>
      <c r="J107" s="2" t="s">
        <v>34</v>
      </c>
      <c r="K107" t="s">
        <v>35</v>
      </c>
      <c r="L107" s="3">
        <v>22.72</v>
      </c>
      <c r="M107" s="1">
        <v>106</v>
      </c>
      <c r="N107" t="s">
        <v>49</v>
      </c>
      <c r="O107" s="3">
        <f>+VLOOKUP(M107,'Cocina datos'!K106:M873,3,FALSE)</f>
        <v>68</v>
      </c>
      <c r="P107" s="3" cm="1">
        <f t="array" ref="P107">+_xlfn.IFS(H107="COBRADA",O107,H107="NO COBRADA",0)</f>
        <v>68</v>
      </c>
      <c r="Q107" s="3">
        <f t="shared" si="10"/>
        <v>22.72</v>
      </c>
    </row>
    <row r="108" spans="1:17">
      <c r="A108" s="1">
        <v>5</v>
      </c>
      <c r="B108" s="1" t="str">
        <f t="shared" si="8"/>
        <v>sábado</v>
      </c>
      <c r="C108" s="4">
        <v>45017.061805555553</v>
      </c>
      <c r="D108" s="4">
        <v>45017.123611111114</v>
      </c>
      <c r="E108" s="4">
        <f t="shared" si="9"/>
        <v>6.1805555560567882E-2</v>
      </c>
      <c r="F108" s="7">
        <f>+VLOOKUP(M108,'Cocina datos'!K107:M2009,2,FALSE)</f>
        <v>0.26041666666666663</v>
      </c>
      <c r="G108" s="7" cm="1">
        <f t="array" ref="G108">+_xlfn.IFS((E108-F108)&lt;0,0,(E108-F108)&gt;0,(E108-F108))</f>
        <v>0</v>
      </c>
      <c r="H108" s="9" t="str" cm="1">
        <f t="array" ref="H108">+_xlfn.IFS(G108=0,"NO COBRADA",G108&gt;0,"COBRADA")</f>
        <v>NO COBRADA</v>
      </c>
      <c r="I108" t="s">
        <v>37</v>
      </c>
      <c r="J108" s="2" t="s">
        <v>47</v>
      </c>
      <c r="K108" t="s">
        <v>31</v>
      </c>
      <c r="L108" s="3">
        <v>48.77</v>
      </c>
      <c r="M108" s="1">
        <v>107</v>
      </c>
      <c r="N108" t="s">
        <v>48</v>
      </c>
      <c r="O108" s="3">
        <f>+VLOOKUP(M108,'Cocina datos'!K107:M874,3,FALSE)</f>
        <v>253</v>
      </c>
      <c r="P108" s="3" cm="1">
        <f t="array" ref="P108">+_xlfn.IFS(H108="COBRADA",O108,H108="NO COBRADA",0)</f>
        <v>0</v>
      </c>
      <c r="Q108" s="3">
        <f t="shared" si="10"/>
        <v>0</v>
      </c>
    </row>
    <row r="109" spans="1:17">
      <c r="A109" s="1">
        <v>3</v>
      </c>
      <c r="B109" s="1" t="str">
        <f t="shared" si="8"/>
        <v>sábado</v>
      </c>
      <c r="C109" s="4">
        <v>45017.063888888886</v>
      </c>
      <c r="D109" s="4">
        <v>45017.150694444441</v>
      </c>
      <c r="E109" s="4">
        <f t="shared" si="9"/>
        <v>8.6805555554747116E-2</v>
      </c>
      <c r="F109" s="7">
        <f>+VLOOKUP(M109,'Cocina datos'!K108:M2010,2,FALSE)</f>
        <v>9.5833333333333326E-2</v>
      </c>
      <c r="G109" s="7" cm="1">
        <f t="array" ref="G109">+_xlfn.IFS((E109-F109)&lt;0,0,(E109-F109)&gt;0,(E109-F109))</f>
        <v>0</v>
      </c>
      <c r="H109" s="9" t="str" cm="1">
        <f t="array" ref="H109">+_xlfn.IFS(G109=0,"NO COBRADA",G109&gt;0,"COBRADA")</f>
        <v>NO COBRADA</v>
      </c>
      <c r="I109" t="s">
        <v>42</v>
      </c>
      <c r="J109" s="2" t="s">
        <v>47</v>
      </c>
      <c r="K109" t="s">
        <v>35</v>
      </c>
      <c r="L109" s="3">
        <v>23.26</v>
      </c>
      <c r="M109" s="1">
        <v>108</v>
      </c>
      <c r="N109" t="s">
        <v>41</v>
      </c>
      <c r="O109" s="3">
        <f>+VLOOKUP(M109,'Cocina datos'!K108:M875,3,FALSE)</f>
        <v>124</v>
      </c>
      <c r="P109" s="3" cm="1">
        <f t="array" ref="P109">+_xlfn.IFS(H109="COBRADA",O109,H109="NO COBRADA",0)</f>
        <v>0</v>
      </c>
      <c r="Q109" s="3">
        <f t="shared" si="10"/>
        <v>0</v>
      </c>
    </row>
    <row r="110" spans="1:17">
      <c r="A110" s="1">
        <v>2</v>
      </c>
      <c r="B110" s="1" t="str">
        <f t="shared" si="8"/>
        <v>sábado</v>
      </c>
      <c r="C110" s="4">
        <v>45017.059027777781</v>
      </c>
      <c r="D110" s="4">
        <v>45017.101388888892</v>
      </c>
      <c r="E110" s="4">
        <f t="shared" si="9"/>
        <v>4.2361111110949423E-2</v>
      </c>
      <c r="F110" s="7">
        <f>+VLOOKUP(M110,'Cocina datos'!K109:M2011,2,FALSE)</f>
        <v>0.18333333333333332</v>
      </c>
      <c r="G110" s="7" cm="1">
        <f t="array" ref="G110">+_xlfn.IFS((E110-F110)&lt;0,0,(E110-F110)&gt;0,(E110-F110))</f>
        <v>0</v>
      </c>
      <c r="H110" s="9" t="str" cm="1">
        <f t="array" ref="H110">+_xlfn.IFS(G110=0,"NO COBRADA",G110&gt;0,"COBRADA")</f>
        <v>NO COBRADA</v>
      </c>
      <c r="I110" t="s">
        <v>42</v>
      </c>
      <c r="J110" s="2" t="s">
        <v>45</v>
      </c>
      <c r="K110" t="s">
        <v>35</v>
      </c>
      <c r="L110" s="3">
        <v>42.95</v>
      </c>
      <c r="M110" s="1">
        <v>109</v>
      </c>
      <c r="N110" t="s">
        <v>50</v>
      </c>
      <c r="O110" s="3">
        <f>+VLOOKUP(M110,'Cocina datos'!K109:M876,3,FALSE)</f>
        <v>169</v>
      </c>
      <c r="P110" s="3" cm="1">
        <f t="array" ref="P110">+_xlfn.IFS(H110="COBRADA",O110,H110="NO COBRADA",0)</f>
        <v>0</v>
      </c>
      <c r="Q110" s="3">
        <f t="shared" si="10"/>
        <v>0</v>
      </c>
    </row>
    <row r="111" spans="1:17">
      <c r="A111" s="1">
        <v>1</v>
      </c>
      <c r="B111" s="1" t="str">
        <f t="shared" si="8"/>
        <v>sábado</v>
      </c>
      <c r="C111" s="4">
        <v>45017.147222222222</v>
      </c>
      <c r="D111" s="4">
        <v>45017.275694444441</v>
      </c>
      <c r="E111" s="4">
        <f t="shared" si="9"/>
        <v>0.12847222221898846</v>
      </c>
      <c r="F111" s="7">
        <f>+VLOOKUP(M111,'Cocina datos'!K110:M2012,2,FALSE)</f>
        <v>0.14791666666666667</v>
      </c>
      <c r="G111" s="7" cm="1">
        <f t="array" ref="G111">+_xlfn.IFS((E111-F111)&lt;0,0,(E111-F111)&gt;0,(E111-F111))</f>
        <v>0</v>
      </c>
      <c r="H111" s="9" t="str" cm="1">
        <f t="array" ref="H111">+_xlfn.IFS(G111=0,"NO COBRADA",G111&gt;0,"COBRADA")</f>
        <v>NO COBRADA</v>
      </c>
      <c r="I111" t="s">
        <v>33</v>
      </c>
      <c r="J111" s="2" t="s">
        <v>45</v>
      </c>
      <c r="K111" t="s">
        <v>31</v>
      </c>
      <c r="L111" s="3">
        <v>47.91</v>
      </c>
      <c r="M111" s="1">
        <v>110</v>
      </c>
      <c r="N111" t="s">
        <v>41</v>
      </c>
      <c r="O111" s="3">
        <f>+VLOOKUP(M111,'Cocina datos'!K110:M877,3,FALSE)</f>
        <v>163</v>
      </c>
      <c r="P111" s="3" cm="1">
        <f t="array" ref="P111">+_xlfn.IFS(H111="COBRADA",O111,H111="NO COBRADA",0)</f>
        <v>0</v>
      </c>
      <c r="Q111" s="3">
        <f t="shared" si="10"/>
        <v>0</v>
      </c>
    </row>
    <row r="112" spans="1:17">
      <c r="A112" s="1">
        <v>2</v>
      </c>
      <c r="B112" s="1" t="str">
        <f t="shared" si="8"/>
        <v>sábado</v>
      </c>
      <c r="C112" s="4">
        <v>45017.074999999997</v>
      </c>
      <c r="D112" s="4">
        <v>45017.213194444441</v>
      </c>
      <c r="E112" s="4">
        <f t="shared" si="9"/>
        <v>0.13819444444379769</v>
      </c>
      <c r="F112" s="7">
        <f>+VLOOKUP(M112,'Cocina datos'!K111:M2013,2,FALSE)</f>
        <v>0.16111111111111109</v>
      </c>
      <c r="G112" s="7" cm="1">
        <f t="array" ref="G112">+_xlfn.IFS((E112-F112)&lt;0,0,(E112-F112)&gt;0,(E112-F112))</f>
        <v>0</v>
      </c>
      <c r="H112" s="9" t="str" cm="1">
        <f t="array" ref="H112">+_xlfn.IFS(G112=0,"NO COBRADA",G112&gt;0,"COBRADA")</f>
        <v>NO COBRADA</v>
      </c>
      <c r="I112" t="s">
        <v>29</v>
      </c>
      <c r="J112" s="2" t="s">
        <v>45</v>
      </c>
      <c r="K112" t="s">
        <v>35</v>
      </c>
      <c r="L112" s="3">
        <v>18.82</v>
      </c>
      <c r="M112" s="1">
        <v>111</v>
      </c>
      <c r="N112" t="s">
        <v>50</v>
      </c>
      <c r="O112" s="3">
        <f>+VLOOKUP(M112,'Cocina datos'!K111:M878,3,FALSE)</f>
        <v>204</v>
      </c>
      <c r="P112" s="3" cm="1">
        <f t="array" ref="P112">+_xlfn.IFS(H112="COBRADA",O112,H112="NO COBRADA",0)</f>
        <v>0</v>
      </c>
      <c r="Q112" s="3">
        <f t="shared" si="10"/>
        <v>0</v>
      </c>
    </row>
    <row r="113" spans="1:17">
      <c r="A113" s="1">
        <v>2</v>
      </c>
      <c r="B113" s="1" t="str">
        <f t="shared" si="8"/>
        <v>sábado</v>
      </c>
      <c r="C113" s="4">
        <v>45017.075694444444</v>
      </c>
      <c r="D113" s="4">
        <v>45017.167361111111</v>
      </c>
      <c r="E113" s="4">
        <f t="shared" ref="E113:E118" si="14">+D113-C113+(15/1440)</f>
        <v>0.1020833333338184</v>
      </c>
      <c r="F113" s="7">
        <f>+VLOOKUP(M113,'Cocina datos'!K112:M2014,2,FALSE)</f>
        <v>1.1111111111111112E-2</v>
      </c>
      <c r="G113" s="7" cm="1">
        <f t="array" ref="G113">+_xlfn.IFS((E113-F113)&lt;0,0,(E113-F113)&gt;0,(E113-F113))</f>
        <v>9.0972222222707289E-2</v>
      </c>
      <c r="H113" s="9" t="str" cm="1">
        <f t="array" ref="H113">+_xlfn.IFS(G113=0,"NO COBRADA",G113&gt;0,"COBRADA")</f>
        <v>COBRADA</v>
      </c>
      <c r="I113" t="s">
        <v>37</v>
      </c>
      <c r="J113" s="2" t="s">
        <v>34</v>
      </c>
      <c r="K113" t="s">
        <v>44</v>
      </c>
      <c r="L113" s="3">
        <v>35.36</v>
      </c>
      <c r="M113" s="1">
        <v>112</v>
      </c>
      <c r="N113" t="s">
        <v>43</v>
      </c>
      <c r="O113" s="3">
        <f>+VLOOKUP(M113,'Cocina datos'!K112:M879,3,FALSE)</f>
        <v>20</v>
      </c>
      <c r="P113" s="3" cm="1">
        <f t="array" ref="P113">+_xlfn.IFS(H113="COBRADA",O113,H113="NO COBRADA",0)</f>
        <v>20</v>
      </c>
      <c r="Q113" s="3">
        <f t="shared" si="10"/>
        <v>35.36</v>
      </c>
    </row>
    <row r="114" spans="1:17">
      <c r="A114" s="1">
        <v>2</v>
      </c>
      <c r="B114" s="1" t="str">
        <f t="shared" si="8"/>
        <v>sábado</v>
      </c>
      <c r="C114" s="4">
        <v>45017.05</v>
      </c>
      <c r="D114" s="4">
        <v>45017.181250000001</v>
      </c>
      <c r="E114" s="4">
        <f t="shared" si="14"/>
        <v>0.14166666666521147</v>
      </c>
      <c r="F114" s="7">
        <f>+VLOOKUP(M114,'Cocina datos'!K113:M2015,2,FALSE)</f>
        <v>7.0833333333333331E-2</v>
      </c>
      <c r="G114" s="7" cm="1">
        <f t="array" ref="G114">+_xlfn.IFS((E114-F114)&lt;0,0,(E114-F114)&gt;0,(E114-F114))</f>
        <v>7.0833333331878134E-2</v>
      </c>
      <c r="H114" s="9" t="str" cm="1">
        <f t="array" ref="H114">+_xlfn.IFS(G114=0,"NO COBRADA",G114&gt;0,"COBRADA")</f>
        <v>COBRADA</v>
      </c>
      <c r="I114" t="s">
        <v>29</v>
      </c>
      <c r="J114" s="2" t="s">
        <v>45</v>
      </c>
      <c r="K114" t="s">
        <v>31</v>
      </c>
      <c r="L114" s="3">
        <v>29.74</v>
      </c>
      <c r="M114" s="1">
        <v>113</v>
      </c>
      <c r="N114" t="s">
        <v>39</v>
      </c>
      <c r="O114" s="3">
        <f>+VLOOKUP(M114,'Cocina datos'!K113:M880,3,FALSE)</f>
        <v>68</v>
      </c>
      <c r="P114" s="3" cm="1">
        <f t="array" ref="P114">+_xlfn.IFS(H114="COBRADA",O114,H114="NO COBRADA",0)</f>
        <v>68</v>
      </c>
      <c r="Q114" s="3">
        <f t="shared" si="10"/>
        <v>29.74</v>
      </c>
    </row>
    <row r="115" spans="1:17">
      <c r="A115" s="1">
        <v>6</v>
      </c>
      <c r="B115" s="1" t="str">
        <f t="shared" si="8"/>
        <v>sábado</v>
      </c>
      <c r="C115" s="4">
        <v>45017.03402777778</v>
      </c>
      <c r="D115" s="4">
        <v>45017.145833333336</v>
      </c>
      <c r="E115" s="4">
        <f t="shared" si="14"/>
        <v>0.12222222222286898</v>
      </c>
      <c r="F115" s="7">
        <f>+VLOOKUP(M115,'Cocina datos'!K114:M2016,2,FALSE)</f>
        <v>0.21458333333333335</v>
      </c>
      <c r="G115" s="7" cm="1">
        <f t="array" ref="G115">+_xlfn.IFS((E115-F115)&lt;0,0,(E115-F115)&gt;0,(E115-F115))</f>
        <v>0</v>
      </c>
      <c r="H115" s="9" t="str" cm="1">
        <f t="array" ref="H115">+_xlfn.IFS(G115=0,"NO COBRADA",G115&gt;0,"COBRADA")</f>
        <v>NO COBRADA</v>
      </c>
      <c r="I115" t="s">
        <v>33</v>
      </c>
      <c r="J115" s="2" t="s">
        <v>45</v>
      </c>
      <c r="K115" t="s">
        <v>31</v>
      </c>
      <c r="L115" s="3">
        <v>38.81</v>
      </c>
      <c r="M115" s="1">
        <v>114</v>
      </c>
      <c r="N115" t="s">
        <v>51</v>
      </c>
      <c r="O115" s="3">
        <f>+VLOOKUP(M115,'Cocina datos'!K114:M881,3,FALSE)</f>
        <v>253</v>
      </c>
      <c r="P115" s="3" cm="1">
        <f t="array" ref="P115">+_xlfn.IFS(H115="COBRADA",O115,H115="NO COBRADA",0)</f>
        <v>0</v>
      </c>
      <c r="Q115" s="3">
        <f t="shared" si="10"/>
        <v>0</v>
      </c>
    </row>
    <row r="116" spans="1:17">
      <c r="A116" s="1">
        <v>6</v>
      </c>
      <c r="B116" s="1" t="str">
        <f t="shared" si="8"/>
        <v>sábado</v>
      </c>
      <c r="C116" s="4">
        <v>45017.154861111114</v>
      </c>
      <c r="D116" s="4">
        <v>45017.268055555556</v>
      </c>
      <c r="E116" s="4">
        <f t="shared" si="14"/>
        <v>0.12361111110900917</v>
      </c>
      <c r="F116" s="7">
        <f>+VLOOKUP(M116,'Cocina datos'!K115:M2017,2,FALSE)</f>
        <v>0.18194444444444446</v>
      </c>
      <c r="G116" s="7" cm="1">
        <f t="array" ref="G116">+_xlfn.IFS((E116-F116)&lt;0,0,(E116-F116)&gt;0,(E116-F116))</f>
        <v>0</v>
      </c>
      <c r="H116" s="9" t="str" cm="1">
        <f t="array" ref="H116">+_xlfn.IFS(G116=0,"NO COBRADA",G116&gt;0,"COBRADA")</f>
        <v>NO COBRADA</v>
      </c>
      <c r="I116" t="s">
        <v>33</v>
      </c>
      <c r="J116" s="2" t="s">
        <v>47</v>
      </c>
      <c r="K116" t="s">
        <v>44</v>
      </c>
      <c r="L116" s="3">
        <v>46.46</v>
      </c>
      <c r="M116" s="1">
        <v>115</v>
      </c>
      <c r="N116" t="s">
        <v>49</v>
      </c>
      <c r="O116" s="3">
        <f>+VLOOKUP(M116,'Cocina datos'!K115:M882,3,FALSE)</f>
        <v>237</v>
      </c>
      <c r="P116" s="3" cm="1">
        <f t="array" ref="P116">+_xlfn.IFS(H116="COBRADA",O116,H116="NO COBRADA",0)</f>
        <v>0</v>
      </c>
      <c r="Q116" s="3">
        <f t="shared" si="10"/>
        <v>0</v>
      </c>
    </row>
    <row r="117" spans="1:17">
      <c r="A117" s="1">
        <v>5</v>
      </c>
      <c r="B117" s="1" t="str">
        <f t="shared" si="8"/>
        <v>sábado</v>
      </c>
      <c r="C117" s="4">
        <v>45017.135416666664</v>
      </c>
      <c r="D117" s="4">
        <v>45017.272916666669</v>
      </c>
      <c r="E117" s="4">
        <f t="shared" si="14"/>
        <v>0.14791666667103223</v>
      </c>
      <c r="F117" s="7">
        <f>+VLOOKUP(M117,'Cocina datos'!K116:M2018,2,FALSE)</f>
        <v>0.20347222222222222</v>
      </c>
      <c r="G117" s="7" cm="1">
        <f t="array" ref="G117">+_xlfn.IFS((E117-F117)&lt;0,0,(E117-F117)&gt;0,(E117-F117))</f>
        <v>0</v>
      </c>
      <c r="H117" s="9" t="str" cm="1">
        <f t="array" ref="H117">+_xlfn.IFS(G117=0,"NO COBRADA",G117&gt;0,"COBRADA")</f>
        <v>NO COBRADA</v>
      </c>
      <c r="I117" t="s">
        <v>33</v>
      </c>
      <c r="J117" s="2" t="s">
        <v>45</v>
      </c>
      <c r="K117" t="s">
        <v>31</v>
      </c>
      <c r="L117" s="3">
        <v>47.69</v>
      </c>
      <c r="M117" s="1">
        <v>116</v>
      </c>
      <c r="N117" t="s">
        <v>51</v>
      </c>
      <c r="O117" s="3">
        <f>+VLOOKUP(M117,'Cocina datos'!K116:M883,3,FALSE)</f>
        <v>269</v>
      </c>
      <c r="P117" s="3" cm="1">
        <f t="array" ref="P117">+_xlfn.IFS(H117="COBRADA",O117,H117="NO COBRADA",0)</f>
        <v>0</v>
      </c>
      <c r="Q117" s="3">
        <f t="shared" si="10"/>
        <v>0</v>
      </c>
    </row>
    <row r="118" spans="1:17">
      <c r="A118" s="1">
        <v>4</v>
      </c>
      <c r="B118" s="1" t="str">
        <f t="shared" si="8"/>
        <v>sábado</v>
      </c>
      <c r="C118" s="4">
        <v>45017.121527777781</v>
      </c>
      <c r="D118" s="4">
        <v>45017.239583333336</v>
      </c>
      <c r="E118" s="4">
        <f t="shared" si="14"/>
        <v>0.12847222222141377</v>
      </c>
      <c r="F118" s="7">
        <f>+VLOOKUP(M118,'Cocina datos'!K117:M2019,2,FALSE)</f>
        <v>1.1111111111111112E-2</v>
      </c>
      <c r="G118" s="7" cm="1">
        <f t="array" ref="G118">+_xlfn.IFS((E118-F118)&lt;0,0,(E118-F118)&gt;0,(E118-F118))</f>
        <v>0.11736111111030266</v>
      </c>
      <c r="H118" s="9" t="str" cm="1">
        <f t="array" ref="H118">+_xlfn.IFS(G118=0,"NO COBRADA",G118&gt;0,"COBRADA")</f>
        <v>COBRADA</v>
      </c>
      <c r="I118" t="s">
        <v>29</v>
      </c>
      <c r="J118" s="2" t="s">
        <v>45</v>
      </c>
      <c r="K118" t="s">
        <v>35</v>
      </c>
      <c r="L118" s="3">
        <v>11.65</v>
      </c>
      <c r="M118" s="1">
        <v>117</v>
      </c>
      <c r="N118" t="s">
        <v>51</v>
      </c>
      <c r="O118" s="3">
        <f>+VLOOKUP(M118,'Cocina datos'!K117:M884,3,FALSE)</f>
        <v>70</v>
      </c>
      <c r="P118" s="3" cm="1">
        <f t="array" ref="P118">+_xlfn.IFS(H118="COBRADA",O118,H118="NO COBRADA",0)</f>
        <v>70</v>
      </c>
      <c r="Q118" s="3">
        <f t="shared" si="10"/>
        <v>11.65</v>
      </c>
    </row>
    <row r="119" spans="1:17">
      <c r="A119" s="1">
        <v>1</v>
      </c>
      <c r="B119" s="1" t="str">
        <f t="shared" si="8"/>
        <v>sábado</v>
      </c>
      <c r="C119" s="4">
        <v>45017.023611111108</v>
      </c>
      <c r="D119" s="4">
        <v>45017.072916666664</v>
      </c>
      <c r="E119" s="4">
        <f t="shared" si="9"/>
        <v>4.9305555556202307E-2</v>
      </c>
      <c r="F119" s="7">
        <f>+VLOOKUP(M119,'Cocina datos'!K118:M2020,2,FALSE)</f>
        <v>0.21527777777777776</v>
      </c>
      <c r="G119" s="7" cm="1">
        <f t="array" ref="G119">+_xlfn.IFS((E119-F119)&lt;0,0,(E119-F119)&gt;0,(E119-F119))</f>
        <v>0</v>
      </c>
      <c r="H119" s="9" t="str" cm="1">
        <f t="array" ref="H119">+_xlfn.IFS(G119=0,"NO COBRADA",G119&gt;0,"COBRADA")</f>
        <v>NO COBRADA</v>
      </c>
      <c r="I119" t="s">
        <v>40</v>
      </c>
      <c r="J119" s="2" t="s">
        <v>47</v>
      </c>
      <c r="K119" t="s">
        <v>44</v>
      </c>
      <c r="L119" s="3">
        <v>49.32</v>
      </c>
      <c r="M119" s="1">
        <v>118</v>
      </c>
      <c r="N119" t="s">
        <v>48</v>
      </c>
      <c r="O119" s="3">
        <f>+VLOOKUP(M119,'Cocina datos'!K118:M885,3,FALSE)</f>
        <v>209</v>
      </c>
      <c r="P119" s="3" cm="1">
        <f t="array" ref="P119">+_xlfn.IFS(H119="COBRADA",O119,H119="NO COBRADA",0)</f>
        <v>0</v>
      </c>
      <c r="Q119" s="3">
        <f t="shared" si="10"/>
        <v>0</v>
      </c>
    </row>
    <row r="120" spans="1:17">
      <c r="A120" s="1">
        <v>3</v>
      </c>
      <c r="B120" s="1" t="str">
        <f t="shared" si="8"/>
        <v>domingo</v>
      </c>
      <c r="C120" s="4">
        <v>45018.14166666667</v>
      </c>
      <c r="D120" s="4">
        <v>45018.210416666669</v>
      </c>
      <c r="E120" s="4">
        <f t="shared" si="9"/>
        <v>6.8749999998544808E-2</v>
      </c>
      <c r="F120" s="7">
        <f>+VLOOKUP(M120,'Cocina datos'!K119:M2021,2,FALSE)</f>
        <v>7.013888888888889E-2</v>
      </c>
      <c r="G120" s="7" cm="1">
        <f t="array" ref="G120">+_xlfn.IFS((E120-F120)&lt;0,0,(E120-F120)&gt;0,(E120-F120))</f>
        <v>0</v>
      </c>
      <c r="H120" s="9" t="str" cm="1">
        <f t="array" ref="H120">+_xlfn.IFS(G120=0,"NO COBRADA",G120&gt;0,"COBRADA")</f>
        <v>NO COBRADA</v>
      </c>
      <c r="I120" t="s">
        <v>37</v>
      </c>
      <c r="J120" s="2" t="s">
        <v>45</v>
      </c>
      <c r="K120" t="s">
        <v>35</v>
      </c>
      <c r="L120" s="3">
        <v>11.5</v>
      </c>
      <c r="M120" s="1">
        <v>119</v>
      </c>
      <c r="N120" t="s">
        <v>43</v>
      </c>
      <c r="O120" s="3">
        <f>+VLOOKUP(M120,'Cocina datos'!K119:M886,3,FALSE)</f>
        <v>134</v>
      </c>
      <c r="P120" s="3" cm="1">
        <f t="array" ref="P120">+_xlfn.IFS(H120="COBRADA",O120,H120="NO COBRADA",0)</f>
        <v>0</v>
      </c>
      <c r="Q120" s="3">
        <f t="shared" si="10"/>
        <v>0</v>
      </c>
    </row>
    <row r="121" spans="1:17">
      <c r="A121" s="1">
        <v>2</v>
      </c>
      <c r="B121" s="1" t="str">
        <f t="shared" si="8"/>
        <v>domingo</v>
      </c>
      <c r="C121" s="4">
        <v>45018.026388888888</v>
      </c>
      <c r="D121" s="4">
        <v>45018.070833333331</v>
      </c>
      <c r="E121" s="4">
        <f t="shared" si="9"/>
        <v>4.4444444443797693E-2</v>
      </c>
      <c r="F121" s="7">
        <f>+VLOOKUP(M121,'Cocina datos'!K120:M2022,2,FALSE)</f>
        <v>0.1736111111111111</v>
      </c>
      <c r="G121" s="7" cm="1">
        <f t="array" ref="G121">+_xlfn.IFS((E121-F121)&lt;0,0,(E121-F121)&gt;0,(E121-F121))</f>
        <v>0</v>
      </c>
      <c r="H121" s="9" t="str" cm="1">
        <f t="array" ref="H121">+_xlfn.IFS(G121=0,"NO COBRADA",G121&gt;0,"COBRADA")</f>
        <v>NO COBRADA</v>
      </c>
      <c r="I121" t="s">
        <v>33</v>
      </c>
      <c r="J121" s="2" t="s">
        <v>34</v>
      </c>
      <c r="K121" t="s">
        <v>31</v>
      </c>
      <c r="L121" s="3">
        <v>12.51</v>
      </c>
      <c r="M121" s="1">
        <v>120</v>
      </c>
      <c r="N121" t="s">
        <v>49</v>
      </c>
      <c r="O121" s="3">
        <f>+VLOOKUP(M121,'Cocina datos'!K120:M887,3,FALSE)</f>
        <v>145</v>
      </c>
      <c r="P121" s="3" cm="1">
        <f t="array" ref="P121">+_xlfn.IFS(H121="COBRADA",O121,H121="NO COBRADA",0)</f>
        <v>0</v>
      </c>
      <c r="Q121" s="3">
        <f t="shared" si="10"/>
        <v>0</v>
      </c>
    </row>
    <row r="122" spans="1:17">
      <c r="A122" s="1">
        <v>4</v>
      </c>
      <c r="B122" s="1" t="str">
        <f t="shared" si="8"/>
        <v>domingo</v>
      </c>
      <c r="C122" s="4">
        <v>45018.15625</v>
      </c>
      <c r="D122" s="4">
        <v>45018.259027777778</v>
      </c>
      <c r="E122" s="4">
        <f t="shared" si="9"/>
        <v>0.10277777777810115</v>
      </c>
      <c r="F122" s="7">
        <f>+VLOOKUP(M122,'Cocina datos'!K121:M2023,2,FALSE)</f>
        <v>5.2777777777777778E-2</v>
      </c>
      <c r="G122" s="7" cm="1">
        <f t="array" ref="G122">+_xlfn.IFS((E122-F122)&lt;0,0,(E122-F122)&gt;0,(E122-F122))</f>
        <v>5.0000000000323376E-2</v>
      </c>
      <c r="H122" s="9" t="str" cm="1">
        <f t="array" ref="H122">+_xlfn.IFS(G122=0,"NO COBRADA",G122&gt;0,"COBRADA")</f>
        <v>COBRADA</v>
      </c>
      <c r="I122" t="s">
        <v>42</v>
      </c>
      <c r="J122" s="2" t="s">
        <v>45</v>
      </c>
      <c r="K122" t="s">
        <v>31</v>
      </c>
      <c r="L122" s="3">
        <v>12.3</v>
      </c>
      <c r="M122" s="1">
        <v>121</v>
      </c>
      <c r="N122" t="s">
        <v>41</v>
      </c>
      <c r="O122" s="3">
        <f>+VLOOKUP(M122,'Cocina datos'!K121:M888,3,FALSE)</f>
        <v>52</v>
      </c>
      <c r="P122" s="3" cm="1">
        <f t="array" ref="P122">+_xlfn.IFS(H122="COBRADA",O122,H122="NO COBRADA",0)</f>
        <v>52</v>
      </c>
      <c r="Q122" s="3">
        <f t="shared" si="10"/>
        <v>12.3</v>
      </c>
    </row>
    <row r="123" spans="1:17">
      <c r="A123" s="1">
        <v>6</v>
      </c>
      <c r="B123" s="1" t="str">
        <f t="shared" si="8"/>
        <v>domingo</v>
      </c>
      <c r="C123" s="4">
        <v>45018.057638888888</v>
      </c>
      <c r="D123" s="4">
        <v>45018.116666666669</v>
      </c>
      <c r="E123" s="4">
        <f>+D123-C123+(15/1440)</f>
        <v>6.9444444447678208E-2</v>
      </c>
      <c r="F123" s="7">
        <f>+VLOOKUP(M123,'Cocina datos'!K122:M2024,2,FALSE)</f>
        <v>6.6666666666666666E-2</v>
      </c>
      <c r="G123" s="7" cm="1">
        <f t="array" ref="G123">+_xlfn.IFS((E123-F123)&lt;0,0,(E123-F123)&gt;0,(E123-F123))</f>
        <v>2.7777777810115423E-3</v>
      </c>
      <c r="H123" s="9" t="str" cm="1">
        <f t="array" ref="H123">+_xlfn.IFS(G123=0,"NO COBRADA",G123&gt;0,"COBRADA")</f>
        <v>COBRADA</v>
      </c>
      <c r="I123" t="s">
        <v>33</v>
      </c>
      <c r="J123" s="2" t="s">
        <v>47</v>
      </c>
      <c r="K123" t="s">
        <v>31</v>
      </c>
      <c r="L123" s="3">
        <v>20.38</v>
      </c>
      <c r="M123" s="1">
        <v>122</v>
      </c>
      <c r="N123" t="s">
        <v>36</v>
      </c>
      <c r="O123" s="3">
        <f>+VLOOKUP(M123,'Cocina datos'!K122:M889,3,FALSE)</f>
        <v>105</v>
      </c>
      <c r="P123" s="3" cm="1">
        <f t="array" ref="P123">+_xlfn.IFS(H123="COBRADA",O123,H123="NO COBRADA",0)</f>
        <v>105</v>
      </c>
      <c r="Q123" s="3">
        <f t="shared" si="10"/>
        <v>20.38</v>
      </c>
    </row>
    <row r="124" spans="1:17">
      <c r="A124" s="1">
        <v>6</v>
      </c>
      <c r="B124" s="1" t="str">
        <f t="shared" si="8"/>
        <v>domingo</v>
      </c>
      <c r="C124" s="4">
        <v>45018.131249999999</v>
      </c>
      <c r="D124" s="4">
        <v>45018.173611111109</v>
      </c>
      <c r="E124" s="4">
        <f t="shared" si="9"/>
        <v>4.2361111110949423E-2</v>
      </c>
      <c r="F124" s="7">
        <f>+VLOOKUP(M124,'Cocina datos'!K123:M2025,2,FALSE)</f>
        <v>2.2916666666666665E-2</v>
      </c>
      <c r="G124" s="7" cm="1">
        <f t="array" ref="G124">+_xlfn.IFS((E124-F124)&lt;0,0,(E124-F124)&gt;0,(E124-F124))</f>
        <v>1.9444444444282758E-2</v>
      </c>
      <c r="H124" s="9" t="str" cm="1">
        <f t="array" ref="H124">+_xlfn.IFS(G124=0,"NO COBRADA",G124&gt;0,"COBRADA")</f>
        <v>COBRADA</v>
      </c>
      <c r="I124" t="s">
        <v>42</v>
      </c>
      <c r="J124" s="2" t="s">
        <v>47</v>
      </c>
      <c r="K124" t="s">
        <v>31</v>
      </c>
      <c r="L124" s="3">
        <v>46.88</v>
      </c>
      <c r="M124" s="1">
        <v>123</v>
      </c>
      <c r="N124" t="s">
        <v>52</v>
      </c>
      <c r="O124" s="3">
        <f>+VLOOKUP(M124,'Cocina datos'!K123:M890,3,FALSE)</f>
        <v>24</v>
      </c>
      <c r="P124" s="3" cm="1">
        <f t="array" ref="P124">+_xlfn.IFS(H124="COBRADA",O124,H124="NO COBRADA",0)</f>
        <v>24</v>
      </c>
      <c r="Q124" s="3">
        <f t="shared" si="10"/>
        <v>46.88</v>
      </c>
    </row>
    <row r="125" spans="1:17">
      <c r="A125" s="1">
        <v>5</v>
      </c>
      <c r="B125" s="1" t="str">
        <f t="shared" si="8"/>
        <v>domingo</v>
      </c>
      <c r="C125" s="4">
        <v>45018.152083333334</v>
      </c>
      <c r="D125" s="4">
        <v>45018.223611111112</v>
      </c>
      <c r="E125" s="4">
        <f t="shared" si="9"/>
        <v>7.1527777778101154E-2</v>
      </c>
      <c r="F125" s="7">
        <f>+VLOOKUP(M125,'Cocina datos'!K124:M2026,2,FALSE)</f>
        <v>0.17916666666666667</v>
      </c>
      <c r="G125" s="7" cm="1">
        <f t="array" ref="G125">+_xlfn.IFS((E125-F125)&lt;0,0,(E125-F125)&gt;0,(E125-F125))</f>
        <v>0</v>
      </c>
      <c r="H125" s="9" t="str" cm="1">
        <f t="array" ref="H125">+_xlfn.IFS(G125=0,"NO COBRADA",G125&gt;0,"COBRADA")</f>
        <v>NO COBRADA</v>
      </c>
      <c r="I125" t="s">
        <v>29</v>
      </c>
      <c r="J125" s="2" t="s">
        <v>47</v>
      </c>
      <c r="K125" t="s">
        <v>31</v>
      </c>
      <c r="L125" s="3">
        <v>10.85</v>
      </c>
      <c r="M125" s="1">
        <v>124</v>
      </c>
      <c r="N125" t="s">
        <v>32</v>
      </c>
      <c r="O125" s="3">
        <f>+VLOOKUP(M125,'Cocina datos'!K124:M891,3,FALSE)</f>
        <v>222</v>
      </c>
      <c r="P125" s="3" cm="1">
        <f t="array" ref="P125">+_xlfn.IFS(H125="COBRADA",O125,H125="NO COBRADA",0)</f>
        <v>0</v>
      </c>
      <c r="Q125" s="3">
        <f t="shared" si="10"/>
        <v>0</v>
      </c>
    </row>
    <row r="126" spans="1:17">
      <c r="A126" s="1">
        <v>2</v>
      </c>
      <c r="B126" s="1" t="str">
        <f t="shared" si="8"/>
        <v>domingo</v>
      </c>
      <c r="C126" s="4">
        <v>45018.12222222222</v>
      </c>
      <c r="D126" s="4">
        <v>45018.259027777778</v>
      </c>
      <c r="E126" s="4">
        <f t="shared" si="9"/>
        <v>0.1368055555576575</v>
      </c>
      <c r="F126" s="7">
        <f>+VLOOKUP(M126,'Cocina datos'!K125:M2027,2,FALSE)</f>
        <v>0.13819444444444445</v>
      </c>
      <c r="G126" s="7" cm="1">
        <f t="array" ref="G126">+_xlfn.IFS((E126-F126)&lt;0,0,(E126-F126)&gt;0,(E126-F126))</f>
        <v>0</v>
      </c>
      <c r="H126" s="9" t="str" cm="1">
        <f t="array" ref="H126">+_xlfn.IFS(G126=0,"NO COBRADA",G126&gt;0,"COBRADA")</f>
        <v>NO COBRADA</v>
      </c>
      <c r="I126" t="s">
        <v>29</v>
      </c>
      <c r="J126" s="2" t="s">
        <v>45</v>
      </c>
      <c r="K126" t="s">
        <v>31</v>
      </c>
      <c r="L126" s="3">
        <v>24.66</v>
      </c>
      <c r="M126" s="1">
        <v>125</v>
      </c>
      <c r="N126" t="s">
        <v>48</v>
      </c>
      <c r="O126" s="3">
        <f>+VLOOKUP(M126,'Cocina datos'!K125:M892,3,FALSE)</f>
        <v>184</v>
      </c>
      <c r="P126" s="3" cm="1">
        <f t="array" ref="P126">+_xlfn.IFS(H126="COBRADA",O126,H126="NO COBRADA",0)</f>
        <v>0</v>
      </c>
      <c r="Q126" s="3">
        <f t="shared" si="10"/>
        <v>0</v>
      </c>
    </row>
    <row r="127" spans="1:17">
      <c r="A127" s="1">
        <v>3</v>
      </c>
      <c r="B127" s="1" t="str">
        <f t="shared" si="8"/>
        <v>domingo</v>
      </c>
      <c r="C127" s="4">
        <v>45018.114583333336</v>
      </c>
      <c r="D127" s="4">
        <v>45018.216666666667</v>
      </c>
      <c r="E127" s="4">
        <f t="shared" si="9"/>
        <v>0.10208333333139308</v>
      </c>
      <c r="F127" s="7">
        <f>+VLOOKUP(M127,'Cocina datos'!K126:M2028,2,FALSE)</f>
        <v>0.13402777777777777</v>
      </c>
      <c r="G127" s="7" cm="1">
        <f t="array" ref="G127">+_xlfn.IFS((E127-F127)&lt;0,0,(E127-F127)&gt;0,(E127-F127))</f>
        <v>0</v>
      </c>
      <c r="H127" s="9" t="str" cm="1">
        <f t="array" ref="H127">+_xlfn.IFS(G127=0,"NO COBRADA",G127&gt;0,"COBRADA")</f>
        <v>NO COBRADA</v>
      </c>
      <c r="I127" t="s">
        <v>33</v>
      </c>
      <c r="J127" s="2" t="s">
        <v>45</v>
      </c>
      <c r="K127" t="s">
        <v>31</v>
      </c>
      <c r="L127" s="3">
        <v>41.82</v>
      </c>
      <c r="M127" s="1">
        <v>126</v>
      </c>
      <c r="N127" t="s">
        <v>43</v>
      </c>
      <c r="O127" s="3">
        <f>+VLOOKUP(M127,'Cocina datos'!K126:M893,3,FALSE)</f>
        <v>165</v>
      </c>
      <c r="P127" s="3" cm="1">
        <f t="array" ref="P127">+_xlfn.IFS(H127="COBRADA",O127,H127="NO COBRADA",0)</f>
        <v>0</v>
      </c>
      <c r="Q127" s="3">
        <f t="shared" si="10"/>
        <v>0</v>
      </c>
    </row>
    <row r="128" spans="1:17">
      <c r="A128" s="1">
        <v>4</v>
      </c>
      <c r="B128" s="1" t="str">
        <f t="shared" si="8"/>
        <v>domingo</v>
      </c>
      <c r="C128" s="4">
        <v>45018.029166666667</v>
      </c>
      <c r="D128" s="4">
        <v>45018.102777777778</v>
      </c>
      <c r="E128" s="4">
        <f t="shared" si="9"/>
        <v>7.3611111110949423E-2</v>
      </c>
      <c r="F128" s="7">
        <f>+VLOOKUP(M128,'Cocina datos'!K127:M2029,2,FALSE)</f>
        <v>4.1666666666666664E-2</v>
      </c>
      <c r="G128" s="7" cm="1">
        <f t="array" ref="G128">+_xlfn.IFS((E128-F128)&lt;0,0,(E128-F128)&gt;0,(E128-F128))</f>
        <v>3.1944444444282759E-2</v>
      </c>
      <c r="H128" s="9" t="str" cm="1">
        <f t="array" ref="H128">+_xlfn.IFS(G128=0,"NO COBRADA",G128&gt;0,"COBRADA")</f>
        <v>COBRADA</v>
      </c>
      <c r="I128" t="s">
        <v>42</v>
      </c>
      <c r="J128" s="2" t="s">
        <v>45</v>
      </c>
      <c r="K128" t="s">
        <v>31</v>
      </c>
      <c r="L128" s="3">
        <v>32.82</v>
      </c>
      <c r="M128" s="1">
        <v>127</v>
      </c>
      <c r="N128" t="s">
        <v>52</v>
      </c>
      <c r="O128" s="3">
        <f>+VLOOKUP(M128,'Cocina datos'!K127:M894,3,FALSE)</f>
        <v>72</v>
      </c>
      <c r="P128" s="3" cm="1">
        <f t="array" ref="P128">+_xlfn.IFS(H128="COBRADA",O128,H128="NO COBRADA",0)</f>
        <v>72</v>
      </c>
      <c r="Q128" s="3">
        <f t="shared" si="10"/>
        <v>32.82</v>
      </c>
    </row>
    <row r="129" spans="1:17">
      <c r="A129" s="1">
        <v>5</v>
      </c>
      <c r="B129" s="1" t="str">
        <f t="shared" si="8"/>
        <v>domingo</v>
      </c>
      <c r="C129" s="4">
        <v>45018.063194444447</v>
      </c>
      <c r="D129" s="4">
        <v>45018.144444444442</v>
      </c>
      <c r="E129" s="4">
        <f>+D129-C129+(15/1440)</f>
        <v>9.1666666662301097E-2</v>
      </c>
      <c r="F129" s="7">
        <f>+VLOOKUP(M129,'Cocina datos'!K128:M2030,2,FALSE)</f>
        <v>0.31041666666666667</v>
      </c>
      <c r="G129" s="7" cm="1">
        <f t="array" ref="G129">+_xlfn.IFS((E129-F129)&lt;0,0,(E129-F129)&gt;0,(E129-F129))</f>
        <v>0</v>
      </c>
      <c r="H129" s="9" t="str" cm="1">
        <f t="array" ref="H129">+_xlfn.IFS(G129=0,"NO COBRADA",G129&gt;0,"COBRADA")</f>
        <v>NO COBRADA</v>
      </c>
      <c r="I129" t="s">
        <v>37</v>
      </c>
      <c r="J129" s="2" t="s">
        <v>34</v>
      </c>
      <c r="K129" t="s">
        <v>31</v>
      </c>
      <c r="L129" s="3">
        <v>49.36</v>
      </c>
      <c r="M129" s="1">
        <v>128</v>
      </c>
      <c r="N129" t="s">
        <v>49</v>
      </c>
      <c r="O129" s="3">
        <f>+VLOOKUP(M129,'Cocina datos'!K128:M895,3,FALSE)</f>
        <v>239</v>
      </c>
      <c r="P129" s="3" cm="1">
        <f t="array" ref="P129">+_xlfn.IFS(H129="COBRADA",O129,H129="NO COBRADA",0)</f>
        <v>0</v>
      </c>
      <c r="Q129" s="3">
        <f t="shared" si="10"/>
        <v>0</v>
      </c>
    </row>
    <row r="130" spans="1:17">
      <c r="A130" s="1">
        <v>5</v>
      </c>
      <c r="B130" s="1" t="str">
        <f t="shared" ref="B130:B193" si="15">+TEXT(C130,"DDDD")</f>
        <v>domingo</v>
      </c>
      <c r="C130" s="4">
        <v>45018.02847222222</v>
      </c>
      <c r="D130" s="4">
        <v>45018.111805555556</v>
      </c>
      <c r="E130" s="4">
        <f t="shared" si="9"/>
        <v>8.3333333335758653E-2</v>
      </c>
      <c r="F130" s="7">
        <f>+VLOOKUP(M130,'Cocina datos'!K129:M2031,2,FALSE)</f>
        <v>6.3888888888888884E-2</v>
      </c>
      <c r="G130" s="7" cm="1">
        <f t="array" ref="G130">+_xlfn.IFS((E130-F130)&lt;0,0,(E130-F130)&gt;0,(E130-F130))</f>
        <v>1.9444444446869769E-2</v>
      </c>
      <c r="H130" s="9" t="str" cm="1">
        <f t="array" ref="H130">+_xlfn.IFS(G130=0,"NO COBRADA",G130&gt;0,"COBRADA")</f>
        <v>COBRADA</v>
      </c>
      <c r="I130" t="s">
        <v>37</v>
      </c>
      <c r="J130" s="2" t="s">
        <v>45</v>
      </c>
      <c r="K130" t="s">
        <v>31</v>
      </c>
      <c r="L130" s="3">
        <v>49.3</v>
      </c>
      <c r="M130" s="1">
        <v>129</v>
      </c>
      <c r="N130" t="s">
        <v>43</v>
      </c>
      <c r="O130" s="3">
        <f>+VLOOKUP(M130,'Cocina datos'!K129:M896,3,FALSE)</f>
        <v>106</v>
      </c>
      <c r="P130" s="3" cm="1">
        <f t="array" ref="P130">+_xlfn.IFS(H130="COBRADA",O130,H130="NO COBRADA",0)</f>
        <v>106</v>
      </c>
      <c r="Q130" s="3">
        <f t="shared" si="10"/>
        <v>49.3</v>
      </c>
    </row>
    <row r="131" spans="1:17">
      <c r="A131" s="1">
        <v>4</v>
      </c>
      <c r="B131" s="1" t="str">
        <f t="shared" si="15"/>
        <v>domingo</v>
      </c>
      <c r="C131" s="4">
        <v>45018.018055555556</v>
      </c>
      <c r="D131" s="4">
        <v>45018.063888888886</v>
      </c>
      <c r="E131" s="4">
        <f t="shared" ref="E131:E194" si="16">+D131-C131</f>
        <v>4.5833333329937886E-2</v>
      </c>
      <c r="F131" s="7">
        <f>+VLOOKUP(M131,'Cocina datos'!K130:M2032,2,FALSE)</f>
        <v>1.7361111111111112E-2</v>
      </c>
      <c r="G131" s="7" cm="1">
        <f t="array" ref="G131">+_xlfn.IFS((E131-F131)&lt;0,0,(E131-F131)&gt;0,(E131-F131))</f>
        <v>2.8472222218826775E-2</v>
      </c>
      <c r="H131" s="9" t="str" cm="1">
        <f t="array" ref="H131">+_xlfn.IFS(G131=0,"NO COBRADA",G131&gt;0,"COBRADA")</f>
        <v>COBRADA</v>
      </c>
      <c r="I131" t="s">
        <v>37</v>
      </c>
      <c r="J131" s="2" t="s">
        <v>45</v>
      </c>
      <c r="K131" t="s">
        <v>31</v>
      </c>
      <c r="L131" s="3">
        <v>38.130000000000003</v>
      </c>
      <c r="M131" s="1">
        <v>130</v>
      </c>
      <c r="N131" t="s">
        <v>36</v>
      </c>
      <c r="O131" s="3">
        <f>+VLOOKUP(M131,'Cocina datos'!K130:M897,3,FALSE)</f>
        <v>35</v>
      </c>
      <c r="P131" s="3" cm="1">
        <f t="array" ref="P131">+_xlfn.IFS(H131="COBRADA",O131,H131="NO COBRADA",0)</f>
        <v>35</v>
      </c>
      <c r="Q131" s="3">
        <f t="shared" ref="Q131:Q194" si="17">+IF(H131="COBRADA",L131,0)</f>
        <v>38.130000000000003</v>
      </c>
    </row>
    <row r="132" spans="1:17">
      <c r="A132" s="1">
        <v>5</v>
      </c>
      <c r="B132" s="1" t="str">
        <f t="shared" si="15"/>
        <v>domingo</v>
      </c>
      <c r="C132" s="4">
        <v>45018.029861111114</v>
      </c>
      <c r="D132" s="4">
        <v>45018.179166666669</v>
      </c>
      <c r="E132" s="4">
        <f>+D132-C132+(15/1440)</f>
        <v>0.15972222222141377</v>
      </c>
      <c r="F132" s="7">
        <f>+VLOOKUP(M132,'Cocina datos'!K131:M2033,2,FALSE)</f>
        <v>0.19027777777777777</v>
      </c>
      <c r="G132" s="7" cm="1">
        <f t="array" ref="G132">+_xlfn.IFS((E132-F132)&lt;0,0,(E132-F132)&gt;0,(E132-F132))</f>
        <v>0</v>
      </c>
      <c r="H132" s="9" t="str" cm="1">
        <f t="array" ref="H132">+_xlfn.IFS(G132=0,"NO COBRADA",G132&gt;0,"COBRADA")</f>
        <v>NO COBRADA</v>
      </c>
      <c r="I132" t="s">
        <v>42</v>
      </c>
      <c r="J132" s="2" t="s">
        <v>45</v>
      </c>
      <c r="K132" t="s">
        <v>31</v>
      </c>
      <c r="L132" s="3">
        <v>42.41</v>
      </c>
      <c r="M132" s="1">
        <v>131</v>
      </c>
      <c r="N132" t="s">
        <v>50</v>
      </c>
      <c r="O132" s="3">
        <f>+VLOOKUP(M132,'Cocina datos'!K131:M898,3,FALSE)</f>
        <v>157</v>
      </c>
      <c r="P132" s="3" cm="1">
        <f t="array" ref="P132">+_xlfn.IFS(H132="COBRADA",O132,H132="NO COBRADA",0)</f>
        <v>0</v>
      </c>
      <c r="Q132" s="3">
        <f t="shared" si="17"/>
        <v>0</v>
      </c>
    </row>
    <row r="133" spans="1:17">
      <c r="A133" s="1">
        <v>2</v>
      </c>
      <c r="B133" s="1" t="str">
        <f t="shared" si="15"/>
        <v>domingo</v>
      </c>
      <c r="C133" s="4">
        <v>45018.05972222222</v>
      </c>
      <c r="D133" s="4">
        <v>45018.113194444442</v>
      </c>
      <c r="E133" s="4">
        <f t="shared" si="16"/>
        <v>5.3472222221898846E-2</v>
      </c>
      <c r="F133" s="7">
        <f>+VLOOKUP(M133,'Cocina datos'!K132:M2034,2,FALSE)</f>
        <v>0.1423611111111111</v>
      </c>
      <c r="G133" s="7" cm="1">
        <f t="array" ref="G133">+_xlfn.IFS((E133-F133)&lt;0,0,(E133-F133)&gt;0,(E133-F133))</f>
        <v>0</v>
      </c>
      <c r="H133" s="9" t="str" cm="1">
        <f t="array" ref="H133">+_xlfn.IFS(G133=0,"NO COBRADA",G133&gt;0,"COBRADA")</f>
        <v>NO COBRADA</v>
      </c>
      <c r="I133" t="s">
        <v>29</v>
      </c>
      <c r="J133" s="2" t="s">
        <v>47</v>
      </c>
      <c r="K133" t="s">
        <v>44</v>
      </c>
      <c r="L133" s="3">
        <v>30.96</v>
      </c>
      <c r="M133" s="1">
        <v>132</v>
      </c>
      <c r="N133" t="s">
        <v>48</v>
      </c>
      <c r="O133" s="3">
        <f>+VLOOKUP(M133,'Cocina datos'!K132:M899,3,FALSE)</f>
        <v>206</v>
      </c>
      <c r="P133" s="3" cm="1">
        <f t="array" ref="P133">+_xlfn.IFS(H133="COBRADA",O133,H133="NO COBRADA",0)</f>
        <v>0</v>
      </c>
      <c r="Q133" s="3">
        <f t="shared" si="17"/>
        <v>0</v>
      </c>
    </row>
    <row r="134" spans="1:17">
      <c r="A134" s="1">
        <v>6</v>
      </c>
      <c r="B134" s="1" t="str">
        <f t="shared" si="15"/>
        <v>domingo</v>
      </c>
      <c r="C134" s="4">
        <v>45018.037499999999</v>
      </c>
      <c r="D134" s="4">
        <v>45018.161111111112</v>
      </c>
      <c r="E134" s="4">
        <f>+D134-C134+(15/1440)</f>
        <v>0.13402777778052646</v>
      </c>
      <c r="F134" s="7">
        <f>+VLOOKUP(M134,'Cocina datos'!K133:M2035,2,FALSE)</f>
        <v>0.12152777777777778</v>
      </c>
      <c r="G134" s="7" cm="1">
        <f t="array" ref="G134">+_xlfn.IFS((E134-F134)&lt;0,0,(E134-F134)&gt;0,(E134-F134))</f>
        <v>1.2500000002748687E-2</v>
      </c>
      <c r="H134" s="9" t="str" cm="1">
        <f t="array" ref="H134">+_xlfn.IFS(G134=0,"NO COBRADA",G134&gt;0,"COBRADA")</f>
        <v>COBRADA</v>
      </c>
      <c r="I134" t="s">
        <v>37</v>
      </c>
      <c r="J134" s="2" t="s">
        <v>45</v>
      </c>
      <c r="K134" t="s">
        <v>31</v>
      </c>
      <c r="L134" s="3">
        <v>39.74</v>
      </c>
      <c r="M134" s="1">
        <v>133</v>
      </c>
      <c r="N134" t="s">
        <v>51</v>
      </c>
      <c r="O134" s="3">
        <f>+VLOOKUP(M134,'Cocina datos'!K133:M900,3,FALSE)</f>
        <v>182</v>
      </c>
      <c r="P134" s="3" cm="1">
        <f t="array" ref="P134">+_xlfn.IFS(H134="COBRADA",O134,H134="NO COBRADA",0)</f>
        <v>182</v>
      </c>
      <c r="Q134" s="3">
        <f t="shared" si="17"/>
        <v>39.74</v>
      </c>
    </row>
    <row r="135" spans="1:17">
      <c r="A135" s="1">
        <v>6</v>
      </c>
      <c r="B135" s="1" t="str">
        <f t="shared" si="15"/>
        <v>domingo</v>
      </c>
      <c r="C135" s="4">
        <v>45018.004861111112</v>
      </c>
      <c r="D135" s="4">
        <v>45018.161111111112</v>
      </c>
      <c r="E135" s="4">
        <f t="shared" si="16"/>
        <v>0.15625</v>
      </c>
      <c r="F135" s="7">
        <f>+VLOOKUP(M135,'Cocina datos'!K134:M2036,2,FALSE)</f>
        <v>7.3611111111111113E-2</v>
      </c>
      <c r="G135" s="7" cm="1">
        <f t="array" ref="G135">+_xlfn.IFS((E135-F135)&lt;0,0,(E135-F135)&gt;0,(E135-F135))</f>
        <v>8.2638888888888887E-2</v>
      </c>
      <c r="H135" s="9" t="str" cm="1">
        <f t="array" ref="H135">+_xlfn.IFS(G135=0,"NO COBRADA",G135&gt;0,"COBRADA")</f>
        <v>COBRADA</v>
      </c>
      <c r="I135" t="s">
        <v>33</v>
      </c>
      <c r="J135" s="2" t="s">
        <v>45</v>
      </c>
      <c r="K135" t="s">
        <v>44</v>
      </c>
      <c r="L135" s="3">
        <v>30.1</v>
      </c>
      <c r="M135" s="1">
        <v>134</v>
      </c>
      <c r="N135" t="s">
        <v>49</v>
      </c>
      <c r="O135" s="3">
        <f>+VLOOKUP(M135,'Cocina datos'!K134:M901,3,FALSE)</f>
        <v>120</v>
      </c>
      <c r="P135" s="3" cm="1">
        <f t="array" ref="P135">+_xlfn.IFS(H135="COBRADA",O135,H135="NO COBRADA",0)</f>
        <v>120</v>
      </c>
      <c r="Q135" s="3">
        <f t="shared" si="17"/>
        <v>30.1</v>
      </c>
    </row>
    <row r="136" spans="1:17">
      <c r="A136" s="1">
        <v>1</v>
      </c>
      <c r="B136" s="1" t="str">
        <f t="shared" si="15"/>
        <v>domingo</v>
      </c>
      <c r="C136" s="4">
        <v>45018.041666666664</v>
      </c>
      <c r="D136" s="4">
        <v>45018.125694444447</v>
      </c>
      <c r="E136" s="4">
        <f t="shared" ref="E136:E139" si="18">+D136-C136+(15/1440)</f>
        <v>9.44444444491334E-2</v>
      </c>
      <c r="F136" s="7">
        <f>+VLOOKUP(M136,'Cocina datos'!K135:M2037,2,FALSE)</f>
        <v>0.15416666666666667</v>
      </c>
      <c r="G136" s="7" cm="1">
        <f t="array" ref="G136">+_xlfn.IFS((E136-F136)&lt;0,0,(E136-F136)&gt;0,(E136-F136))</f>
        <v>0</v>
      </c>
      <c r="H136" s="9" t="str" cm="1">
        <f t="array" ref="H136">+_xlfn.IFS(G136=0,"NO COBRADA",G136&gt;0,"COBRADA")</f>
        <v>NO COBRADA</v>
      </c>
      <c r="I136" t="s">
        <v>40</v>
      </c>
      <c r="J136" s="2" t="s">
        <v>45</v>
      </c>
      <c r="K136" t="s">
        <v>44</v>
      </c>
      <c r="L136" s="3">
        <v>34.700000000000003</v>
      </c>
      <c r="M136" s="1">
        <v>135</v>
      </c>
      <c r="N136" t="s">
        <v>39</v>
      </c>
      <c r="O136" s="3">
        <f>+VLOOKUP(M136,'Cocina datos'!K135:M902,3,FALSE)</f>
        <v>260</v>
      </c>
      <c r="P136" s="3" cm="1">
        <f t="array" ref="P136">+_xlfn.IFS(H136="COBRADA",O136,H136="NO COBRADA",0)</f>
        <v>0</v>
      </c>
      <c r="Q136" s="3">
        <f t="shared" si="17"/>
        <v>0</v>
      </c>
    </row>
    <row r="137" spans="1:17">
      <c r="A137" s="1">
        <v>1</v>
      </c>
      <c r="B137" s="1" t="str">
        <f t="shared" si="15"/>
        <v>domingo</v>
      </c>
      <c r="C137" s="4">
        <v>45018.076388888891</v>
      </c>
      <c r="D137" s="4">
        <v>45018.209027777775</v>
      </c>
      <c r="E137" s="4">
        <f t="shared" si="18"/>
        <v>0.14305555555135166</v>
      </c>
      <c r="F137" s="7">
        <f>+VLOOKUP(M137,'Cocina datos'!K136:M2038,2,FALSE)</f>
        <v>1.8055555555555554E-2</v>
      </c>
      <c r="G137" s="7" cm="1">
        <f t="array" ref="G137">+_xlfn.IFS((E137-F137)&lt;0,0,(E137-F137)&gt;0,(E137-F137))</f>
        <v>0.12499999999579611</v>
      </c>
      <c r="H137" s="9" t="str" cm="1">
        <f t="array" ref="H137">+_xlfn.IFS(G137=0,"NO COBRADA",G137&gt;0,"COBRADA")</f>
        <v>COBRADA</v>
      </c>
      <c r="I137" t="s">
        <v>33</v>
      </c>
      <c r="J137" s="2" t="s">
        <v>45</v>
      </c>
      <c r="K137" t="s">
        <v>31</v>
      </c>
      <c r="L137" s="3">
        <v>30.25</v>
      </c>
      <c r="M137" s="1">
        <v>136</v>
      </c>
      <c r="N137" t="s">
        <v>48</v>
      </c>
      <c r="O137" s="3">
        <f>+VLOOKUP(M137,'Cocina datos'!K136:M903,3,FALSE)</f>
        <v>80</v>
      </c>
      <c r="P137" s="3" cm="1">
        <f t="array" ref="P137">+_xlfn.IFS(H137="COBRADA",O137,H137="NO COBRADA",0)</f>
        <v>80</v>
      </c>
      <c r="Q137" s="3">
        <f t="shared" si="17"/>
        <v>30.25</v>
      </c>
    </row>
    <row r="138" spans="1:17">
      <c r="A138" s="1">
        <v>3</v>
      </c>
      <c r="B138" s="1" t="str">
        <f t="shared" si="15"/>
        <v>domingo</v>
      </c>
      <c r="C138" s="4">
        <v>45018.056250000001</v>
      </c>
      <c r="D138" s="4">
        <v>45018.174305555556</v>
      </c>
      <c r="E138" s="4">
        <f t="shared" si="18"/>
        <v>0.12847222222141377</v>
      </c>
      <c r="F138" s="7">
        <f>+VLOOKUP(M138,'Cocina datos'!K137:M2039,2,FALSE)</f>
        <v>8.5416666666666669E-2</v>
      </c>
      <c r="G138" s="7" cm="1">
        <f t="array" ref="G138">+_xlfn.IFS((E138-F138)&lt;0,0,(E138-F138)&gt;0,(E138-F138))</f>
        <v>4.3055555554747105E-2</v>
      </c>
      <c r="H138" s="9" t="str" cm="1">
        <f t="array" ref="H138">+_xlfn.IFS(G138=0,"NO COBRADA",G138&gt;0,"COBRADA")</f>
        <v>COBRADA</v>
      </c>
      <c r="I138" t="s">
        <v>42</v>
      </c>
      <c r="J138" s="2" t="s">
        <v>45</v>
      </c>
      <c r="K138" t="s">
        <v>35</v>
      </c>
      <c r="L138" s="3">
        <v>12.4</v>
      </c>
      <c r="M138" s="1">
        <v>137</v>
      </c>
      <c r="N138" t="s">
        <v>36</v>
      </c>
      <c r="O138" s="3">
        <f>+VLOOKUP(M138,'Cocina datos'!K137:M904,3,FALSE)</f>
        <v>63</v>
      </c>
      <c r="P138" s="3" cm="1">
        <f t="array" ref="P138">+_xlfn.IFS(H138="COBRADA",O138,H138="NO COBRADA",0)</f>
        <v>63</v>
      </c>
      <c r="Q138" s="3">
        <f t="shared" si="17"/>
        <v>12.4</v>
      </c>
    </row>
    <row r="139" spans="1:17">
      <c r="A139" s="1">
        <v>2</v>
      </c>
      <c r="B139" s="1" t="str">
        <f t="shared" si="15"/>
        <v>domingo</v>
      </c>
      <c r="C139" s="4">
        <v>45018.158333333333</v>
      </c>
      <c r="D139" s="4">
        <v>45018.214583333334</v>
      </c>
      <c r="E139" s="4">
        <f t="shared" si="18"/>
        <v>6.6666666668121863E-2</v>
      </c>
      <c r="F139" s="7">
        <f>+VLOOKUP(M139,'Cocina datos'!K138:M2040,2,FALSE)</f>
        <v>0.13958333333333334</v>
      </c>
      <c r="G139" s="7" cm="1">
        <f t="array" ref="G139">+_xlfn.IFS((E139-F139)&lt;0,0,(E139-F139)&gt;0,(E139-F139))</f>
        <v>0</v>
      </c>
      <c r="H139" s="9" t="str" cm="1">
        <f t="array" ref="H139">+_xlfn.IFS(G139=0,"NO COBRADA",G139&gt;0,"COBRADA")</f>
        <v>NO COBRADA</v>
      </c>
      <c r="I139" t="s">
        <v>37</v>
      </c>
      <c r="J139" s="2" t="s">
        <v>47</v>
      </c>
      <c r="K139" t="s">
        <v>35</v>
      </c>
      <c r="L139" s="3">
        <v>32.79</v>
      </c>
      <c r="M139" s="1">
        <v>138</v>
      </c>
      <c r="N139" t="s">
        <v>46</v>
      </c>
      <c r="O139" s="3">
        <f>+VLOOKUP(M139,'Cocina datos'!K138:M905,3,FALSE)</f>
        <v>238</v>
      </c>
      <c r="P139" s="3" cm="1">
        <f t="array" ref="P139">+_xlfn.IFS(H139="COBRADA",O139,H139="NO COBRADA",0)</f>
        <v>0</v>
      </c>
      <c r="Q139" s="3">
        <f t="shared" si="17"/>
        <v>0</v>
      </c>
    </row>
    <row r="140" spans="1:17">
      <c r="A140" s="1">
        <v>3</v>
      </c>
      <c r="B140" s="1" t="str">
        <f t="shared" si="15"/>
        <v>domingo</v>
      </c>
      <c r="C140" s="4">
        <v>45018.027777777781</v>
      </c>
      <c r="D140" s="4">
        <v>45018.193749999999</v>
      </c>
      <c r="E140" s="4">
        <f t="shared" si="16"/>
        <v>0.16597222221753327</v>
      </c>
      <c r="F140" s="7">
        <f>+VLOOKUP(M140,'Cocina datos'!K139:M2041,2,FALSE)</f>
        <v>1.8055555555555554E-2</v>
      </c>
      <c r="G140" s="7" cm="1">
        <f t="array" ref="G140">+_xlfn.IFS((E140-F140)&lt;0,0,(E140-F140)&gt;0,(E140-F140))</f>
        <v>0.14791666666197772</v>
      </c>
      <c r="H140" s="9" t="str" cm="1">
        <f t="array" ref="H140">+_xlfn.IFS(G140=0,"NO COBRADA",G140&gt;0,"COBRADA")</f>
        <v>COBRADA</v>
      </c>
      <c r="I140" t="s">
        <v>37</v>
      </c>
      <c r="J140" s="2" t="s">
        <v>45</v>
      </c>
      <c r="K140" t="s">
        <v>31</v>
      </c>
      <c r="L140" s="3">
        <v>47.2</v>
      </c>
      <c r="M140" s="1">
        <v>139</v>
      </c>
      <c r="N140" t="s">
        <v>51</v>
      </c>
      <c r="O140" s="3">
        <f>+VLOOKUP(M140,'Cocina datos'!K139:M906,3,FALSE)</f>
        <v>35</v>
      </c>
      <c r="P140" s="3" cm="1">
        <f t="array" ref="P140">+_xlfn.IFS(H140="COBRADA",O140,H140="NO COBRADA",0)</f>
        <v>35</v>
      </c>
      <c r="Q140" s="3">
        <f t="shared" si="17"/>
        <v>47.2</v>
      </c>
    </row>
    <row r="141" spans="1:17">
      <c r="A141" s="1">
        <v>4</v>
      </c>
      <c r="B141" s="1" t="str">
        <f t="shared" si="15"/>
        <v>domingo</v>
      </c>
      <c r="C141" s="4">
        <v>45018.15902777778</v>
      </c>
      <c r="D141" s="4">
        <v>45018.270138888889</v>
      </c>
      <c r="E141" s="4">
        <f t="shared" si="16"/>
        <v>0.11111111110949423</v>
      </c>
      <c r="F141" s="7">
        <f>+VLOOKUP(M141,'Cocina datos'!K140:M2042,2,FALSE)</f>
        <v>0.18819444444444444</v>
      </c>
      <c r="G141" s="7" cm="1">
        <f t="array" ref="G141">+_xlfn.IFS((E141-F141)&lt;0,0,(E141-F141)&gt;0,(E141-F141))</f>
        <v>0</v>
      </c>
      <c r="H141" s="9" t="str" cm="1">
        <f t="array" ref="H141">+_xlfn.IFS(G141=0,"NO COBRADA",G141&gt;0,"COBRADA")</f>
        <v>NO COBRADA</v>
      </c>
      <c r="I141" t="s">
        <v>37</v>
      </c>
      <c r="J141" s="2" t="s">
        <v>34</v>
      </c>
      <c r="K141" t="s">
        <v>31</v>
      </c>
      <c r="L141" s="3">
        <v>32.130000000000003</v>
      </c>
      <c r="M141" s="1">
        <v>140</v>
      </c>
      <c r="N141" t="s">
        <v>41</v>
      </c>
      <c r="O141" s="3">
        <f>+VLOOKUP(M141,'Cocina datos'!K140:M907,3,FALSE)</f>
        <v>191</v>
      </c>
      <c r="P141" s="3" cm="1">
        <f t="array" ref="P141">+_xlfn.IFS(H141="COBRADA",O141,H141="NO COBRADA",0)</f>
        <v>0</v>
      </c>
      <c r="Q141" s="3">
        <f t="shared" si="17"/>
        <v>0</v>
      </c>
    </row>
    <row r="142" spans="1:17">
      <c r="A142" s="1">
        <v>4</v>
      </c>
      <c r="B142" s="1" t="str">
        <f t="shared" si="15"/>
        <v>domingo</v>
      </c>
      <c r="C142" s="4">
        <v>45018.081944444442</v>
      </c>
      <c r="D142" s="4">
        <v>45018.239583333336</v>
      </c>
      <c r="E142" s="4">
        <f t="shared" si="16"/>
        <v>0.15763888889341615</v>
      </c>
      <c r="F142" s="7">
        <f>+VLOOKUP(M142,'Cocina datos'!K141:M2043,2,FALSE)</f>
        <v>1.9444444444444445E-2</v>
      </c>
      <c r="G142" s="7" cm="1">
        <f t="array" ref="G142">+_xlfn.IFS((E142-F142)&lt;0,0,(E142-F142)&gt;0,(E142-F142))</f>
        <v>0.13819444444897172</v>
      </c>
      <c r="H142" s="9" t="str" cm="1">
        <f t="array" ref="H142">+_xlfn.IFS(G142=0,"NO COBRADA",G142&gt;0,"COBRADA")</f>
        <v>COBRADA</v>
      </c>
      <c r="I142" t="s">
        <v>29</v>
      </c>
      <c r="J142" s="2" t="s">
        <v>45</v>
      </c>
      <c r="K142" t="s">
        <v>35</v>
      </c>
      <c r="L142" s="3">
        <v>41.56</v>
      </c>
      <c r="M142" s="1">
        <v>141</v>
      </c>
      <c r="N142" t="s">
        <v>50</v>
      </c>
      <c r="O142" s="3">
        <f>+VLOOKUP(M142,'Cocina datos'!K141:M908,3,FALSE)</f>
        <v>21</v>
      </c>
      <c r="P142" s="3" cm="1">
        <f t="array" ref="P142">+_xlfn.IFS(H142="COBRADA",O142,H142="NO COBRADA",0)</f>
        <v>21</v>
      </c>
      <c r="Q142" s="3">
        <f t="shared" si="17"/>
        <v>41.56</v>
      </c>
    </row>
    <row r="143" spans="1:17">
      <c r="A143" s="1">
        <v>3</v>
      </c>
      <c r="B143" s="1" t="str">
        <f t="shared" si="15"/>
        <v>domingo</v>
      </c>
      <c r="C143" s="4">
        <v>45018.086805555555</v>
      </c>
      <c r="D143" s="4">
        <v>45018.170138888891</v>
      </c>
      <c r="E143" s="4">
        <f>+D143-C143+(15/1440)</f>
        <v>9.3750000002425324E-2</v>
      </c>
      <c r="F143" s="7">
        <f>+VLOOKUP(M143,'Cocina datos'!K142:M2044,2,FALSE)</f>
        <v>0.11527777777777778</v>
      </c>
      <c r="G143" s="7" cm="1">
        <f t="array" ref="G143">+_xlfn.IFS((E143-F143)&lt;0,0,(E143-F143)&gt;0,(E143-F143))</f>
        <v>0</v>
      </c>
      <c r="H143" s="9" t="str" cm="1">
        <f t="array" ref="H143">+_xlfn.IFS(G143=0,"NO COBRADA",G143&gt;0,"COBRADA")</f>
        <v>NO COBRADA</v>
      </c>
      <c r="I143" t="s">
        <v>42</v>
      </c>
      <c r="J143" s="2" t="s">
        <v>45</v>
      </c>
      <c r="K143" t="s">
        <v>31</v>
      </c>
      <c r="L143" s="3">
        <v>16.29</v>
      </c>
      <c r="M143" s="1">
        <v>142</v>
      </c>
      <c r="N143" t="s">
        <v>52</v>
      </c>
      <c r="O143" s="3">
        <f>+VLOOKUP(M143,'Cocina datos'!K142:M909,3,FALSE)</f>
        <v>181</v>
      </c>
      <c r="P143" s="3" cm="1">
        <f t="array" ref="P143">+_xlfn.IFS(H143="COBRADA",O143,H143="NO COBRADA",0)</f>
        <v>0</v>
      </c>
      <c r="Q143" s="3">
        <f t="shared" si="17"/>
        <v>0</v>
      </c>
    </row>
    <row r="144" spans="1:17">
      <c r="A144" s="1">
        <v>4</v>
      </c>
      <c r="B144" s="1" t="str">
        <f t="shared" si="15"/>
        <v>domingo</v>
      </c>
      <c r="C144" s="4">
        <v>45018.022222222222</v>
      </c>
      <c r="D144" s="4">
        <v>45018.1875</v>
      </c>
      <c r="E144" s="4">
        <f t="shared" si="16"/>
        <v>0.16527777777810115</v>
      </c>
      <c r="F144" s="7">
        <f>+VLOOKUP(M144,'Cocina datos'!K143:M2045,2,FALSE)</f>
        <v>2.2222222222222223E-2</v>
      </c>
      <c r="G144" s="7" cm="1">
        <f t="array" ref="G144">+_xlfn.IFS((E144-F144)&lt;0,0,(E144-F144)&gt;0,(E144-F144))</f>
        <v>0.14305555555587893</v>
      </c>
      <c r="H144" s="9" t="str" cm="1">
        <f t="array" ref="H144">+_xlfn.IFS(G144=0,"NO COBRADA",G144&gt;0,"COBRADA")</f>
        <v>COBRADA</v>
      </c>
      <c r="I144" t="s">
        <v>42</v>
      </c>
      <c r="J144" s="2" t="s">
        <v>34</v>
      </c>
      <c r="K144" t="s">
        <v>31</v>
      </c>
      <c r="L144" s="3">
        <v>48.26</v>
      </c>
      <c r="M144" s="1">
        <v>143</v>
      </c>
      <c r="N144" t="s">
        <v>43</v>
      </c>
      <c r="O144" s="3">
        <f>+VLOOKUP(M144,'Cocina datos'!K143:M910,3,FALSE)</f>
        <v>50</v>
      </c>
      <c r="P144" s="3" cm="1">
        <f t="array" ref="P144">+_xlfn.IFS(H144="COBRADA",O144,H144="NO COBRADA",0)</f>
        <v>50</v>
      </c>
      <c r="Q144" s="3">
        <f t="shared" si="17"/>
        <v>48.26</v>
      </c>
    </row>
    <row r="145" spans="1:17">
      <c r="A145" s="1">
        <v>1</v>
      </c>
      <c r="B145" s="1" t="str">
        <f t="shared" si="15"/>
        <v>domingo</v>
      </c>
      <c r="C145" s="4">
        <v>45018.123611111114</v>
      </c>
      <c r="D145" s="4">
        <v>45018.230555555558</v>
      </c>
      <c r="E145" s="4">
        <f t="shared" ref="E145:E146" si="19">+D145-C145+(15/1440)</f>
        <v>0.11736111111046436</v>
      </c>
      <c r="F145" s="7">
        <f>+VLOOKUP(M145,'Cocina datos'!K144:M2046,2,FALSE)</f>
        <v>0.2013888888888889</v>
      </c>
      <c r="G145" s="7" cm="1">
        <f t="array" ref="G145">+_xlfn.IFS((E145-F145)&lt;0,0,(E145-F145)&gt;0,(E145-F145))</f>
        <v>0</v>
      </c>
      <c r="H145" s="9" t="str" cm="1">
        <f t="array" ref="H145">+_xlfn.IFS(G145=0,"NO COBRADA",G145&gt;0,"COBRADA")</f>
        <v>NO COBRADA</v>
      </c>
      <c r="I145" t="s">
        <v>42</v>
      </c>
      <c r="J145" s="2" t="s">
        <v>45</v>
      </c>
      <c r="K145" t="s">
        <v>44</v>
      </c>
      <c r="L145" s="3">
        <v>11.22</v>
      </c>
      <c r="M145" s="1">
        <v>144</v>
      </c>
      <c r="N145" t="s">
        <v>43</v>
      </c>
      <c r="O145" s="3">
        <f>+VLOOKUP(M145,'Cocina datos'!K144:M911,3,FALSE)</f>
        <v>185</v>
      </c>
      <c r="P145" s="3" cm="1">
        <f t="array" ref="P145">+_xlfn.IFS(H145="COBRADA",O145,H145="NO COBRADA",0)</f>
        <v>0</v>
      </c>
      <c r="Q145" s="3">
        <f t="shared" si="17"/>
        <v>0</v>
      </c>
    </row>
    <row r="146" spans="1:17">
      <c r="A146" s="1">
        <v>5</v>
      </c>
      <c r="B146" s="1" t="str">
        <f t="shared" si="15"/>
        <v>domingo</v>
      </c>
      <c r="C146" s="4">
        <v>45018.025694444441</v>
      </c>
      <c r="D146" s="4">
        <v>45018.070833333331</v>
      </c>
      <c r="E146" s="4">
        <f t="shared" si="19"/>
        <v>5.5555555557172433E-2</v>
      </c>
      <c r="F146" s="7">
        <f>+VLOOKUP(M146,'Cocina datos'!K145:M2047,2,FALSE)</f>
        <v>0.18819444444444444</v>
      </c>
      <c r="G146" s="7" cm="1">
        <f t="array" ref="G146">+_xlfn.IFS((E146-F146)&lt;0,0,(E146-F146)&gt;0,(E146-F146))</f>
        <v>0</v>
      </c>
      <c r="H146" s="9" t="str" cm="1">
        <f t="array" ref="H146">+_xlfn.IFS(G146=0,"NO COBRADA",G146&gt;0,"COBRADA")</f>
        <v>NO COBRADA</v>
      </c>
      <c r="I146" t="s">
        <v>37</v>
      </c>
      <c r="J146" s="2" t="s">
        <v>45</v>
      </c>
      <c r="K146" t="s">
        <v>44</v>
      </c>
      <c r="L146" s="3">
        <v>11.32</v>
      </c>
      <c r="M146" s="1">
        <v>145</v>
      </c>
      <c r="N146" t="s">
        <v>46</v>
      </c>
      <c r="O146" s="3">
        <f>+VLOOKUP(M146,'Cocina datos'!K145:M912,3,FALSE)</f>
        <v>126</v>
      </c>
      <c r="P146" s="3" cm="1">
        <f t="array" ref="P146">+_xlfn.IFS(H146="COBRADA",O146,H146="NO COBRADA",0)</f>
        <v>0</v>
      </c>
      <c r="Q146" s="3">
        <f t="shared" si="17"/>
        <v>0</v>
      </c>
    </row>
    <row r="147" spans="1:17">
      <c r="A147" s="1">
        <v>6</v>
      </c>
      <c r="B147" s="1" t="str">
        <f t="shared" si="15"/>
        <v>domingo</v>
      </c>
      <c r="C147" s="4">
        <v>45018.069444444445</v>
      </c>
      <c r="D147" s="4">
        <v>45018.120833333334</v>
      </c>
      <c r="E147" s="4">
        <f t="shared" si="16"/>
        <v>5.1388888889050577E-2</v>
      </c>
      <c r="F147" s="7">
        <f>+VLOOKUP(M147,'Cocina datos'!K146:M2048,2,FALSE)</f>
        <v>6.5277777777777782E-2</v>
      </c>
      <c r="G147" s="7" cm="1">
        <f t="array" ref="G147">+_xlfn.IFS((E147-F147)&lt;0,0,(E147-F147)&gt;0,(E147-F147))</f>
        <v>0</v>
      </c>
      <c r="H147" s="9" t="str" cm="1">
        <f t="array" ref="H147">+_xlfn.IFS(G147=0,"NO COBRADA",G147&gt;0,"COBRADA")</f>
        <v>NO COBRADA</v>
      </c>
      <c r="I147" t="s">
        <v>29</v>
      </c>
      <c r="J147" s="2" t="s">
        <v>45</v>
      </c>
      <c r="K147" t="s">
        <v>31</v>
      </c>
      <c r="L147" s="3">
        <v>38.4</v>
      </c>
      <c r="M147" s="1">
        <v>146</v>
      </c>
      <c r="N147" t="s">
        <v>41</v>
      </c>
      <c r="O147" s="3">
        <f>+VLOOKUP(M147,'Cocina datos'!K146:M913,3,FALSE)</f>
        <v>62</v>
      </c>
      <c r="P147" s="3" cm="1">
        <f t="array" ref="P147">+_xlfn.IFS(H147="COBRADA",O147,H147="NO COBRADA",0)</f>
        <v>0</v>
      </c>
      <c r="Q147" s="3">
        <f t="shared" si="17"/>
        <v>0</v>
      </c>
    </row>
    <row r="148" spans="1:17">
      <c r="A148" s="1">
        <v>4</v>
      </c>
      <c r="B148" s="1" t="str">
        <f t="shared" si="15"/>
        <v>domingo</v>
      </c>
      <c r="C148" s="4">
        <v>45018.137499999997</v>
      </c>
      <c r="D148" s="4">
        <v>45018.206944444442</v>
      </c>
      <c r="E148" s="4">
        <f t="shared" si="16"/>
        <v>6.9444444445252884E-2</v>
      </c>
      <c r="F148" s="7">
        <f>+VLOOKUP(M148,'Cocina datos'!K147:M2049,2,FALSE)</f>
        <v>3.680555555555555E-2</v>
      </c>
      <c r="G148" s="7" cm="1">
        <f t="array" ref="G148">+_xlfn.IFS((E148-F148)&lt;0,0,(E148-F148)&gt;0,(E148-F148))</f>
        <v>3.2638888889697334E-2</v>
      </c>
      <c r="H148" s="9" t="str" cm="1">
        <f t="array" ref="H148">+_xlfn.IFS(G148=0,"NO COBRADA",G148&gt;0,"COBRADA")</f>
        <v>COBRADA</v>
      </c>
      <c r="I148" t="s">
        <v>29</v>
      </c>
      <c r="J148" s="2" t="s">
        <v>45</v>
      </c>
      <c r="K148" t="s">
        <v>35</v>
      </c>
      <c r="L148" s="3">
        <v>27.14</v>
      </c>
      <c r="M148" s="1">
        <v>147</v>
      </c>
      <c r="N148" t="s">
        <v>36</v>
      </c>
      <c r="O148" s="3">
        <f>+VLOOKUP(M148,'Cocina datos'!K147:M914,3,FALSE)</f>
        <v>84</v>
      </c>
      <c r="P148" s="3" cm="1">
        <f t="array" ref="P148">+_xlfn.IFS(H148="COBRADA",O148,H148="NO COBRADA",0)</f>
        <v>84</v>
      </c>
      <c r="Q148" s="3">
        <f t="shared" si="17"/>
        <v>27.14</v>
      </c>
    </row>
    <row r="149" spans="1:17">
      <c r="A149" s="1">
        <v>6</v>
      </c>
      <c r="B149" s="1" t="str">
        <f t="shared" si="15"/>
        <v>domingo</v>
      </c>
      <c r="C149" s="4">
        <v>45018.161111111112</v>
      </c>
      <c r="D149" s="4">
        <v>45018.249305555553</v>
      </c>
      <c r="E149" s="4">
        <f t="shared" ref="E149:E150" si="20">+D149-C149+(15/1440)</f>
        <v>9.8611111107553981E-2</v>
      </c>
      <c r="F149" s="7">
        <f>+VLOOKUP(M149,'Cocina datos'!K148:M2050,2,FALSE)</f>
        <v>0.23541666666666666</v>
      </c>
      <c r="G149" s="7" cm="1">
        <f t="array" ref="G149">+_xlfn.IFS((E149-F149)&lt;0,0,(E149-F149)&gt;0,(E149-F149))</f>
        <v>0</v>
      </c>
      <c r="H149" s="9" t="str" cm="1">
        <f t="array" ref="H149">+_xlfn.IFS(G149=0,"NO COBRADA",G149&gt;0,"COBRADA")</f>
        <v>NO COBRADA</v>
      </c>
      <c r="I149" t="s">
        <v>29</v>
      </c>
      <c r="J149" s="2" t="s">
        <v>47</v>
      </c>
      <c r="K149" t="s">
        <v>31</v>
      </c>
      <c r="L149" s="3">
        <v>46.26</v>
      </c>
      <c r="M149" s="1">
        <v>148</v>
      </c>
      <c r="N149" t="s">
        <v>36</v>
      </c>
      <c r="O149" s="3">
        <f>+VLOOKUP(M149,'Cocina datos'!K148:M915,3,FALSE)</f>
        <v>212</v>
      </c>
      <c r="P149" s="3" cm="1">
        <f t="array" ref="P149">+_xlfn.IFS(H149="COBRADA",O149,H149="NO COBRADA",0)</f>
        <v>0</v>
      </c>
      <c r="Q149" s="3">
        <f t="shared" si="17"/>
        <v>0</v>
      </c>
    </row>
    <row r="150" spans="1:17">
      <c r="A150" s="1">
        <v>4</v>
      </c>
      <c r="B150" s="1" t="str">
        <f t="shared" si="15"/>
        <v>domingo</v>
      </c>
      <c r="C150" s="4">
        <v>45018.065972222219</v>
      </c>
      <c r="D150" s="4">
        <v>45018.201388888891</v>
      </c>
      <c r="E150" s="4">
        <f t="shared" si="20"/>
        <v>0.14583333333818396</v>
      </c>
      <c r="F150" s="7">
        <f>+VLOOKUP(M150,'Cocina datos'!K149:M2051,2,FALSE)</f>
        <v>0.18611111111111112</v>
      </c>
      <c r="G150" s="7" cm="1">
        <f t="array" ref="G150">+_xlfn.IFS((E150-F150)&lt;0,0,(E150-F150)&gt;0,(E150-F150))</f>
        <v>0</v>
      </c>
      <c r="H150" s="9" t="str" cm="1">
        <f t="array" ref="H150">+_xlfn.IFS(G150=0,"NO COBRADA",G150&gt;0,"COBRADA")</f>
        <v>NO COBRADA</v>
      </c>
      <c r="I150" t="s">
        <v>40</v>
      </c>
      <c r="J150" s="2" t="s">
        <v>45</v>
      </c>
      <c r="K150" t="s">
        <v>35</v>
      </c>
      <c r="L150" s="3">
        <v>15.92</v>
      </c>
      <c r="M150" s="1">
        <v>149</v>
      </c>
      <c r="N150" t="s">
        <v>39</v>
      </c>
      <c r="O150" s="3">
        <f>+VLOOKUP(M150,'Cocina datos'!K149:M916,3,FALSE)</f>
        <v>226</v>
      </c>
      <c r="P150" s="3" cm="1">
        <f t="array" ref="P150">+_xlfn.IFS(H150="COBRADA",O150,H150="NO COBRADA",0)</f>
        <v>0</v>
      </c>
      <c r="Q150" s="3">
        <f t="shared" si="17"/>
        <v>0</v>
      </c>
    </row>
    <row r="151" spans="1:17">
      <c r="A151" s="1">
        <v>6</v>
      </c>
      <c r="B151" s="1" t="str">
        <f t="shared" si="15"/>
        <v>domingo</v>
      </c>
      <c r="C151" s="4">
        <v>45018.025694444441</v>
      </c>
      <c r="D151" s="4">
        <v>45018.131944444445</v>
      </c>
      <c r="E151" s="4">
        <f t="shared" si="16"/>
        <v>0.10625000000436557</v>
      </c>
      <c r="F151" s="7">
        <f>+VLOOKUP(M151,'Cocina datos'!K150:M2052,2,FALSE)</f>
        <v>0.14722222222222223</v>
      </c>
      <c r="G151" s="7" cm="1">
        <f t="array" ref="G151">+_xlfn.IFS((E151-F151)&lt;0,0,(E151-F151)&gt;0,(E151-F151))</f>
        <v>0</v>
      </c>
      <c r="H151" s="9" t="str" cm="1">
        <f t="array" ref="H151">+_xlfn.IFS(G151=0,"NO COBRADA",G151&gt;0,"COBRADA")</f>
        <v>NO COBRADA</v>
      </c>
      <c r="I151" t="s">
        <v>33</v>
      </c>
      <c r="J151" s="2" t="s">
        <v>47</v>
      </c>
      <c r="K151" t="s">
        <v>31</v>
      </c>
      <c r="L151" s="3">
        <v>48.43</v>
      </c>
      <c r="M151" s="1">
        <v>150</v>
      </c>
      <c r="N151" t="s">
        <v>52</v>
      </c>
      <c r="O151" s="3">
        <f>+VLOOKUP(M151,'Cocina datos'!K150:M917,3,FALSE)</f>
        <v>150</v>
      </c>
      <c r="P151" s="3" cm="1">
        <f t="array" ref="P151">+_xlfn.IFS(H151="COBRADA",O151,H151="NO COBRADA",0)</f>
        <v>0</v>
      </c>
      <c r="Q151" s="3">
        <f t="shared" si="17"/>
        <v>0</v>
      </c>
    </row>
    <row r="152" spans="1:17">
      <c r="A152" s="1">
        <v>2</v>
      </c>
      <c r="B152" s="1" t="str">
        <f t="shared" si="15"/>
        <v>domingo</v>
      </c>
      <c r="C152" s="4">
        <v>45018.135416666664</v>
      </c>
      <c r="D152" s="4">
        <v>45018.286805555559</v>
      </c>
      <c r="E152" s="4">
        <f>+D152-C152+(15/1440)</f>
        <v>0.161805555561538</v>
      </c>
      <c r="F152" s="7">
        <f>+VLOOKUP(M152,'Cocina datos'!K151:M2053,2,FALSE)</f>
        <v>3.9583333333333331E-2</v>
      </c>
      <c r="G152" s="7" cm="1">
        <f t="array" ref="G152">+_xlfn.IFS((E152-F152)&lt;0,0,(E152-F152)&gt;0,(E152-F152))</f>
        <v>0.12222222222820467</v>
      </c>
      <c r="H152" s="9" t="str" cm="1">
        <f t="array" ref="H152">+_xlfn.IFS(G152=0,"NO COBRADA",G152&gt;0,"COBRADA")</f>
        <v>COBRADA</v>
      </c>
      <c r="I152" t="s">
        <v>42</v>
      </c>
      <c r="J152" s="2" t="s">
        <v>45</v>
      </c>
      <c r="K152" t="s">
        <v>44</v>
      </c>
      <c r="L152" s="3">
        <v>41.51</v>
      </c>
      <c r="M152" s="1">
        <v>151</v>
      </c>
      <c r="N152" t="s">
        <v>50</v>
      </c>
      <c r="O152" s="3">
        <f>+VLOOKUP(M152,'Cocina datos'!K151:M918,3,FALSE)</f>
        <v>132</v>
      </c>
      <c r="P152" s="3" cm="1">
        <f t="array" ref="P152">+_xlfn.IFS(H152="COBRADA",O152,H152="NO COBRADA",0)</f>
        <v>132</v>
      </c>
      <c r="Q152" s="3">
        <f t="shared" si="17"/>
        <v>41.51</v>
      </c>
    </row>
    <row r="153" spans="1:17">
      <c r="A153" s="1">
        <v>6</v>
      </c>
      <c r="B153" s="1" t="str">
        <f t="shared" si="15"/>
        <v>domingo</v>
      </c>
      <c r="C153" s="4">
        <v>45018.051388888889</v>
      </c>
      <c r="D153" s="4">
        <v>45018.119444444441</v>
      </c>
      <c r="E153" s="4">
        <f t="shared" si="16"/>
        <v>6.8055555551836733E-2</v>
      </c>
      <c r="F153" s="7">
        <f>+VLOOKUP(M153,'Cocina datos'!K152:M2054,2,FALSE)</f>
        <v>1.6666666666666666E-2</v>
      </c>
      <c r="G153" s="7" cm="1">
        <f t="array" ref="G153">+_xlfn.IFS((E153-F153)&lt;0,0,(E153-F153)&gt;0,(E153-F153))</f>
        <v>5.138888888517007E-2</v>
      </c>
      <c r="H153" s="9" t="str" cm="1">
        <f t="array" ref="H153">+_xlfn.IFS(G153=0,"NO COBRADA",G153&gt;0,"COBRADA")</f>
        <v>COBRADA</v>
      </c>
      <c r="I153" t="s">
        <v>42</v>
      </c>
      <c r="J153" s="2" t="s">
        <v>47</v>
      </c>
      <c r="K153" t="s">
        <v>31</v>
      </c>
      <c r="L153" s="3">
        <v>25.57</v>
      </c>
      <c r="M153" s="1">
        <v>152</v>
      </c>
      <c r="N153" t="s">
        <v>50</v>
      </c>
      <c r="O153" s="3">
        <f>+VLOOKUP(M153,'Cocina datos'!K152:M919,3,FALSE)</f>
        <v>56</v>
      </c>
      <c r="P153" s="3" cm="1">
        <f t="array" ref="P153">+_xlfn.IFS(H153="COBRADA",O153,H153="NO COBRADA",0)</f>
        <v>56</v>
      </c>
      <c r="Q153" s="3">
        <f t="shared" si="17"/>
        <v>25.57</v>
      </c>
    </row>
    <row r="154" spans="1:17">
      <c r="A154" s="1">
        <v>1</v>
      </c>
      <c r="B154" s="1" t="str">
        <f t="shared" si="15"/>
        <v>domingo</v>
      </c>
      <c r="C154" s="4">
        <v>45018.129166666666</v>
      </c>
      <c r="D154" s="4">
        <v>45018.226388888892</v>
      </c>
      <c r="E154" s="4">
        <f>+D154-C154+(15/1440)</f>
        <v>0.10763888889293109</v>
      </c>
      <c r="F154" s="7">
        <f>+VLOOKUP(M154,'Cocina datos'!K153:M2055,2,FALSE)</f>
        <v>9.375E-2</v>
      </c>
      <c r="G154" s="7" cm="1">
        <f t="array" ref="G154">+_xlfn.IFS((E154-F154)&lt;0,0,(E154-F154)&gt;0,(E154-F154))</f>
        <v>1.3888888892931092E-2</v>
      </c>
      <c r="H154" s="9" t="str" cm="1">
        <f t="array" ref="H154">+_xlfn.IFS(G154=0,"NO COBRADA",G154&gt;0,"COBRADA")</f>
        <v>COBRADA</v>
      </c>
      <c r="I154" t="s">
        <v>37</v>
      </c>
      <c r="J154" s="2" t="s">
        <v>47</v>
      </c>
      <c r="K154" t="s">
        <v>35</v>
      </c>
      <c r="L154" s="3">
        <v>42.84</v>
      </c>
      <c r="M154" s="1">
        <v>153</v>
      </c>
      <c r="N154" t="s">
        <v>41</v>
      </c>
      <c r="O154" s="3">
        <f>+VLOOKUP(M154,'Cocina datos'!K153:M920,3,FALSE)</f>
        <v>203</v>
      </c>
      <c r="P154" s="3" cm="1">
        <f t="array" ref="P154">+_xlfn.IFS(H154="COBRADA",O154,H154="NO COBRADA",0)</f>
        <v>203</v>
      </c>
      <c r="Q154" s="3">
        <f t="shared" si="17"/>
        <v>42.84</v>
      </c>
    </row>
    <row r="155" spans="1:17">
      <c r="A155" s="1">
        <v>6</v>
      </c>
      <c r="B155" s="1" t="str">
        <f t="shared" si="15"/>
        <v>domingo</v>
      </c>
      <c r="C155" s="4">
        <v>45018.089583333334</v>
      </c>
      <c r="D155" s="4">
        <v>45018.15</v>
      </c>
      <c r="E155" s="4">
        <f t="shared" si="16"/>
        <v>6.0416666667151731E-2</v>
      </c>
      <c r="F155" s="7">
        <f>+VLOOKUP(M155,'Cocina datos'!K154:M2056,2,FALSE)</f>
        <v>0.15</v>
      </c>
      <c r="G155" s="7" cm="1">
        <f t="array" ref="G155">+_xlfn.IFS((E155-F155)&lt;0,0,(E155-F155)&gt;0,(E155-F155))</f>
        <v>0</v>
      </c>
      <c r="H155" s="9" t="str" cm="1">
        <f t="array" ref="H155">+_xlfn.IFS(G155=0,"NO COBRADA",G155&gt;0,"COBRADA")</f>
        <v>NO COBRADA</v>
      </c>
      <c r="I155" t="s">
        <v>33</v>
      </c>
      <c r="J155" s="2" t="s">
        <v>45</v>
      </c>
      <c r="K155" t="s">
        <v>35</v>
      </c>
      <c r="L155" s="3">
        <v>17.2</v>
      </c>
      <c r="M155" s="1">
        <v>154</v>
      </c>
      <c r="N155" t="s">
        <v>50</v>
      </c>
      <c r="O155" s="3">
        <f>+VLOOKUP(M155,'Cocina datos'!K154:M921,3,FALSE)</f>
        <v>144</v>
      </c>
      <c r="P155" s="3" cm="1">
        <f t="array" ref="P155">+_xlfn.IFS(H155="COBRADA",O155,H155="NO COBRADA",0)</f>
        <v>0</v>
      </c>
      <c r="Q155" s="3">
        <f t="shared" si="17"/>
        <v>0</v>
      </c>
    </row>
    <row r="156" spans="1:17">
      <c r="A156" s="1">
        <v>2</v>
      </c>
      <c r="B156" s="1" t="str">
        <f t="shared" si="15"/>
        <v>domingo</v>
      </c>
      <c r="C156" s="4">
        <v>45018.078472222223</v>
      </c>
      <c r="D156" s="4">
        <v>45018.197222222225</v>
      </c>
      <c r="E156" s="4">
        <f t="shared" si="16"/>
        <v>0.11875000000145519</v>
      </c>
      <c r="F156" s="7">
        <f>+VLOOKUP(M156,'Cocina datos'!K155:M2057,2,FALSE)</f>
        <v>0.11597222222222223</v>
      </c>
      <c r="G156" s="7" cm="1">
        <f t="array" ref="G156">+_xlfn.IFS((E156-F156)&lt;0,0,(E156-F156)&gt;0,(E156-F156))</f>
        <v>2.777777779232965E-3</v>
      </c>
      <c r="H156" s="9" t="str" cm="1">
        <f t="array" ref="H156">+_xlfn.IFS(G156=0,"NO COBRADA",G156&gt;0,"COBRADA")</f>
        <v>COBRADA</v>
      </c>
      <c r="I156" t="s">
        <v>40</v>
      </c>
      <c r="J156" s="2" t="s">
        <v>45</v>
      </c>
      <c r="K156" t="s">
        <v>31</v>
      </c>
      <c r="L156" s="3">
        <v>25.72</v>
      </c>
      <c r="M156" s="1">
        <v>155</v>
      </c>
      <c r="N156" t="s">
        <v>46</v>
      </c>
      <c r="O156" s="3">
        <f>+VLOOKUP(M156,'Cocina datos'!K155:M922,3,FALSE)</f>
        <v>136</v>
      </c>
      <c r="P156" s="3" cm="1">
        <f t="array" ref="P156">+_xlfn.IFS(H156="COBRADA",O156,H156="NO COBRADA",0)</f>
        <v>136</v>
      </c>
      <c r="Q156" s="3">
        <f t="shared" si="17"/>
        <v>25.72</v>
      </c>
    </row>
    <row r="157" spans="1:17">
      <c r="A157" s="1">
        <v>4</v>
      </c>
      <c r="B157" s="1" t="str">
        <f t="shared" si="15"/>
        <v>domingo</v>
      </c>
      <c r="C157" s="4">
        <v>45018.027777777781</v>
      </c>
      <c r="D157" s="4">
        <v>45018.178472222222</v>
      </c>
      <c r="E157" s="4">
        <f t="shared" si="16"/>
        <v>0.15069444444088731</v>
      </c>
      <c r="F157" s="7">
        <f>+VLOOKUP(M157,'Cocina datos'!K156:M2058,2,FALSE)</f>
        <v>8.3333333333333332E-3</v>
      </c>
      <c r="G157" s="7" cm="1">
        <f t="array" ref="G157">+_xlfn.IFS((E157-F157)&lt;0,0,(E157-F157)&gt;0,(E157-F157))</f>
        <v>0.14236111110755398</v>
      </c>
      <c r="H157" s="9" t="str" cm="1">
        <f t="array" ref="H157">+_xlfn.IFS(G157=0,"NO COBRADA",G157&gt;0,"COBRADA")</f>
        <v>COBRADA</v>
      </c>
      <c r="I157" t="s">
        <v>29</v>
      </c>
      <c r="J157" s="2" t="s">
        <v>45</v>
      </c>
      <c r="K157" t="s">
        <v>44</v>
      </c>
      <c r="L157" s="3">
        <v>19.03</v>
      </c>
      <c r="M157" s="1">
        <v>156</v>
      </c>
      <c r="N157" t="s">
        <v>32</v>
      </c>
      <c r="O157" s="3">
        <f>+VLOOKUP(M157,'Cocina datos'!K156:M923,3,FALSE)</f>
        <v>56</v>
      </c>
      <c r="P157" s="3" cm="1">
        <f t="array" ref="P157">+_xlfn.IFS(H157="COBRADA",O157,H157="NO COBRADA",0)</f>
        <v>56</v>
      </c>
      <c r="Q157" s="3">
        <f t="shared" si="17"/>
        <v>19.03</v>
      </c>
    </row>
    <row r="158" spans="1:17">
      <c r="A158" s="1">
        <v>5</v>
      </c>
      <c r="B158" s="1" t="str">
        <f t="shared" si="15"/>
        <v>domingo</v>
      </c>
      <c r="C158" s="4">
        <v>45018.140277777777</v>
      </c>
      <c r="D158" s="4">
        <v>45018.260416666664</v>
      </c>
      <c r="E158" s="4">
        <f>+D158-C158+(15/1440)</f>
        <v>0.13055555555426204</v>
      </c>
      <c r="F158" s="7">
        <f>+VLOOKUP(M158,'Cocina datos'!K157:M2059,2,FALSE)</f>
        <v>0.21875</v>
      </c>
      <c r="G158" s="7" cm="1">
        <f t="array" ref="G158">+_xlfn.IFS((E158-F158)&lt;0,0,(E158-F158)&gt;0,(E158-F158))</f>
        <v>0</v>
      </c>
      <c r="H158" s="9" t="str" cm="1">
        <f t="array" ref="H158">+_xlfn.IFS(G158=0,"NO COBRADA",G158&gt;0,"COBRADA")</f>
        <v>NO COBRADA</v>
      </c>
      <c r="I158" t="s">
        <v>29</v>
      </c>
      <c r="J158" s="2" t="s">
        <v>45</v>
      </c>
      <c r="K158" t="s">
        <v>35</v>
      </c>
      <c r="L158" s="3">
        <v>28.48</v>
      </c>
      <c r="M158" s="1">
        <v>157</v>
      </c>
      <c r="N158" t="s">
        <v>43</v>
      </c>
      <c r="O158" s="3">
        <f>+VLOOKUP(M158,'Cocina datos'!K157:M924,3,FALSE)</f>
        <v>271</v>
      </c>
      <c r="P158" s="3" cm="1">
        <f t="array" ref="P158">+_xlfn.IFS(H158="COBRADA",O158,H158="NO COBRADA",0)</f>
        <v>0</v>
      </c>
      <c r="Q158" s="3">
        <f t="shared" si="17"/>
        <v>0</v>
      </c>
    </row>
    <row r="159" spans="1:17">
      <c r="A159" s="1">
        <v>5</v>
      </c>
      <c r="B159" s="1" t="str">
        <f t="shared" si="15"/>
        <v>domingo</v>
      </c>
      <c r="C159" s="4">
        <v>45018.114583333336</v>
      </c>
      <c r="D159" s="4">
        <v>45018.165972222225</v>
      </c>
      <c r="E159" s="4">
        <f t="shared" si="16"/>
        <v>5.1388888889050577E-2</v>
      </c>
      <c r="F159" s="7">
        <f>+VLOOKUP(M159,'Cocina datos'!K158:M2060,2,FALSE)</f>
        <v>0.20208333333333334</v>
      </c>
      <c r="G159" s="7" cm="1">
        <f t="array" ref="G159">+_xlfn.IFS((E159-F159)&lt;0,0,(E159-F159)&gt;0,(E159-F159))</f>
        <v>0</v>
      </c>
      <c r="H159" s="9" t="str" cm="1">
        <f t="array" ref="H159">+_xlfn.IFS(G159=0,"NO COBRADA",G159&gt;0,"COBRADA")</f>
        <v>NO COBRADA</v>
      </c>
      <c r="I159" t="s">
        <v>29</v>
      </c>
      <c r="J159" s="2" t="s">
        <v>45</v>
      </c>
      <c r="K159" t="s">
        <v>31</v>
      </c>
      <c r="L159" s="3">
        <v>48.75</v>
      </c>
      <c r="M159" s="1">
        <v>158</v>
      </c>
      <c r="N159" t="s">
        <v>51</v>
      </c>
      <c r="O159" s="3">
        <f>+VLOOKUP(M159,'Cocina datos'!K158:M925,3,FALSE)</f>
        <v>310</v>
      </c>
      <c r="P159" s="3" cm="1">
        <f t="array" ref="P159">+_xlfn.IFS(H159="COBRADA",O159,H159="NO COBRADA",0)</f>
        <v>0</v>
      </c>
      <c r="Q159" s="3">
        <f t="shared" si="17"/>
        <v>0</v>
      </c>
    </row>
    <row r="160" spans="1:17">
      <c r="A160" s="1">
        <v>1</v>
      </c>
      <c r="B160" s="1" t="str">
        <f t="shared" si="15"/>
        <v>domingo</v>
      </c>
      <c r="C160" s="4">
        <v>45018.006944444445</v>
      </c>
      <c r="D160" s="4">
        <v>45018.052083333336</v>
      </c>
      <c r="E160" s="4">
        <f>+D160-C160+(15/1440)</f>
        <v>5.5555555557172433E-2</v>
      </c>
      <c r="F160" s="7">
        <f>+VLOOKUP(M160,'Cocina datos'!K159:M2061,2,FALSE)</f>
        <v>0.14305555555555555</v>
      </c>
      <c r="G160" s="7" cm="1">
        <f t="array" ref="G160">+_xlfn.IFS((E160-F160)&lt;0,0,(E160-F160)&gt;0,(E160-F160))</f>
        <v>0</v>
      </c>
      <c r="H160" s="9" t="str" cm="1">
        <f t="array" ref="H160">+_xlfn.IFS(G160=0,"NO COBRADA",G160&gt;0,"COBRADA")</f>
        <v>NO COBRADA</v>
      </c>
      <c r="I160" t="s">
        <v>29</v>
      </c>
      <c r="J160" s="2" t="s">
        <v>45</v>
      </c>
      <c r="K160" t="s">
        <v>35</v>
      </c>
      <c r="L160" s="3">
        <v>47.81</v>
      </c>
      <c r="M160" s="1">
        <v>159</v>
      </c>
      <c r="N160" t="s">
        <v>39</v>
      </c>
      <c r="O160" s="3">
        <f>+VLOOKUP(M160,'Cocina datos'!K159:M926,3,FALSE)</f>
        <v>253</v>
      </c>
      <c r="P160" s="3" cm="1">
        <f t="array" ref="P160">+_xlfn.IFS(H160="COBRADA",O160,H160="NO COBRADA",0)</f>
        <v>0</v>
      </c>
      <c r="Q160" s="3">
        <f t="shared" si="17"/>
        <v>0</v>
      </c>
    </row>
    <row r="161" spans="1:17">
      <c r="A161" s="1">
        <v>6</v>
      </c>
      <c r="B161" s="1" t="str">
        <f t="shared" si="15"/>
        <v>domingo</v>
      </c>
      <c r="C161" s="4">
        <v>45018.04583333333</v>
      </c>
      <c r="D161" s="4">
        <v>45018.189583333333</v>
      </c>
      <c r="E161" s="4">
        <f t="shared" si="16"/>
        <v>0.14375000000291038</v>
      </c>
      <c r="F161" s="7">
        <f>+VLOOKUP(M161,'Cocina datos'!K160:M2062,2,FALSE)</f>
        <v>0.10694444444444445</v>
      </c>
      <c r="G161" s="7" cm="1">
        <f t="array" ref="G161">+_xlfn.IFS((E161-F161)&lt;0,0,(E161-F161)&gt;0,(E161-F161))</f>
        <v>3.680555555846593E-2</v>
      </c>
      <c r="H161" s="9" t="str" cm="1">
        <f t="array" ref="H161">+_xlfn.IFS(G161=0,"NO COBRADA",G161&gt;0,"COBRADA")</f>
        <v>COBRADA</v>
      </c>
      <c r="I161" t="s">
        <v>37</v>
      </c>
      <c r="J161" s="2" t="s">
        <v>45</v>
      </c>
      <c r="K161" t="s">
        <v>31</v>
      </c>
      <c r="L161" s="3">
        <v>26.02</v>
      </c>
      <c r="M161" s="1">
        <v>160</v>
      </c>
      <c r="N161" t="s">
        <v>36</v>
      </c>
      <c r="O161" s="3">
        <f>+VLOOKUP(M161,'Cocina datos'!K160:M927,3,FALSE)</f>
        <v>156</v>
      </c>
      <c r="P161" s="3" cm="1">
        <f t="array" ref="P161">+_xlfn.IFS(H161="COBRADA",O161,H161="NO COBRADA",0)</f>
        <v>156</v>
      </c>
      <c r="Q161" s="3">
        <f t="shared" si="17"/>
        <v>26.02</v>
      </c>
    </row>
    <row r="162" spans="1:17">
      <c r="A162" s="1">
        <v>6</v>
      </c>
      <c r="B162" s="1" t="str">
        <f t="shared" si="15"/>
        <v>domingo</v>
      </c>
      <c r="C162" s="4">
        <v>45018.03125</v>
      </c>
      <c r="D162" s="4">
        <v>45018.182638888888</v>
      </c>
      <c r="E162" s="4">
        <f t="shared" si="16"/>
        <v>0.15138888888759539</v>
      </c>
      <c r="F162" s="7">
        <f>+VLOOKUP(M162,'Cocina datos'!K161:M2063,2,FALSE)</f>
        <v>0.11874999999999999</v>
      </c>
      <c r="G162" s="7" cm="1">
        <f t="array" ref="G162">+_xlfn.IFS((E162-F162)&lt;0,0,(E162-F162)&gt;0,(E162-F162))</f>
        <v>3.2638888887595391E-2</v>
      </c>
      <c r="H162" s="9" t="str" cm="1">
        <f t="array" ref="H162">+_xlfn.IFS(G162=0,"NO COBRADA",G162&gt;0,"COBRADA")</f>
        <v>COBRADA</v>
      </c>
      <c r="I162" t="s">
        <v>37</v>
      </c>
      <c r="J162" s="2" t="s">
        <v>45</v>
      </c>
      <c r="K162" t="s">
        <v>31</v>
      </c>
      <c r="L162" s="3">
        <v>18.86</v>
      </c>
      <c r="M162" s="1">
        <v>161</v>
      </c>
      <c r="N162" t="s">
        <v>41</v>
      </c>
      <c r="O162" s="3">
        <f>+VLOOKUP(M162,'Cocina datos'!K161:M928,3,FALSE)</f>
        <v>84</v>
      </c>
      <c r="P162" s="3" cm="1">
        <f t="array" ref="P162">+_xlfn.IFS(H162="COBRADA",O162,H162="NO COBRADA",0)</f>
        <v>84</v>
      </c>
      <c r="Q162" s="3">
        <f t="shared" si="17"/>
        <v>18.86</v>
      </c>
    </row>
    <row r="163" spans="1:17">
      <c r="A163" s="1">
        <v>4</v>
      </c>
      <c r="B163" s="1" t="str">
        <f t="shared" si="15"/>
        <v>domingo</v>
      </c>
      <c r="C163" s="4">
        <v>45018.039583333331</v>
      </c>
      <c r="D163" s="4">
        <v>45018.106944444444</v>
      </c>
      <c r="E163" s="4">
        <f t="shared" si="16"/>
        <v>6.7361111112404615E-2</v>
      </c>
      <c r="F163" s="7">
        <f>+VLOOKUP(M163,'Cocina datos'!K162:M2064,2,FALSE)</f>
        <v>5.2083333333333336E-2</v>
      </c>
      <c r="G163" s="7" cm="1">
        <f t="array" ref="G163">+_xlfn.IFS((E163-F163)&lt;0,0,(E163-F163)&gt;0,(E163-F163))</f>
        <v>1.5277777779071279E-2</v>
      </c>
      <c r="H163" s="9" t="str" cm="1">
        <f t="array" ref="H163">+_xlfn.IFS(G163=0,"NO COBRADA",G163&gt;0,"COBRADA")</f>
        <v>COBRADA</v>
      </c>
      <c r="I163" t="s">
        <v>33</v>
      </c>
      <c r="J163" s="2" t="s">
        <v>45</v>
      </c>
      <c r="K163" t="s">
        <v>31</v>
      </c>
      <c r="L163" s="3">
        <v>17.55</v>
      </c>
      <c r="M163" s="1">
        <v>162</v>
      </c>
      <c r="N163" t="s">
        <v>41</v>
      </c>
      <c r="O163" s="3">
        <f>+VLOOKUP(M163,'Cocina datos'!K162:M929,3,FALSE)</f>
        <v>72</v>
      </c>
      <c r="P163" s="3" cm="1">
        <f t="array" ref="P163">+_xlfn.IFS(H163="COBRADA",O163,H163="NO COBRADA",0)</f>
        <v>72</v>
      </c>
      <c r="Q163" s="3">
        <f t="shared" si="17"/>
        <v>17.55</v>
      </c>
    </row>
    <row r="164" spans="1:17">
      <c r="A164" s="1">
        <v>1</v>
      </c>
      <c r="B164" s="1" t="str">
        <f t="shared" si="15"/>
        <v>domingo</v>
      </c>
      <c r="C164" s="4">
        <v>45018.065972222219</v>
      </c>
      <c r="D164" s="4">
        <v>45018.17291666667</v>
      </c>
      <c r="E164" s="4">
        <f>+D164-C164+(15/1440)</f>
        <v>0.11736111111774032</v>
      </c>
      <c r="F164" s="7">
        <f>+VLOOKUP(M164,'Cocina datos'!K163:M2065,2,FALSE)</f>
        <v>0.11041666666666666</v>
      </c>
      <c r="G164" s="7" cm="1">
        <f t="array" ref="G164">+_xlfn.IFS((E164-F164)&lt;0,0,(E164-F164)&gt;0,(E164-F164))</f>
        <v>6.9444444510736586E-3</v>
      </c>
      <c r="H164" s="9" t="str" cm="1">
        <f t="array" ref="H164">+_xlfn.IFS(G164=0,"NO COBRADA",G164&gt;0,"COBRADA")</f>
        <v>COBRADA</v>
      </c>
      <c r="I164" t="s">
        <v>40</v>
      </c>
      <c r="J164" s="2" t="s">
        <v>45</v>
      </c>
      <c r="K164" t="s">
        <v>31</v>
      </c>
      <c r="L164" s="3">
        <v>14.94</v>
      </c>
      <c r="M164" s="1">
        <v>163</v>
      </c>
      <c r="N164" t="s">
        <v>51</v>
      </c>
      <c r="O164" s="3">
        <f>+VLOOKUP(M164,'Cocina datos'!K163:M930,3,FALSE)</f>
        <v>271</v>
      </c>
      <c r="P164" s="3" cm="1">
        <f t="array" ref="P164">+_xlfn.IFS(H164="COBRADA",O164,H164="NO COBRADA",0)</f>
        <v>271</v>
      </c>
      <c r="Q164" s="3">
        <f t="shared" si="17"/>
        <v>14.94</v>
      </c>
    </row>
    <row r="165" spans="1:17">
      <c r="A165" s="1">
        <v>2</v>
      </c>
      <c r="B165" s="1" t="str">
        <f t="shared" si="15"/>
        <v>domingo</v>
      </c>
      <c r="C165" s="4">
        <v>45018.106944444444</v>
      </c>
      <c r="D165" s="4">
        <v>45018.251388888886</v>
      </c>
      <c r="E165" s="4">
        <f t="shared" si="16"/>
        <v>0.1444444444423425</v>
      </c>
      <c r="F165" s="7">
        <f>+VLOOKUP(M165,'Cocina datos'!K164:M2066,2,FALSE)</f>
        <v>0.1111111111111111</v>
      </c>
      <c r="G165" s="7" cm="1">
        <f t="array" ref="G165">+_xlfn.IFS((E165-F165)&lt;0,0,(E165-F165)&gt;0,(E165-F165))</f>
        <v>3.3333333331231396E-2</v>
      </c>
      <c r="H165" s="9" t="str" cm="1">
        <f t="array" ref="H165">+_xlfn.IFS(G165=0,"NO COBRADA",G165&gt;0,"COBRADA")</f>
        <v>COBRADA</v>
      </c>
      <c r="I165" t="s">
        <v>42</v>
      </c>
      <c r="J165" s="2" t="s">
        <v>45</v>
      </c>
      <c r="K165" t="s">
        <v>44</v>
      </c>
      <c r="L165" s="3">
        <v>47.53</v>
      </c>
      <c r="M165" s="1">
        <v>164</v>
      </c>
      <c r="N165" t="s">
        <v>36</v>
      </c>
      <c r="O165" s="3">
        <f>+VLOOKUP(M165,'Cocina datos'!K164:M931,3,FALSE)</f>
        <v>170</v>
      </c>
      <c r="P165" s="3" cm="1">
        <f t="array" ref="P165">+_xlfn.IFS(H165="COBRADA",O165,H165="NO COBRADA",0)</f>
        <v>170</v>
      </c>
      <c r="Q165" s="3">
        <f t="shared" si="17"/>
        <v>47.53</v>
      </c>
    </row>
    <row r="166" spans="1:17">
      <c r="A166" s="1">
        <v>3</v>
      </c>
      <c r="B166" s="1" t="str">
        <f t="shared" si="15"/>
        <v>domingo</v>
      </c>
      <c r="C166" s="4">
        <v>45018.097916666666</v>
      </c>
      <c r="D166" s="4">
        <v>45018.216666666667</v>
      </c>
      <c r="E166" s="4">
        <f t="shared" ref="E166:E167" si="21">+D166-C166+(15/1440)</f>
        <v>0.12916666666812185</v>
      </c>
      <c r="F166" s="7">
        <f>+VLOOKUP(M166,'Cocina datos'!K165:M2067,2,FALSE)</f>
        <v>7.7777777777777779E-2</v>
      </c>
      <c r="G166" s="7" cm="1">
        <f t="array" ref="G166">+_xlfn.IFS((E166-F166)&lt;0,0,(E166-F166)&gt;0,(E166-F166))</f>
        <v>5.138888889034407E-2</v>
      </c>
      <c r="H166" s="9" t="str" cm="1">
        <f t="array" ref="H166">+_xlfn.IFS(G166=0,"NO COBRADA",G166&gt;0,"COBRADA")</f>
        <v>COBRADA</v>
      </c>
      <c r="I166" t="s">
        <v>29</v>
      </c>
      <c r="J166" s="2" t="s">
        <v>45</v>
      </c>
      <c r="K166" t="s">
        <v>44</v>
      </c>
      <c r="L166" s="3">
        <v>41.9</v>
      </c>
      <c r="M166" s="1">
        <v>165</v>
      </c>
      <c r="N166" t="s">
        <v>43</v>
      </c>
      <c r="O166" s="3">
        <f>+VLOOKUP(M166,'Cocina datos'!K165:M932,3,FALSE)</f>
        <v>90</v>
      </c>
      <c r="P166" s="3" cm="1">
        <f t="array" ref="P166">+_xlfn.IFS(H166="COBRADA",O166,H166="NO COBRADA",0)</f>
        <v>90</v>
      </c>
      <c r="Q166" s="3">
        <f t="shared" si="17"/>
        <v>41.9</v>
      </c>
    </row>
    <row r="167" spans="1:17">
      <c r="A167" s="1">
        <v>1</v>
      </c>
      <c r="B167" s="1" t="str">
        <f t="shared" si="15"/>
        <v>domingo</v>
      </c>
      <c r="C167" s="4">
        <v>45018.054166666669</v>
      </c>
      <c r="D167" s="4">
        <v>45018.113888888889</v>
      </c>
      <c r="E167" s="4">
        <f t="shared" si="21"/>
        <v>7.0138888887110326E-2</v>
      </c>
      <c r="F167" s="7">
        <f>+VLOOKUP(M167,'Cocina datos'!K166:M2068,2,FALSE)</f>
        <v>3.0555555555555555E-2</v>
      </c>
      <c r="G167" s="7" cm="1">
        <f t="array" ref="G167">+_xlfn.IFS((E167-F167)&lt;0,0,(E167-F167)&gt;0,(E167-F167))</f>
        <v>3.9583333331554768E-2</v>
      </c>
      <c r="H167" s="9" t="str" cm="1">
        <f t="array" ref="H167">+_xlfn.IFS(G167=0,"NO COBRADA",G167&gt;0,"COBRADA")</f>
        <v>COBRADA</v>
      </c>
      <c r="I167" t="s">
        <v>42</v>
      </c>
      <c r="J167" s="2" t="s">
        <v>34</v>
      </c>
      <c r="K167" t="s">
        <v>31</v>
      </c>
      <c r="L167" s="3">
        <v>43.95</v>
      </c>
      <c r="M167" s="1">
        <v>166</v>
      </c>
      <c r="N167" t="s">
        <v>43</v>
      </c>
      <c r="O167" s="3">
        <f>+VLOOKUP(M167,'Cocina datos'!K166:M933,3,FALSE)</f>
        <v>46</v>
      </c>
      <c r="P167" s="3" cm="1">
        <f t="array" ref="P167">+_xlfn.IFS(H167="COBRADA",O167,H167="NO COBRADA",0)</f>
        <v>46</v>
      </c>
      <c r="Q167" s="3">
        <f t="shared" si="17"/>
        <v>43.95</v>
      </c>
    </row>
    <row r="168" spans="1:17">
      <c r="A168" s="1">
        <v>6</v>
      </c>
      <c r="B168" s="1" t="str">
        <f t="shared" si="15"/>
        <v>domingo</v>
      </c>
      <c r="C168" s="4">
        <v>45018.054861111108</v>
      </c>
      <c r="D168" s="4">
        <v>45018.115277777775</v>
      </c>
      <c r="E168" s="4">
        <f t="shared" si="16"/>
        <v>6.0416666667151731E-2</v>
      </c>
      <c r="F168" s="7">
        <f>+VLOOKUP(M168,'Cocina datos'!K167:M2069,2,FALSE)</f>
        <v>6.8055555555555564E-2</v>
      </c>
      <c r="G168" s="7" cm="1">
        <f t="array" ref="G168">+_xlfn.IFS((E168-F168)&lt;0,0,(E168-F168)&gt;0,(E168-F168))</f>
        <v>0</v>
      </c>
      <c r="H168" s="9" t="str" cm="1">
        <f t="array" ref="H168">+_xlfn.IFS(G168=0,"NO COBRADA",G168&gt;0,"COBRADA")</f>
        <v>NO COBRADA</v>
      </c>
      <c r="I168" t="s">
        <v>37</v>
      </c>
      <c r="J168" s="2" t="s">
        <v>47</v>
      </c>
      <c r="K168" t="s">
        <v>31</v>
      </c>
      <c r="L168" s="3">
        <v>42.74</v>
      </c>
      <c r="M168" s="1">
        <v>167</v>
      </c>
      <c r="N168" t="s">
        <v>52</v>
      </c>
      <c r="O168" s="3">
        <f>+VLOOKUP(M168,'Cocina datos'!K167:M934,3,FALSE)</f>
        <v>152</v>
      </c>
      <c r="P168" s="3" cm="1">
        <f t="array" ref="P168">+_xlfn.IFS(H168="COBRADA",O168,H168="NO COBRADA",0)</f>
        <v>0</v>
      </c>
      <c r="Q168" s="3">
        <f t="shared" si="17"/>
        <v>0</v>
      </c>
    </row>
    <row r="169" spans="1:17">
      <c r="A169" s="1">
        <v>4</v>
      </c>
      <c r="B169" s="1" t="str">
        <f t="shared" si="15"/>
        <v>domingo</v>
      </c>
      <c r="C169" s="4">
        <v>45018.086805555555</v>
      </c>
      <c r="D169" s="4">
        <v>45018.140972222223</v>
      </c>
      <c r="E169" s="4">
        <f t="shared" si="16"/>
        <v>5.4166666668606922E-2</v>
      </c>
      <c r="F169" s="7">
        <f>+VLOOKUP(M169,'Cocina datos'!K168:M2070,2,FALSE)</f>
        <v>9.7222222222222224E-3</v>
      </c>
      <c r="G169" s="7" cm="1">
        <f t="array" ref="G169">+_xlfn.IFS((E169-F169)&lt;0,0,(E169-F169)&gt;0,(E169-F169))</f>
        <v>4.44444444463847E-2</v>
      </c>
      <c r="H169" s="9" t="str" cm="1">
        <f t="array" ref="H169">+_xlfn.IFS(G169=0,"NO COBRADA",G169&gt;0,"COBRADA")</f>
        <v>COBRADA</v>
      </c>
      <c r="I169" t="s">
        <v>33</v>
      </c>
      <c r="J169" s="2" t="s">
        <v>45</v>
      </c>
      <c r="K169" t="s">
        <v>31</v>
      </c>
      <c r="L169" s="3">
        <v>17.09</v>
      </c>
      <c r="M169" s="1">
        <v>168</v>
      </c>
      <c r="N169" t="s">
        <v>46</v>
      </c>
      <c r="O169" s="3">
        <f>+VLOOKUP(M169,'Cocina datos'!K168:M935,3,FALSE)</f>
        <v>44</v>
      </c>
      <c r="P169" s="3" cm="1">
        <f t="array" ref="P169">+_xlfn.IFS(H169="COBRADA",O169,H169="NO COBRADA",0)</f>
        <v>44</v>
      </c>
      <c r="Q169" s="3">
        <f t="shared" si="17"/>
        <v>17.09</v>
      </c>
    </row>
    <row r="170" spans="1:17">
      <c r="A170" s="1">
        <v>1</v>
      </c>
      <c r="B170" s="1" t="str">
        <f t="shared" si="15"/>
        <v>domingo</v>
      </c>
      <c r="C170" s="4">
        <v>45018.080555555556</v>
      </c>
      <c r="D170" s="4">
        <v>45018.218055555553</v>
      </c>
      <c r="E170" s="4">
        <f t="shared" si="16"/>
        <v>0.13749999999708962</v>
      </c>
      <c r="F170" s="7">
        <f>+VLOOKUP(M170,'Cocina datos'!K169:M2071,2,FALSE)</f>
        <v>0.15277777777777776</v>
      </c>
      <c r="G170" s="7" cm="1">
        <f t="array" ref="G170">+_xlfn.IFS((E170-F170)&lt;0,0,(E170-F170)&gt;0,(E170-F170))</f>
        <v>0</v>
      </c>
      <c r="H170" s="9" t="str" cm="1">
        <f t="array" ref="H170">+_xlfn.IFS(G170=0,"NO COBRADA",G170&gt;0,"COBRADA")</f>
        <v>NO COBRADA</v>
      </c>
      <c r="I170" t="s">
        <v>29</v>
      </c>
      <c r="J170" s="2" t="s">
        <v>47</v>
      </c>
      <c r="K170" t="s">
        <v>31</v>
      </c>
      <c r="L170" s="3">
        <v>16.62</v>
      </c>
      <c r="M170" s="1">
        <v>169</v>
      </c>
      <c r="N170" t="s">
        <v>41</v>
      </c>
      <c r="O170" s="3">
        <f>+VLOOKUP(M170,'Cocina datos'!K169:M936,3,FALSE)</f>
        <v>154</v>
      </c>
      <c r="P170" s="3" cm="1">
        <f t="array" ref="P170">+_xlfn.IFS(H170="COBRADA",O170,H170="NO COBRADA",0)</f>
        <v>0</v>
      </c>
      <c r="Q170" s="3">
        <f t="shared" si="17"/>
        <v>0</v>
      </c>
    </row>
    <row r="171" spans="1:17">
      <c r="A171" s="1">
        <v>2</v>
      </c>
      <c r="B171" s="1" t="str">
        <f t="shared" si="15"/>
        <v>domingo</v>
      </c>
      <c r="C171" s="4">
        <v>45018.109027777777</v>
      </c>
      <c r="D171" s="4">
        <v>45018.226388888892</v>
      </c>
      <c r="E171" s="4">
        <f t="shared" si="16"/>
        <v>0.117361111115315</v>
      </c>
      <c r="F171" s="7">
        <f>+VLOOKUP(M171,'Cocina datos'!K170:M2072,2,FALSE)</f>
        <v>0.10069444444444445</v>
      </c>
      <c r="G171" s="7" cm="1">
        <f t="array" ref="G171">+_xlfn.IFS((E171-F171)&lt;0,0,(E171-F171)&gt;0,(E171-F171))</f>
        <v>1.666666667087055E-2</v>
      </c>
      <c r="H171" s="9" t="str" cm="1">
        <f t="array" ref="H171">+_xlfn.IFS(G171=0,"NO COBRADA",G171&gt;0,"COBRADA")</f>
        <v>COBRADA</v>
      </c>
      <c r="I171" t="s">
        <v>37</v>
      </c>
      <c r="J171" s="2" t="s">
        <v>45</v>
      </c>
      <c r="K171" t="s">
        <v>44</v>
      </c>
      <c r="L171" s="3">
        <v>25.98</v>
      </c>
      <c r="M171" s="1">
        <v>170</v>
      </c>
      <c r="N171" t="s">
        <v>36</v>
      </c>
      <c r="O171" s="3">
        <f>+VLOOKUP(M171,'Cocina datos'!K170:M937,3,FALSE)</f>
        <v>243</v>
      </c>
      <c r="P171" s="3" cm="1">
        <f t="array" ref="P171">+_xlfn.IFS(H171="COBRADA",O171,H171="NO COBRADA",0)</f>
        <v>243</v>
      </c>
      <c r="Q171" s="3">
        <f t="shared" si="17"/>
        <v>25.98</v>
      </c>
    </row>
    <row r="172" spans="1:17">
      <c r="A172" s="1">
        <v>6</v>
      </c>
      <c r="B172" s="1" t="str">
        <f t="shared" si="15"/>
        <v>domingo</v>
      </c>
      <c r="C172" s="4">
        <v>45018.078472222223</v>
      </c>
      <c r="D172" s="4">
        <v>45018.12777777778</v>
      </c>
      <c r="E172" s="4">
        <f t="shared" si="16"/>
        <v>4.9305555556202307E-2</v>
      </c>
      <c r="F172" s="7">
        <f>+VLOOKUP(M172,'Cocina datos'!K171:M2073,2,FALSE)</f>
        <v>8.611111111111111E-2</v>
      </c>
      <c r="G172" s="7" cm="1">
        <f t="array" ref="G172">+_xlfn.IFS((E172-F172)&lt;0,0,(E172-F172)&gt;0,(E172-F172))</f>
        <v>0</v>
      </c>
      <c r="H172" s="9" t="str" cm="1">
        <f t="array" ref="H172">+_xlfn.IFS(G172=0,"NO COBRADA",G172&gt;0,"COBRADA")</f>
        <v>NO COBRADA</v>
      </c>
      <c r="I172" t="s">
        <v>37</v>
      </c>
      <c r="J172" s="2" t="s">
        <v>45</v>
      </c>
      <c r="K172" t="s">
        <v>44</v>
      </c>
      <c r="L172" s="3">
        <v>46.56</v>
      </c>
      <c r="M172" s="1">
        <v>171</v>
      </c>
      <c r="N172" t="s">
        <v>39</v>
      </c>
      <c r="O172" s="3">
        <f>+VLOOKUP(M172,'Cocina datos'!K171:M938,3,FALSE)</f>
        <v>139</v>
      </c>
      <c r="P172" s="3" cm="1">
        <f t="array" ref="P172">+_xlfn.IFS(H172="COBRADA",O172,H172="NO COBRADA",0)</f>
        <v>0</v>
      </c>
      <c r="Q172" s="3">
        <f t="shared" si="17"/>
        <v>0</v>
      </c>
    </row>
    <row r="173" spans="1:17">
      <c r="A173" s="1">
        <v>3</v>
      </c>
      <c r="B173" s="1" t="str">
        <f t="shared" si="15"/>
        <v>domingo</v>
      </c>
      <c r="C173" s="4">
        <v>45018.117361111108</v>
      </c>
      <c r="D173" s="4">
        <v>45018.254166666666</v>
      </c>
      <c r="E173" s="4">
        <f t="shared" ref="E173:E174" si="22">+D173-C173+(15/1440)</f>
        <v>0.14722222222432416</v>
      </c>
      <c r="F173" s="7">
        <f>+VLOOKUP(M173,'Cocina datos'!K172:M2074,2,FALSE)</f>
        <v>3.7499999999999999E-2</v>
      </c>
      <c r="G173" s="7" cm="1">
        <f t="array" ref="G173">+_xlfn.IFS((E173-F173)&lt;0,0,(E173-F173)&gt;0,(E173-F173))</f>
        <v>0.10972222222432415</v>
      </c>
      <c r="H173" s="9" t="str" cm="1">
        <f t="array" ref="H173">+_xlfn.IFS(G173=0,"NO COBRADA",G173&gt;0,"COBRADA")</f>
        <v>COBRADA</v>
      </c>
      <c r="I173" t="s">
        <v>33</v>
      </c>
      <c r="J173" s="2" t="s">
        <v>45</v>
      </c>
      <c r="K173" t="s">
        <v>31</v>
      </c>
      <c r="L173" s="3">
        <v>45.17</v>
      </c>
      <c r="M173" s="1">
        <v>172</v>
      </c>
      <c r="N173" t="s">
        <v>48</v>
      </c>
      <c r="O173" s="3">
        <f>+VLOOKUP(M173,'Cocina datos'!K172:M939,3,FALSE)</f>
        <v>68</v>
      </c>
      <c r="P173" s="3" cm="1">
        <f t="array" ref="P173">+_xlfn.IFS(H173="COBRADA",O173,H173="NO COBRADA",0)</f>
        <v>68</v>
      </c>
      <c r="Q173" s="3">
        <f t="shared" si="17"/>
        <v>45.17</v>
      </c>
    </row>
    <row r="174" spans="1:17">
      <c r="A174" s="1">
        <v>3</v>
      </c>
      <c r="B174" s="1" t="str">
        <f t="shared" si="15"/>
        <v>domingo</v>
      </c>
      <c r="C174" s="4">
        <v>45018.012499999997</v>
      </c>
      <c r="D174" s="4">
        <v>45018.154861111114</v>
      </c>
      <c r="E174" s="4">
        <f t="shared" si="22"/>
        <v>0.15277777778343685</v>
      </c>
      <c r="F174" s="7">
        <f>+VLOOKUP(M174,'Cocina datos'!K173:M2075,2,FALSE)</f>
        <v>0.13958333333333334</v>
      </c>
      <c r="G174" s="7" cm="1">
        <f t="array" ref="G174">+_xlfn.IFS((E174-F174)&lt;0,0,(E174-F174)&gt;0,(E174-F174))</f>
        <v>1.319444445010351E-2</v>
      </c>
      <c r="H174" s="9" t="str" cm="1">
        <f t="array" ref="H174">+_xlfn.IFS(G174=0,"NO COBRADA",G174&gt;0,"COBRADA")</f>
        <v>COBRADA</v>
      </c>
      <c r="I174" t="s">
        <v>42</v>
      </c>
      <c r="J174" s="2" t="s">
        <v>45</v>
      </c>
      <c r="K174" t="s">
        <v>31</v>
      </c>
      <c r="L174" s="3">
        <v>48.73</v>
      </c>
      <c r="M174" s="1">
        <v>173</v>
      </c>
      <c r="N174" t="s">
        <v>51</v>
      </c>
      <c r="O174" s="3">
        <f>+VLOOKUP(M174,'Cocina datos'!K173:M940,3,FALSE)</f>
        <v>177</v>
      </c>
      <c r="P174" s="3" cm="1">
        <f t="array" ref="P174">+_xlfn.IFS(H174="COBRADA",O174,H174="NO COBRADA",0)</f>
        <v>177</v>
      </c>
      <c r="Q174" s="3">
        <f t="shared" si="17"/>
        <v>48.73</v>
      </c>
    </row>
    <row r="175" spans="1:17">
      <c r="A175" s="1">
        <v>5</v>
      </c>
      <c r="B175" s="1" t="str">
        <f t="shared" si="15"/>
        <v>domingo</v>
      </c>
      <c r="C175" s="4">
        <v>45018.006249999999</v>
      </c>
      <c r="D175" s="4">
        <v>45018.05</v>
      </c>
      <c r="E175" s="4">
        <f t="shared" si="16"/>
        <v>4.3750000004365575E-2</v>
      </c>
      <c r="F175" s="7">
        <f>+VLOOKUP(M175,'Cocina datos'!K174:M2076,2,FALSE)</f>
        <v>1.6666666666666666E-2</v>
      </c>
      <c r="G175" s="7" cm="1">
        <f t="array" ref="G175">+_xlfn.IFS((E175-F175)&lt;0,0,(E175-F175)&gt;0,(E175-F175))</f>
        <v>2.7083333337698908E-2</v>
      </c>
      <c r="H175" s="9" t="str" cm="1">
        <f t="array" ref="H175">+_xlfn.IFS(G175=0,"NO COBRADA",G175&gt;0,"COBRADA")</f>
        <v>COBRADA</v>
      </c>
      <c r="I175" t="s">
        <v>42</v>
      </c>
      <c r="J175" s="2" t="s">
        <v>45</v>
      </c>
      <c r="K175" t="s">
        <v>31</v>
      </c>
      <c r="L175" s="3">
        <v>48.24</v>
      </c>
      <c r="M175" s="1">
        <v>174</v>
      </c>
      <c r="N175" t="s">
        <v>46</v>
      </c>
      <c r="O175" s="3">
        <f>+VLOOKUP(M175,'Cocina datos'!K174:M941,3,FALSE)</f>
        <v>60</v>
      </c>
      <c r="P175" s="3" cm="1">
        <f t="array" ref="P175">+_xlfn.IFS(H175="COBRADA",O175,H175="NO COBRADA",0)</f>
        <v>60</v>
      </c>
      <c r="Q175" s="3">
        <f t="shared" si="17"/>
        <v>48.24</v>
      </c>
    </row>
    <row r="176" spans="1:17">
      <c r="A176" s="1">
        <v>3</v>
      </c>
      <c r="B176" s="1" t="str">
        <f t="shared" si="15"/>
        <v>domingo</v>
      </c>
      <c r="C176" s="4">
        <v>45018.060416666667</v>
      </c>
      <c r="D176" s="4">
        <v>45018.12777777778</v>
      </c>
      <c r="E176" s="4">
        <f t="shared" si="16"/>
        <v>6.7361111112404615E-2</v>
      </c>
      <c r="F176" s="7">
        <f>+VLOOKUP(M176,'Cocina datos'!K175:M2077,2,FALSE)</f>
        <v>7.1527777777777773E-2</v>
      </c>
      <c r="G176" s="7" cm="1">
        <f t="array" ref="G176">+_xlfn.IFS((E176-F176)&lt;0,0,(E176-F176)&gt;0,(E176-F176))</f>
        <v>0</v>
      </c>
      <c r="H176" s="9" t="str" cm="1">
        <f t="array" ref="H176">+_xlfn.IFS(G176=0,"NO COBRADA",G176&gt;0,"COBRADA")</f>
        <v>NO COBRADA</v>
      </c>
      <c r="I176" t="s">
        <v>29</v>
      </c>
      <c r="J176" s="2" t="s">
        <v>45</v>
      </c>
      <c r="K176" t="s">
        <v>31</v>
      </c>
      <c r="L176" s="3">
        <v>27.94</v>
      </c>
      <c r="M176" s="1">
        <v>175</v>
      </c>
      <c r="N176" t="s">
        <v>36</v>
      </c>
      <c r="O176" s="3">
        <f>+VLOOKUP(M176,'Cocina datos'!K175:M942,3,FALSE)</f>
        <v>144</v>
      </c>
      <c r="P176" s="3" cm="1">
        <f t="array" ref="P176">+_xlfn.IFS(H176="COBRADA",O176,H176="NO COBRADA",0)</f>
        <v>0</v>
      </c>
      <c r="Q176" s="3">
        <f t="shared" si="17"/>
        <v>0</v>
      </c>
    </row>
    <row r="177" spans="1:17">
      <c r="A177" s="1">
        <v>4</v>
      </c>
      <c r="B177" s="1" t="str">
        <f t="shared" si="15"/>
        <v>domingo</v>
      </c>
      <c r="C177" s="4">
        <v>45018.102083333331</v>
      </c>
      <c r="D177" s="4">
        <v>45018.188888888886</v>
      </c>
      <c r="E177" s="4">
        <f t="shared" ref="E177:E178" si="23">+D177-C177+(15/1440)</f>
        <v>9.7222222221413787E-2</v>
      </c>
      <c r="F177" s="7">
        <f>+VLOOKUP(M177,'Cocina datos'!K176:M2078,2,FALSE)</f>
        <v>0.1</v>
      </c>
      <c r="G177" s="7" cm="1">
        <f t="array" ref="G177">+_xlfn.IFS((E177-F177)&lt;0,0,(E177-F177)&gt;0,(E177-F177))</f>
        <v>0</v>
      </c>
      <c r="H177" s="9" t="str" cm="1">
        <f t="array" ref="H177">+_xlfn.IFS(G177=0,"NO COBRADA",G177&gt;0,"COBRADA")</f>
        <v>NO COBRADA</v>
      </c>
      <c r="I177" t="s">
        <v>37</v>
      </c>
      <c r="J177" s="2" t="s">
        <v>45</v>
      </c>
      <c r="K177" t="s">
        <v>31</v>
      </c>
      <c r="L177" s="3">
        <v>30.5</v>
      </c>
      <c r="M177" s="1">
        <v>176</v>
      </c>
      <c r="N177" t="s">
        <v>51</v>
      </c>
      <c r="O177" s="3">
        <f>+VLOOKUP(M177,'Cocina datos'!K176:M943,3,FALSE)</f>
        <v>63</v>
      </c>
      <c r="P177" s="3" cm="1">
        <f t="array" ref="P177">+_xlfn.IFS(H177="COBRADA",O177,H177="NO COBRADA",0)</f>
        <v>0</v>
      </c>
      <c r="Q177" s="3">
        <f t="shared" si="17"/>
        <v>0</v>
      </c>
    </row>
    <row r="178" spans="1:17">
      <c r="A178" s="1">
        <v>1</v>
      </c>
      <c r="B178" s="1" t="str">
        <f t="shared" si="15"/>
        <v>domingo</v>
      </c>
      <c r="C178" s="4">
        <v>45018.009722222225</v>
      </c>
      <c r="D178" s="4">
        <v>45018.051388888889</v>
      </c>
      <c r="E178" s="4">
        <f t="shared" si="23"/>
        <v>5.2083333330908012E-2</v>
      </c>
      <c r="F178" s="7">
        <f>+VLOOKUP(M178,'Cocina datos'!K177:M2079,2,FALSE)</f>
        <v>0.20208333333333334</v>
      </c>
      <c r="G178" s="7" cm="1">
        <f t="array" ref="G178">+_xlfn.IFS((E178-F178)&lt;0,0,(E178-F178)&gt;0,(E178-F178))</f>
        <v>0</v>
      </c>
      <c r="H178" s="9" t="str" cm="1">
        <f t="array" ref="H178">+_xlfn.IFS(G178=0,"NO COBRADA",G178&gt;0,"COBRADA")</f>
        <v>NO COBRADA</v>
      </c>
      <c r="I178" t="s">
        <v>42</v>
      </c>
      <c r="J178" s="2" t="s">
        <v>45</v>
      </c>
      <c r="K178" t="s">
        <v>44</v>
      </c>
      <c r="L178" s="3">
        <v>10.39</v>
      </c>
      <c r="M178" s="1">
        <v>177</v>
      </c>
      <c r="N178" t="s">
        <v>43</v>
      </c>
      <c r="O178" s="3">
        <f>+VLOOKUP(M178,'Cocina datos'!K177:M944,3,FALSE)</f>
        <v>173</v>
      </c>
      <c r="P178" s="3" cm="1">
        <f t="array" ref="P178">+_xlfn.IFS(H178="COBRADA",O178,H178="NO COBRADA",0)</f>
        <v>0</v>
      </c>
      <c r="Q178" s="3">
        <f t="shared" si="17"/>
        <v>0</v>
      </c>
    </row>
    <row r="179" spans="1:17">
      <c r="A179" s="1">
        <v>6</v>
      </c>
      <c r="B179" s="1" t="str">
        <f t="shared" si="15"/>
        <v>domingo</v>
      </c>
      <c r="C179" s="4">
        <v>45018.078472222223</v>
      </c>
      <c r="D179" s="4">
        <v>45018.220833333333</v>
      </c>
      <c r="E179" s="4">
        <f t="shared" si="16"/>
        <v>0.14236111110949423</v>
      </c>
      <c r="F179" s="7">
        <f>+VLOOKUP(M179,'Cocina datos'!K178:M2080,2,FALSE)</f>
        <v>0.19166666666666668</v>
      </c>
      <c r="G179" s="7" cm="1">
        <f t="array" ref="G179">+_xlfn.IFS((E179-F179)&lt;0,0,(E179-F179)&gt;0,(E179-F179))</f>
        <v>0</v>
      </c>
      <c r="H179" s="9" t="str" cm="1">
        <f t="array" ref="H179">+_xlfn.IFS(G179=0,"NO COBRADA",G179&gt;0,"COBRADA")</f>
        <v>NO COBRADA</v>
      </c>
      <c r="I179" t="s">
        <v>29</v>
      </c>
      <c r="J179" s="2" t="s">
        <v>45</v>
      </c>
      <c r="K179" t="s">
        <v>44</v>
      </c>
      <c r="L179" s="3">
        <v>31.6</v>
      </c>
      <c r="M179" s="1">
        <v>178</v>
      </c>
      <c r="N179" t="s">
        <v>46</v>
      </c>
      <c r="O179" s="3">
        <f>+VLOOKUP(M179,'Cocina datos'!K178:M945,3,FALSE)</f>
        <v>208</v>
      </c>
      <c r="P179" s="3" cm="1">
        <f t="array" ref="P179">+_xlfn.IFS(H179="COBRADA",O179,H179="NO COBRADA",0)</f>
        <v>0</v>
      </c>
      <c r="Q179" s="3">
        <f t="shared" si="17"/>
        <v>0</v>
      </c>
    </row>
    <row r="180" spans="1:17">
      <c r="A180" s="1">
        <v>2</v>
      </c>
      <c r="B180" s="1" t="str">
        <f t="shared" si="15"/>
        <v>domingo</v>
      </c>
      <c r="C180" s="4">
        <v>45018.030555555553</v>
      </c>
      <c r="D180" s="4">
        <v>45018.130555555559</v>
      </c>
      <c r="E180" s="4">
        <f t="shared" si="16"/>
        <v>0.10000000000582077</v>
      </c>
      <c r="F180" s="7">
        <f>+VLOOKUP(M180,'Cocina datos'!K179:M2081,2,FALSE)</f>
        <v>3.6111111111111108E-2</v>
      </c>
      <c r="G180" s="7" cm="1">
        <f t="array" ref="G180">+_xlfn.IFS((E180-F180)&lt;0,0,(E180-F180)&gt;0,(E180-F180))</f>
        <v>6.3888888894709658E-2</v>
      </c>
      <c r="H180" s="9" t="str" cm="1">
        <f t="array" ref="H180">+_xlfn.IFS(G180=0,"NO COBRADA",G180&gt;0,"COBRADA")</f>
        <v>COBRADA</v>
      </c>
      <c r="I180" t="s">
        <v>42</v>
      </c>
      <c r="J180" s="2" t="s">
        <v>45</v>
      </c>
      <c r="K180" t="s">
        <v>35</v>
      </c>
      <c r="L180" s="3">
        <v>13.3</v>
      </c>
      <c r="M180" s="1">
        <v>179</v>
      </c>
      <c r="N180" t="s">
        <v>36</v>
      </c>
      <c r="O180" s="3">
        <f>+VLOOKUP(M180,'Cocina datos'!K179:M946,3,FALSE)</f>
        <v>62</v>
      </c>
      <c r="P180" s="3" cm="1">
        <f t="array" ref="P180">+_xlfn.IFS(H180="COBRADA",O180,H180="NO COBRADA",0)</f>
        <v>62</v>
      </c>
      <c r="Q180" s="3">
        <f t="shared" si="17"/>
        <v>13.3</v>
      </c>
    </row>
    <row r="181" spans="1:17">
      <c r="A181" s="1">
        <v>1</v>
      </c>
      <c r="B181" s="1" t="str">
        <f t="shared" si="15"/>
        <v>domingo</v>
      </c>
      <c r="C181" s="4">
        <v>45018.097916666666</v>
      </c>
      <c r="D181" s="4">
        <v>45018.214583333334</v>
      </c>
      <c r="E181" s="4">
        <f t="shared" si="16"/>
        <v>0.11666666666860692</v>
      </c>
      <c r="F181" s="7">
        <f>+VLOOKUP(M181,'Cocina datos'!K180:M2082,2,FALSE)</f>
        <v>0.13958333333333334</v>
      </c>
      <c r="G181" s="7" cm="1">
        <f t="array" ref="G181">+_xlfn.IFS((E181-F181)&lt;0,0,(E181-F181)&gt;0,(E181-F181))</f>
        <v>0</v>
      </c>
      <c r="H181" s="9" t="str" cm="1">
        <f t="array" ref="H181">+_xlfn.IFS(G181=0,"NO COBRADA",G181&gt;0,"COBRADA")</f>
        <v>NO COBRADA</v>
      </c>
      <c r="I181" t="s">
        <v>37</v>
      </c>
      <c r="J181" s="2" t="s">
        <v>45</v>
      </c>
      <c r="K181" t="s">
        <v>44</v>
      </c>
      <c r="L181" s="3">
        <v>46.61</v>
      </c>
      <c r="M181" s="1">
        <v>180</v>
      </c>
      <c r="N181" t="s">
        <v>39</v>
      </c>
      <c r="O181" s="3">
        <f>+VLOOKUP(M181,'Cocina datos'!K180:M947,3,FALSE)</f>
        <v>166</v>
      </c>
      <c r="P181" s="3" cm="1">
        <f t="array" ref="P181">+_xlfn.IFS(H181="COBRADA",O181,H181="NO COBRADA",0)</f>
        <v>0</v>
      </c>
      <c r="Q181" s="3">
        <f t="shared" si="17"/>
        <v>0</v>
      </c>
    </row>
    <row r="182" spans="1:17">
      <c r="A182" s="1">
        <v>1</v>
      </c>
      <c r="B182" s="1" t="str">
        <f t="shared" si="15"/>
        <v>domingo</v>
      </c>
      <c r="C182" s="4">
        <v>45018.114583333336</v>
      </c>
      <c r="D182" s="4">
        <v>45018.162499999999</v>
      </c>
      <c r="E182" s="4">
        <f>+D182-C182+(15/1440)</f>
        <v>5.833333332945282E-2</v>
      </c>
      <c r="F182" s="7">
        <f>+VLOOKUP(M182,'Cocina datos'!K181:M2083,2,FALSE)</f>
        <v>3.8194444444444448E-2</v>
      </c>
      <c r="G182" s="7" cm="1">
        <f t="array" ref="G182">+_xlfn.IFS((E182-F182)&lt;0,0,(E182-F182)&gt;0,(E182-F182))</f>
        <v>2.0138888885008373E-2</v>
      </c>
      <c r="H182" s="9" t="str" cm="1">
        <f t="array" ref="H182">+_xlfn.IFS(G182=0,"NO COBRADA",G182&gt;0,"COBRADA")</f>
        <v>COBRADA</v>
      </c>
      <c r="I182" t="s">
        <v>33</v>
      </c>
      <c r="J182" s="2" t="s">
        <v>45</v>
      </c>
      <c r="K182" t="s">
        <v>44</v>
      </c>
      <c r="L182" s="3">
        <v>42.58</v>
      </c>
      <c r="M182" s="1">
        <v>181</v>
      </c>
      <c r="N182" t="s">
        <v>41</v>
      </c>
      <c r="O182" s="3">
        <f>+VLOOKUP(M182,'Cocina datos'!K181:M948,3,FALSE)</f>
        <v>27</v>
      </c>
      <c r="P182" s="3" cm="1">
        <f t="array" ref="P182">+_xlfn.IFS(H182="COBRADA",O182,H182="NO COBRADA",0)</f>
        <v>27</v>
      </c>
      <c r="Q182" s="3">
        <f t="shared" si="17"/>
        <v>42.58</v>
      </c>
    </row>
    <row r="183" spans="1:17">
      <c r="A183" s="1">
        <v>2</v>
      </c>
      <c r="B183" s="1" t="str">
        <f t="shared" si="15"/>
        <v>domingo</v>
      </c>
      <c r="C183" s="4">
        <v>45018.161805555559</v>
      </c>
      <c r="D183" s="4">
        <v>45018.270833333336</v>
      </c>
      <c r="E183" s="4">
        <f t="shared" si="16"/>
        <v>0.10902777777664596</v>
      </c>
      <c r="F183" s="7">
        <f>+VLOOKUP(M183,'Cocina datos'!K182:M2084,2,FALSE)</f>
        <v>1.5277777777777777E-2</v>
      </c>
      <c r="G183" s="7" cm="1">
        <f t="array" ref="G183">+_xlfn.IFS((E183-F183)&lt;0,0,(E183-F183)&gt;0,(E183-F183))</f>
        <v>9.3749999998868183E-2</v>
      </c>
      <c r="H183" s="9" t="str" cm="1">
        <f t="array" ref="H183">+_xlfn.IFS(G183=0,"NO COBRADA",G183&gt;0,"COBRADA")</f>
        <v>COBRADA</v>
      </c>
      <c r="I183" t="s">
        <v>29</v>
      </c>
      <c r="J183" s="2" t="s">
        <v>47</v>
      </c>
      <c r="K183" t="s">
        <v>31</v>
      </c>
      <c r="L183" s="3">
        <v>38.36</v>
      </c>
      <c r="M183" s="1">
        <v>182</v>
      </c>
      <c r="N183" t="s">
        <v>41</v>
      </c>
      <c r="O183" s="3">
        <f>+VLOOKUP(M183,'Cocina datos'!K182:M949,3,FALSE)</f>
        <v>38</v>
      </c>
      <c r="P183" s="3" cm="1">
        <f t="array" ref="P183">+_xlfn.IFS(H183="COBRADA",O183,H183="NO COBRADA",0)</f>
        <v>38</v>
      </c>
      <c r="Q183" s="3">
        <f t="shared" si="17"/>
        <v>38.36</v>
      </c>
    </row>
    <row r="184" spans="1:17">
      <c r="A184" s="1">
        <v>1</v>
      </c>
      <c r="B184" s="1" t="str">
        <f t="shared" si="15"/>
        <v>domingo</v>
      </c>
      <c r="C184" s="4">
        <v>45018.115277777775</v>
      </c>
      <c r="D184" s="4">
        <v>45018.269444444442</v>
      </c>
      <c r="E184" s="4">
        <f t="shared" ref="E184:E185" si="24">+D184-C184+(15/1440)</f>
        <v>0.16458333333381839</v>
      </c>
      <c r="F184" s="7">
        <f>+VLOOKUP(M184,'Cocina datos'!K183:M2085,2,FALSE)</f>
        <v>0.29583333333333334</v>
      </c>
      <c r="G184" s="7" cm="1">
        <f t="array" ref="G184">+_xlfn.IFS((E184-F184)&lt;0,0,(E184-F184)&gt;0,(E184-F184))</f>
        <v>0</v>
      </c>
      <c r="H184" s="9" t="str" cm="1">
        <f t="array" ref="H184">+_xlfn.IFS(G184=0,"NO COBRADA",G184&gt;0,"COBRADA")</f>
        <v>NO COBRADA</v>
      </c>
      <c r="I184" t="s">
        <v>33</v>
      </c>
      <c r="J184" s="2" t="s">
        <v>45</v>
      </c>
      <c r="K184" t="s">
        <v>31</v>
      </c>
      <c r="L184" s="3">
        <v>11.69</v>
      </c>
      <c r="M184" s="1">
        <v>183</v>
      </c>
      <c r="N184" t="s">
        <v>49</v>
      </c>
      <c r="O184" s="3">
        <f>+VLOOKUP(M184,'Cocina datos'!K183:M950,3,FALSE)</f>
        <v>255</v>
      </c>
      <c r="P184" s="3" cm="1">
        <f t="array" ref="P184">+_xlfn.IFS(H184="COBRADA",O184,H184="NO COBRADA",0)</f>
        <v>0</v>
      </c>
      <c r="Q184" s="3">
        <f t="shared" si="17"/>
        <v>0</v>
      </c>
    </row>
    <row r="185" spans="1:17">
      <c r="A185" s="1">
        <v>6</v>
      </c>
      <c r="B185" s="1" t="str">
        <f t="shared" si="15"/>
        <v>domingo</v>
      </c>
      <c r="C185" s="4">
        <v>45018.163194444445</v>
      </c>
      <c r="D185" s="4">
        <v>45018.292361111111</v>
      </c>
      <c r="E185" s="4">
        <f t="shared" si="24"/>
        <v>0.1395833333323632</v>
      </c>
      <c r="F185" s="7">
        <f>+VLOOKUP(M185,'Cocina datos'!K184:M2086,2,FALSE)</f>
        <v>5.1388888888888887E-2</v>
      </c>
      <c r="G185" s="7" cm="1">
        <f t="array" ref="G185">+_xlfn.IFS((E185-F185)&lt;0,0,(E185-F185)&gt;0,(E185-F185))</f>
        <v>8.819444444347431E-2</v>
      </c>
      <c r="H185" s="9" t="str" cm="1">
        <f t="array" ref="H185">+_xlfn.IFS(G185=0,"NO COBRADA",G185&gt;0,"COBRADA")</f>
        <v>COBRADA</v>
      </c>
      <c r="I185" t="s">
        <v>40</v>
      </c>
      <c r="J185" s="2" t="s">
        <v>45</v>
      </c>
      <c r="K185" t="s">
        <v>31</v>
      </c>
      <c r="L185" s="3">
        <v>24.24</v>
      </c>
      <c r="M185" s="1">
        <v>184</v>
      </c>
      <c r="N185" t="s">
        <v>51</v>
      </c>
      <c r="O185" s="3">
        <f>+VLOOKUP(M185,'Cocina datos'!K184:M951,3,FALSE)</f>
        <v>205</v>
      </c>
      <c r="P185" s="3" cm="1">
        <f t="array" ref="P185">+_xlfn.IFS(H185="COBRADA",O185,H185="NO COBRADA",0)</f>
        <v>205</v>
      </c>
      <c r="Q185" s="3">
        <f t="shared" si="17"/>
        <v>24.24</v>
      </c>
    </row>
    <row r="186" spans="1:17">
      <c r="A186" s="1">
        <v>2</v>
      </c>
      <c r="B186" s="1" t="str">
        <f t="shared" si="15"/>
        <v>domingo</v>
      </c>
      <c r="C186" s="4">
        <v>45018.115972222222</v>
      </c>
      <c r="D186" s="4">
        <v>45018.268055555556</v>
      </c>
      <c r="E186" s="4">
        <f t="shared" si="16"/>
        <v>0.15208333333430346</v>
      </c>
      <c r="F186" s="7">
        <f>+VLOOKUP(M186,'Cocina datos'!K185:M2087,2,FALSE)</f>
        <v>7.4999999999999997E-2</v>
      </c>
      <c r="G186" s="7" cm="1">
        <f t="array" ref="G186">+_xlfn.IFS((E186-F186)&lt;0,0,(E186-F186)&gt;0,(E186-F186))</f>
        <v>7.7083333334303464E-2</v>
      </c>
      <c r="H186" s="9" t="str" cm="1">
        <f t="array" ref="H186">+_xlfn.IFS(G186=0,"NO COBRADA",G186&gt;0,"COBRADA")</f>
        <v>COBRADA</v>
      </c>
      <c r="I186" t="s">
        <v>33</v>
      </c>
      <c r="J186" s="2" t="s">
        <v>45</v>
      </c>
      <c r="K186" t="s">
        <v>35</v>
      </c>
      <c r="L186" s="3">
        <v>28.07</v>
      </c>
      <c r="M186" s="1">
        <v>185</v>
      </c>
      <c r="N186" t="s">
        <v>49</v>
      </c>
      <c r="O186" s="3">
        <f>+VLOOKUP(M186,'Cocina datos'!K185:M952,3,FALSE)</f>
        <v>91</v>
      </c>
      <c r="P186" s="3" cm="1">
        <f t="array" ref="P186">+_xlfn.IFS(H186="COBRADA",O186,H186="NO COBRADA",0)</f>
        <v>91</v>
      </c>
      <c r="Q186" s="3">
        <f t="shared" si="17"/>
        <v>28.07</v>
      </c>
    </row>
    <row r="187" spans="1:17">
      <c r="A187" s="1">
        <v>6</v>
      </c>
      <c r="B187" s="1" t="str">
        <f t="shared" si="15"/>
        <v>domingo</v>
      </c>
      <c r="C187" s="4">
        <v>45018.027777777781</v>
      </c>
      <c r="D187" s="4">
        <v>45018.176388888889</v>
      </c>
      <c r="E187" s="4">
        <f t="shared" si="16"/>
        <v>0.14861111110803904</v>
      </c>
      <c r="F187" s="7">
        <f>+VLOOKUP(M187,'Cocina datos'!K186:M2088,2,FALSE)</f>
        <v>0.19374999999999998</v>
      </c>
      <c r="G187" s="7" cm="1">
        <f t="array" ref="G187">+_xlfn.IFS((E187-F187)&lt;0,0,(E187-F187)&gt;0,(E187-F187))</f>
        <v>0</v>
      </c>
      <c r="H187" s="9" t="str" cm="1">
        <f t="array" ref="H187">+_xlfn.IFS(G187=0,"NO COBRADA",G187&gt;0,"COBRADA")</f>
        <v>NO COBRADA</v>
      </c>
      <c r="I187" t="s">
        <v>33</v>
      </c>
      <c r="J187" s="2" t="s">
        <v>45</v>
      </c>
      <c r="K187" t="s">
        <v>31</v>
      </c>
      <c r="L187" s="3">
        <v>17.55</v>
      </c>
      <c r="M187" s="1">
        <v>186</v>
      </c>
      <c r="N187" t="s">
        <v>36</v>
      </c>
      <c r="O187" s="3">
        <f>+VLOOKUP(M187,'Cocina datos'!K186:M953,3,FALSE)</f>
        <v>270</v>
      </c>
      <c r="P187" s="3" cm="1">
        <f t="array" ref="P187">+_xlfn.IFS(H187="COBRADA",O187,H187="NO COBRADA",0)</f>
        <v>0</v>
      </c>
      <c r="Q187" s="3">
        <f t="shared" si="17"/>
        <v>0</v>
      </c>
    </row>
    <row r="188" spans="1:17">
      <c r="A188" s="1">
        <v>1</v>
      </c>
      <c r="B188" s="1" t="str">
        <f t="shared" si="15"/>
        <v>domingo</v>
      </c>
      <c r="C188" s="4">
        <v>45018.099305555559</v>
      </c>
      <c r="D188" s="4">
        <v>45018.227777777778</v>
      </c>
      <c r="E188" s="4">
        <f t="shared" si="16"/>
        <v>0.12847222221898846</v>
      </c>
      <c r="F188" s="7">
        <f>+VLOOKUP(M188,'Cocina datos'!K187:M2089,2,FALSE)</f>
        <v>0.12222222222222223</v>
      </c>
      <c r="G188" s="7" cm="1">
        <f t="array" ref="G188">+_xlfn.IFS((E188-F188)&lt;0,0,(E188-F188)&gt;0,(E188-F188))</f>
        <v>6.2499999967662312E-3</v>
      </c>
      <c r="H188" s="9" t="str" cm="1">
        <f t="array" ref="H188">+_xlfn.IFS(G188=0,"NO COBRADA",G188&gt;0,"COBRADA")</f>
        <v>COBRADA</v>
      </c>
      <c r="I188" t="s">
        <v>42</v>
      </c>
      <c r="J188" s="2" t="s">
        <v>45</v>
      </c>
      <c r="K188" t="s">
        <v>31</v>
      </c>
      <c r="L188" s="3">
        <v>17.399999999999999</v>
      </c>
      <c r="M188" s="1">
        <v>187</v>
      </c>
      <c r="N188" t="s">
        <v>46</v>
      </c>
      <c r="O188" s="3">
        <f>+VLOOKUP(M188,'Cocina datos'!K187:M954,3,FALSE)</f>
        <v>208</v>
      </c>
      <c r="P188" s="3" cm="1">
        <f t="array" ref="P188">+_xlfn.IFS(H188="COBRADA",O188,H188="NO COBRADA",0)</f>
        <v>208</v>
      </c>
      <c r="Q188" s="3">
        <f t="shared" si="17"/>
        <v>17.399999999999999</v>
      </c>
    </row>
    <row r="189" spans="1:17">
      <c r="A189" s="1">
        <v>4</v>
      </c>
      <c r="B189" s="1" t="str">
        <f t="shared" si="15"/>
        <v>domingo</v>
      </c>
      <c r="C189" s="4">
        <v>45018.152777777781</v>
      </c>
      <c r="D189" s="4">
        <v>45018.222916666666</v>
      </c>
      <c r="E189" s="4">
        <f t="shared" si="16"/>
        <v>7.0138888884685002E-2</v>
      </c>
      <c r="F189" s="7">
        <f>+VLOOKUP(M189,'Cocina datos'!K188:M2090,2,FALSE)</f>
        <v>0.10555555555555557</v>
      </c>
      <c r="G189" s="7" cm="1">
        <f t="array" ref="G189">+_xlfn.IFS((E189-F189)&lt;0,0,(E189-F189)&gt;0,(E189-F189))</f>
        <v>0</v>
      </c>
      <c r="H189" s="9" t="str" cm="1">
        <f t="array" ref="H189">+_xlfn.IFS(G189=0,"NO COBRADA",G189&gt;0,"COBRADA")</f>
        <v>NO COBRADA</v>
      </c>
      <c r="I189" t="s">
        <v>29</v>
      </c>
      <c r="J189" s="2" t="s">
        <v>45</v>
      </c>
      <c r="K189" t="s">
        <v>35</v>
      </c>
      <c r="L189" s="3">
        <v>13.95</v>
      </c>
      <c r="M189" s="1">
        <v>188</v>
      </c>
      <c r="N189" t="s">
        <v>36</v>
      </c>
      <c r="O189" s="3">
        <f>+VLOOKUP(M189,'Cocina datos'!K188:M955,3,FALSE)</f>
        <v>83</v>
      </c>
      <c r="P189" s="3" cm="1">
        <f t="array" ref="P189">+_xlfn.IFS(H189="COBRADA",O189,H189="NO COBRADA",0)</f>
        <v>0</v>
      </c>
      <c r="Q189" s="3">
        <f t="shared" si="17"/>
        <v>0</v>
      </c>
    </row>
    <row r="190" spans="1:17">
      <c r="A190" s="1">
        <v>4</v>
      </c>
      <c r="B190" s="1" t="str">
        <f t="shared" si="15"/>
        <v>domingo</v>
      </c>
      <c r="C190" s="4">
        <v>45018.158333333333</v>
      </c>
      <c r="D190" s="4">
        <v>45018.256944444445</v>
      </c>
      <c r="E190" s="4">
        <f t="shared" si="16"/>
        <v>9.8611111112404615E-2</v>
      </c>
      <c r="F190" s="7">
        <f>+VLOOKUP(M190,'Cocina datos'!K189:M2091,2,FALSE)</f>
        <v>0.19930555555555557</v>
      </c>
      <c r="G190" s="7" cm="1">
        <f t="array" ref="G190">+_xlfn.IFS((E190-F190)&lt;0,0,(E190-F190)&gt;0,(E190-F190))</f>
        <v>0</v>
      </c>
      <c r="H190" s="9" t="str" cm="1">
        <f t="array" ref="H190">+_xlfn.IFS(G190=0,"NO COBRADA",G190&gt;0,"COBRADA")</f>
        <v>NO COBRADA</v>
      </c>
      <c r="I190" t="s">
        <v>37</v>
      </c>
      <c r="J190" s="2" t="s">
        <v>45</v>
      </c>
      <c r="K190" t="s">
        <v>31</v>
      </c>
      <c r="L190" s="3">
        <v>41.66</v>
      </c>
      <c r="M190" s="1">
        <v>189</v>
      </c>
      <c r="N190" t="s">
        <v>32</v>
      </c>
      <c r="O190" s="3">
        <f>+VLOOKUP(M190,'Cocina datos'!K189:M956,3,FALSE)</f>
        <v>192</v>
      </c>
      <c r="P190" s="3" cm="1">
        <f t="array" ref="P190">+_xlfn.IFS(H190="COBRADA",O190,H190="NO COBRADA",0)</f>
        <v>0</v>
      </c>
      <c r="Q190" s="3">
        <f t="shared" si="17"/>
        <v>0</v>
      </c>
    </row>
    <row r="191" spans="1:17">
      <c r="A191" s="1">
        <v>2</v>
      </c>
      <c r="B191" s="1" t="str">
        <f t="shared" si="15"/>
        <v>domingo</v>
      </c>
      <c r="C191" s="4">
        <v>45018.063194444447</v>
      </c>
      <c r="D191" s="4">
        <v>45018.140277777777</v>
      </c>
      <c r="E191" s="4">
        <f t="shared" si="16"/>
        <v>7.7083333329937886E-2</v>
      </c>
      <c r="F191" s="7">
        <f>+VLOOKUP(M191,'Cocina datos'!K190:M2092,2,FALSE)</f>
        <v>0.11180555555555556</v>
      </c>
      <c r="G191" s="7" cm="1">
        <f t="array" ref="G191">+_xlfn.IFS((E191-F191)&lt;0,0,(E191-F191)&gt;0,(E191-F191))</f>
        <v>0</v>
      </c>
      <c r="H191" s="9" t="str" cm="1">
        <f t="array" ref="H191">+_xlfn.IFS(G191=0,"NO COBRADA",G191&gt;0,"COBRADA")</f>
        <v>NO COBRADA</v>
      </c>
      <c r="I191" t="s">
        <v>37</v>
      </c>
      <c r="J191" s="2" t="s">
        <v>45</v>
      </c>
      <c r="K191" t="s">
        <v>31</v>
      </c>
      <c r="L191" s="3">
        <v>38.880000000000003</v>
      </c>
      <c r="M191" s="1">
        <v>190</v>
      </c>
      <c r="N191" t="s">
        <v>36</v>
      </c>
      <c r="O191" s="3">
        <f>+VLOOKUP(M191,'Cocina datos'!K190:M957,3,FALSE)</f>
        <v>202</v>
      </c>
      <c r="P191" s="3" cm="1">
        <f t="array" ref="P191">+_xlfn.IFS(H191="COBRADA",O191,H191="NO COBRADA",0)</f>
        <v>0</v>
      </c>
      <c r="Q191" s="3">
        <f t="shared" si="17"/>
        <v>0</v>
      </c>
    </row>
    <row r="192" spans="1:17">
      <c r="A192" s="1">
        <v>6</v>
      </c>
      <c r="B192" s="1" t="str">
        <f t="shared" si="15"/>
        <v>domingo</v>
      </c>
      <c r="C192" s="4">
        <v>45018</v>
      </c>
      <c r="D192" s="4">
        <v>45018.10833333333</v>
      </c>
      <c r="E192" s="4">
        <f>+D192-C192+(15/1440)</f>
        <v>0.11874999999660456</v>
      </c>
      <c r="F192" s="7">
        <f>+VLOOKUP(M192,'Cocina datos'!K191:M2093,2,FALSE)</f>
        <v>0.18125000000000002</v>
      </c>
      <c r="G192" s="7" cm="1">
        <f t="array" ref="G192">+_xlfn.IFS((E192-F192)&lt;0,0,(E192-F192)&gt;0,(E192-F192))</f>
        <v>0</v>
      </c>
      <c r="H192" s="9" t="str" cm="1">
        <f t="array" ref="H192">+_xlfn.IFS(G192=0,"NO COBRADA",G192&gt;0,"COBRADA")</f>
        <v>NO COBRADA</v>
      </c>
      <c r="I192" t="s">
        <v>37</v>
      </c>
      <c r="J192" s="2" t="s">
        <v>45</v>
      </c>
      <c r="K192" t="s">
        <v>31</v>
      </c>
      <c r="L192" s="3">
        <v>24.36</v>
      </c>
      <c r="M192" s="1">
        <v>191</v>
      </c>
      <c r="N192" t="s">
        <v>41</v>
      </c>
      <c r="O192" s="3">
        <f>+VLOOKUP(M192,'Cocina datos'!K191:M958,3,FALSE)</f>
        <v>162</v>
      </c>
      <c r="P192" s="3" cm="1">
        <f t="array" ref="P192">+_xlfn.IFS(H192="COBRADA",O192,H192="NO COBRADA",0)</f>
        <v>0</v>
      </c>
      <c r="Q192" s="3">
        <f t="shared" si="17"/>
        <v>0</v>
      </c>
    </row>
    <row r="193" spans="1:17">
      <c r="A193" s="1">
        <v>4</v>
      </c>
      <c r="B193" s="1" t="str">
        <f t="shared" si="15"/>
        <v>domingo</v>
      </c>
      <c r="C193" s="4">
        <v>45018.10833333333</v>
      </c>
      <c r="D193" s="4">
        <v>45018.203472222223</v>
      </c>
      <c r="E193" s="4">
        <f t="shared" si="16"/>
        <v>9.5138888893416151E-2</v>
      </c>
      <c r="F193" s="7">
        <f>+VLOOKUP(M193,'Cocina datos'!K192:M2094,2,FALSE)</f>
        <v>5.4166666666666662E-2</v>
      </c>
      <c r="G193" s="7" cm="1">
        <f t="array" ref="G193">+_xlfn.IFS((E193-F193)&lt;0,0,(E193-F193)&gt;0,(E193-F193))</f>
        <v>4.097222222674949E-2</v>
      </c>
      <c r="H193" s="9" t="str" cm="1">
        <f t="array" ref="H193">+_xlfn.IFS(G193=0,"NO COBRADA",G193&gt;0,"COBRADA")</f>
        <v>COBRADA</v>
      </c>
      <c r="I193" t="s">
        <v>37</v>
      </c>
      <c r="J193" s="2" t="s">
        <v>34</v>
      </c>
      <c r="K193" t="s">
        <v>35</v>
      </c>
      <c r="L193" s="3">
        <v>15.99</v>
      </c>
      <c r="M193" s="1">
        <v>192</v>
      </c>
      <c r="N193" t="s">
        <v>51</v>
      </c>
      <c r="O193" s="3">
        <f>+VLOOKUP(M193,'Cocina datos'!K192:M959,3,FALSE)</f>
        <v>75</v>
      </c>
      <c r="P193" s="3" cm="1">
        <f t="array" ref="P193">+_xlfn.IFS(H193="COBRADA",O193,H193="NO COBRADA",0)</f>
        <v>75</v>
      </c>
      <c r="Q193" s="3">
        <f t="shared" si="17"/>
        <v>15.99</v>
      </c>
    </row>
    <row r="194" spans="1:17">
      <c r="A194" s="1">
        <v>5</v>
      </c>
      <c r="B194" s="1" t="str">
        <f t="shared" ref="B194:B257" si="25">+TEXT(C194,"DDDD")</f>
        <v>domingo</v>
      </c>
      <c r="C194" s="4">
        <v>45018.008333333331</v>
      </c>
      <c r="D194" s="4">
        <v>45018.12777777778</v>
      </c>
      <c r="E194" s="4">
        <f t="shared" si="16"/>
        <v>0.11944444444816327</v>
      </c>
      <c r="F194" s="7">
        <f>+VLOOKUP(M194,'Cocina datos'!K193:M2095,2,FALSE)</f>
        <v>0.2326388888888889</v>
      </c>
      <c r="G194" s="7" cm="1">
        <f t="array" ref="G194">+_xlfn.IFS((E194-F194)&lt;0,0,(E194-F194)&gt;0,(E194-F194))</f>
        <v>0</v>
      </c>
      <c r="H194" s="9" t="str" cm="1">
        <f t="array" ref="H194">+_xlfn.IFS(G194=0,"NO COBRADA",G194&gt;0,"COBRADA")</f>
        <v>NO COBRADA</v>
      </c>
      <c r="I194" t="s">
        <v>40</v>
      </c>
      <c r="J194" s="2" t="s">
        <v>45</v>
      </c>
      <c r="K194" t="s">
        <v>35</v>
      </c>
      <c r="L194" s="3">
        <v>24.85</v>
      </c>
      <c r="M194" s="1">
        <v>193</v>
      </c>
      <c r="N194" t="s">
        <v>52</v>
      </c>
      <c r="O194" s="3">
        <f>+VLOOKUP(M194,'Cocina datos'!K193:M960,3,FALSE)</f>
        <v>220</v>
      </c>
      <c r="P194" s="3" cm="1">
        <f t="array" ref="P194">+_xlfn.IFS(H194="COBRADA",O194,H194="NO COBRADA",0)</f>
        <v>0</v>
      </c>
      <c r="Q194" s="3">
        <f t="shared" si="17"/>
        <v>0</v>
      </c>
    </row>
    <row r="195" spans="1:17">
      <c r="A195" s="1">
        <v>6</v>
      </c>
      <c r="B195" s="1" t="str">
        <f t="shared" si="25"/>
        <v>domingo</v>
      </c>
      <c r="C195" s="4">
        <v>45018.111111111109</v>
      </c>
      <c r="D195" s="4">
        <v>45018.163888888892</v>
      </c>
      <c r="E195" s="4">
        <f t="shared" ref="E195:E258" si="26">+D195-C195</f>
        <v>5.2777777782466728E-2</v>
      </c>
      <c r="F195" s="7">
        <f>+VLOOKUP(M195,'Cocina datos'!K194:M2096,2,FALSE)</f>
        <v>5.9722222222222225E-2</v>
      </c>
      <c r="G195" s="7" cm="1">
        <f t="array" ref="G195">+_xlfn.IFS((E195-F195)&lt;0,0,(E195-F195)&gt;0,(E195-F195))</f>
        <v>0</v>
      </c>
      <c r="H195" s="9" t="str" cm="1">
        <f t="array" ref="H195">+_xlfn.IFS(G195=0,"NO COBRADA",G195&gt;0,"COBRADA")</f>
        <v>NO COBRADA</v>
      </c>
      <c r="I195" t="s">
        <v>40</v>
      </c>
      <c r="J195" s="2" t="s">
        <v>47</v>
      </c>
      <c r="K195" t="s">
        <v>31</v>
      </c>
      <c r="L195" s="3">
        <v>11.41</v>
      </c>
      <c r="M195" s="1">
        <v>194</v>
      </c>
      <c r="N195" t="s">
        <v>43</v>
      </c>
      <c r="O195" s="3">
        <f>+VLOOKUP(M195,'Cocina datos'!K194:M961,3,FALSE)</f>
        <v>96</v>
      </c>
      <c r="P195" s="3" cm="1">
        <f t="array" ref="P195">+_xlfn.IFS(H195="COBRADA",O195,H195="NO COBRADA",0)</f>
        <v>0</v>
      </c>
      <c r="Q195" s="3">
        <f t="shared" ref="Q195:Q258" si="27">+IF(H195="COBRADA",L195,0)</f>
        <v>0</v>
      </c>
    </row>
    <row r="196" spans="1:17">
      <c r="A196" s="1">
        <v>1</v>
      </c>
      <c r="B196" s="1" t="str">
        <f t="shared" si="25"/>
        <v>domingo</v>
      </c>
      <c r="C196" s="4">
        <v>45018.12777777778</v>
      </c>
      <c r="D196" s="4">
        <v>45018.17291666667</v>
      </c>
      <c r="E196" s="4">
        <f>+D196-C196+(15/1440)</f>
        <v>5.5555555557172433E-2</v>
      </c>
      <c r="F196" s="7">
        <f>+VLOOKUP(M196,'Cocina datos'!K195:M2097,2,FALSE)</f>
        <v>7.0833333333333331E-2</v>
      </c>
      <c r="G196" s="7" cm="1">
        <f t="array" ref="G196">+_xlfn.IFS((E196-F196)&lt;0,0,(E196-F196)&gt;0,(E196-F196))</f>
        <v>0</v>
      </c>
      <c r="H196" s="9" t="str" cm="1">
        <f t="array" ref="H196">+_xlfn.IFS(G196=0,"NO COBRADA",G196&gt;0,"COBRADA")</f>
        <v>NO COBRADA</v>
      </c>
      <c r="I196" t="s">
        <v>29</v>
      </c>
      <c r="J196" s="2" t="s">
        <v>47</v>
      </c>
      <c r="K196" t="s">
        <v>31</v>
      </c>
      <c r="L196" s="3">
        <v>10.06</v>
      </c>
      <c r="M196" s="1">
        <v>195</v>
      </c>
      <c r="N196" t="s">
        <v>36</v>
      </c>
      <c r="O196" s="3">
        <f>+VLOOKUP(M196,'Cocina datos'!K195:M962,3,FALSE)</f>
        <v>50</v>
      </c>
      <c r="P196" s="3" cm="1">
        <f t="array" ref="P196">+_xlfn.IFS(H196="COBRADA",O196,H196="NO COBRADA",0)</f>
        <v>0</v>
      </c>
      <c r="Q196" s="3">
        <f t="shared" si="27"/>
        <v>0</v>
      </c>
    </row>
    <row r="197" spans="1:17">
      <c r="A197" s="1">
        <v>3</v>
      </c>
      <c r="B197" s="1" t="str">
        <f t="shared" si="25"/>
        <v>domingo</v>
      </c>
      <c r="C197" s="4">
        <v>45018.007638888892</v>
      </c>
      <c r="D197" s="4">
        <v>45018.173611111109</v>
      </c>
      <c r="E197" s="4">
        <f t="shared" si="26"/>
        <v>0.16597222221753327</v>
      </c>
      <c r="F197" s="7">
        <f>+VLOOKUP(M197,'Cocina datos'!K196:M2098,2,FALSE)</f>
        <v>0.23541666666666666</v>
      </c>
      <c r="G197" s="7" cm="1">
        <f t="array" ref="G197">+_xlfn.IFS((E197-F197)&lt;0,0,(E197-F197)&gt;0,(E197-F197))</f>
        <v>0</v>
      </c>
      <c r="H197" s="9" t="str" cm="1">
        <f t="array" ref="H197">+_xlfn.IFS(G197=0,"NO COBRADA",G197&gt;0,"COBRADA")</f>
        <v>NO COBRADA</v>
      </c>
      <c r="I197" t="s">
        <v>37</v>
      </c>
      <c r="J197" s="2" t="s">
        <v>45</v>
      </c>
      <c r="K197" t="s">
        <v>31</v>
      </c>
      <c r="L197" s="3">
        <v>42.65</v>
      </c>
      <c r="M197" s="1">
        <v>196</v>
      </c>
      <c r="N197" t="s">
        <v>32</v>
      </c>
      <c r="O197" s="3">
        <f>+VLOOKUP(M197,'Cocina datos'!K196:M963,3,FALSE)</f>
        <v>191</v>
      </c>
      <c r="P197" s="3" cm="1">
        <f t="array" ref="P197">+_xlfn.IFS(H197="COBRADA",O197,H197="NO COBRADA",0)</f>
        <v>0</v>
      </c>
      <c r="Q197" s="3">
        <f t="shared" si="27"/>
        <v>0</v>
      </c>
    </row>
    <row r="198" spans="1:17">
      <c r="A198" s="1">
        <v>6</v>
      </c>
      <c r="B198" s="1" t="str">
        <f t="shared" si="25"/>
        <v>domingo</v>
      </c>
      <c r="C198" s="4">
        <v>45018.115277777775</v>
      </c>
      <c r="D198" s="4">
        <v>45018.20416666667</v>
      </c>
      <c r="E198" s="4">
        <f>+D198-C198+(15/1440)</f>
        <v>9.9305555561538014E-2</v>
      </c>
      <c r="F198" s="7">
        <f>+VLOOKUP(M198,'Cocina datos'!K197:M2099,2,FALSE)</f>
        <v>8.0555555555555547E-2</v>
      </c>
      <c r="G198" s="7" cm="1">
        <f t="array" ref="G198">+_xlfn.IFS((E198-F198)&lt;0,0,(E198-F198)&gt;0,(E198-F198))</f>
        <v>1.8750000005982467E-2</v>
      </c>
      <c r="H198" s="9" t="str" cm="1">
        <f t="array" ref="H198">+_xlfn.IFS(G198=0,"NO COBRADA",G198&gt;0,"COBRADA")</f>
        <v>COBRADA</v>
      </c>
      <c r="I198" t="s">
        <v>37</v>
      </c>
      <c r="J198" s="2" t="s">
        <v>47</v>
      </c>
      <c r="K198" t="s">
        <v>35</v>
      </c>
      <c r="L198" s="3">
        <v>20.11</v>
      </c>
      <c r="M198" s="1">
        <v>197</v>
      </c>
      <c r="N198" t="s">
        <v>36</v>
      </c>
      <c r="O198" s="3">
        <f>+VLOOKUP(M198,'Cocina datos'!K197:M964,3,FALSE)</f>
        <v>129</v>
      </c>
      <c r="P198" s="3" cm="1">
        <f t="array" ref="P198">+_xlfn.IFS(H198="COBRADA",O198,H198="NO COBRADA",0)</f>
        <v>129</v>
      </c>
      <c r="Q198" s="3">
        <f t="shared" si="27"/>
        <v>20.11</v>
      </c>
    </row>
    <row r="199" spans="1:17">
      <c r="A199" s="1">
        <v>4</v>
      </c>
      <c r="B199" s="1" t="str">
        <f t="shared" si="25"/>
        <v>domingo</v>
      </c>
      <c r="C199" s="4">
        <v>45018.025000000001</v>
      </c>
      <c r="D199" s="4">
        <v>45018.128472222219</v>
      </c>
      <c r="E199" s="4">
        <f t="shared" si="26"/>
        <v>0.10347222221753327</v>
      </c>
      <c r="F199" s="7">
        <f>+VLOOKUP(M199,'Cocina datos'!K198:M2100,2,FALSE)</f>
        <v>4.583333333333333E-2</v>
      </c>
      <c r="G199" s="7" cm="1">
        <f t="array" ref="G199">+_xlfn.IFS((E199-F199)&lt;0,0,(E199-F199)&gt;0,(E199-F199))</f>
        <v>5.7638888884199942E-2</v>
      </c>
      <c r="H199" s="9" t="str" cm="1">
        <f t="array" ref="H199">+_xlfn.IFS(G199=0,"NO COBRADA",G199&gt;0,"COBRADA")</f>
        <v>COBRADA</v>
      </c>
      <c r="I199" t="s">
        <v>33</v>
      </c>
      <c r="J199" s="2" t="s">
        <v>45</v>
      </c>
      <c r="K199" t="s">
        <v>31</v>
      </c>
      <c r="L199" s="3">
        <v>36.72</v>
      </c>
      <c r="M199" s="1">
        <v>198</v>
      </c>
      <c r="N199" t="s">
        <v>32</v>
      </c>
      <c r="O199" s="3">
        <f>+VLOOKUP(M199,'Cocina datos'!K198:M965,3,FALSE)</f>
        <v>54</v>
      </c>
      <c r="P199" s="3" cm="1">
        <f t="array" ref="P199">+_xlfn.IFS(H199="COBRADA",O199,H199="NO COBRADA",0)</f>
        <v>54</v>
      </c>
      <c r="Q199" s="3">
        <f t="shared" si="27"/>
        <v>36.72</v>
      </c>
    </row>
    <row r="200" spans="1:17">
      <c r="A200" s="1">
        <v>5</v>
      </c>
      <c r="B200" s="1" t="str">
        <f t="shared" si="25"/>
        <v>domingo</v>
      </c>
      <c r="C200" s="4">
        <v>45018.080555555556</v>
      </c>
      <c r="D200" s="4">
        <v>45018.236111111109</v>
      </c>
      <c r="E200" s="4">
        <f t="shared" si="26"/>
        <v>0.15555555555329192</v>
      </c>
      <c r="F200" s="7">
        <f>+VLOOKUP(M200,'Cocina datos'!K199:M2101,2,FALSE)</f>
        <v>0.21111111111111108</v>
      </c>
      <c r="G200" s="7" cm="1">
        <f t="array" ref="G200">+_xlfn.IFS((E200-F200)&lt;0,0,(E200-F200)&gt;0,(E200-F200))</f>
        <v>0</v>
      </c>
      <c r="H200" s="9" t="str" cm="1">
        <f t="array" ref="H200">+_xlfn.IFS(G200=0,"NO COBRADA",G200&gt;0,"COBRADA")</f>
        <v>NO COBRADA</v>
      </c>
      <c r="I200" t="s">
        <v>37</v>
      </c>
      <c r="J200" s="2" t="s">
        <v>47</v>
      </c>
      <c r="K200" t="s">
        <v>44</v>
      </c>
      <c r="L200" s="3">
        <v>13.26</v>
      </c>
      <c r="M200" s="1">
        <v>199</v>
      </c>
      <c r="N200" t="s">
        <v>41</v>
      </c>
      <c r="O200" s="3">
        <f>+VLOOKUP(M200,'Cocina datos'!K199:M966,3,FALSE)</f>
        <v>261</v>
      </c>
      <c r="P200" s="3" cm="1">
        <f t="array" ref="P200">+_xlfn.IFS(H200="COBRADA",O200,H200="NO COBRADA",0)</f>
        <v>0</v>
      </c>
      <c r="Q200" s="3">
        <f t="shared" si="27"/>
        <v>0</v>
      </c>
    </row>
    <row r="201" spans="1:17">
      <c r="A201" s="1">
        <v>4</v>
      </c>
      <c r="B201" s="1" t="str">
        <f t="shared" si="25"/>
        <v>domingo</v>
      </c>
      <c r="C201" s="4">
        <v>45018.107638888891</v>
      </c>
      <c r="D201" s="4">
        <v>45018.226388888892</v>
      </c>
      <c r="E201" s="4">
        <f t="shared" si="26"/>
        <v>0.11875000000145519</v>
      </c>
      <c r="F201" s="7">
        <f>+VLOOKUP(M201,'Cocina datos'!K200:M2102,2,FALSE)</f>
        <v>9.3055555555555558E-2</v>
      </c>
      <c r="G201" s="7" cm="1">
        <f t="array" ref="G201">+_xlfn.IFS((E201-F201)&lt;0,0,(E201-F201)&gt;0,(E201-F201))</f>
        <v>2.5694444445899634E-2</v>
      </c>
      <c r="H201" s="9" t="str" cm="1">
        <f t="array" ref="H201">+_xlfn.IFS(G201=0,"NO COBRADA",G201&gt;0,"COBRADA")</f>
        <v>COBRADA</v>
      </c>
      <c r="I201" t="s">
        <v>29</v>
      </c>
      <c r="J201" s="2" t="s">
        <v>45</v>
      </c>
      <c r="K201" t="s">
        <v>31</v>
      </c>
      <c r="L201" s="3">
        <v>48.73</v>
      </c>
      <c r="M201" s="1">
        <v>200</v>
      </c>
      <c r="N201" t="s">
        <v>36</v>
      </c>
      <c r="O201" s="3">
        <f>+VLOOKUP(M201,'Cocina datos'!K200:M967,3,FALSE)</f>
        <v>88</v>
      </c>
      <c r="P201" s="3" cm="1">
        <f t="array" ref="P201">+_xlfn.IFS(H201="COBRADA",O201,H201="NO COBRADA",0)</f>
        <v>88</v>
      </c>
      <c r="Q201" s="3">
        <f t="shared" si="27"/>
        <v>48.73</v>
      </c>
    </row>
    <row r="202" spans="1:17">
      <c r="A202" s="1">
        <v>5</v>
      </c>
      <c r="B202" s="1" t="str">
        <f t="shared" si="25"/>
        <v>domingo</v>
      </c>
      <c r="C202" s="4">
        <v>45018.012499999997</v>
      </c>
      <c r="D202" s="4">
        <v>45018.076388888891</v>
      </c>
      <c r="E202" s="4">
        <f t="shared" si="26"/>
        <v>6.3888888893416151E-2</v>
      </c>
      <c r="F202" s="7">
        <f>+VLOOKUP(M202,'Cocina datos'!K201:M2103,2,FALSE)</f>
        <v>0.12083333333333335</v>
      </c>
      <c r="G202" s="7" cm="1">
        <f t="array" ref="G202">+_xlfn.IFS((E202-F202)&lt;0,0,(E202-F202)&gt;0,(E202-F202))</f>
        <v>0</v>
      </c>
      <c r="H202" s="9" t="str" cm="1">
        <f t="array" ref="H202">+_xlfn.IFS(G202=0,"NO COBRADA",G202&gt;0,"COBRADA")</f>
        <v>NO COBRADA</v>
      </c>
      <c r="I202" t="s">
        <v>33</v>
      </c>
      <c r="J202" s="2" t="s">
        <v>45</v>
      </c>
      <c r="K202" t="s">
        <v>44</v>
      </c>
      <c r="L202" s="3">
        <v>19.84</v>
      </c>
      <c r="M202" s="1">
        <v>201</v>
      </c>
      <c r="N202" t="s">
        <v>43</v>
      </c>
      <c r="O202" s="3">
        <f>+VLOOKUP(M202,'Cocina datos'!K201:M968,3,FALSE)</f>
        <v>72</v>
      </c>
      <c r="P202" s="3" cm="1">
        <f t="array" ref="P202">+_xlfn.IFS(H202="COBRADA",O202,H202="NO COBRADA",0)</f>
        <v>0</v>
      </c>
      <c r="Q202" s="3">
        <f t="shared" si="27"/>
        <v>0</v>
      </c>
    </row>
    <row r="203" spans="1:17">
      <c r="A203" s="1">
        <v>5</v>
      </c>
      <c r="B203" s="1" t="str">
        <f t="shared" si="25"/>
        <v>domingo</v>
      </c>
      <c r="C203" s="4">
        <v>45018.040277777778</v>
      </c>
      <c r="D203" s="4">
        <v>45018.083333333336</v>
      </c>
      <c r="E203" s="4">
        <f>+D203-C203+(15/1440)</f>
        <v>5.3472222224324163E-2</v>
      </c>
      <c r="F203" s="7">
        <f>+VLOOKUP(M203,'Cocina datos'!K202:M2104,2,FALSE)</f>
        <v>0.17291666666666664</v>
      </c>
      <c r="G203" s="7" cm="1">
        <f t="array" ref="G203">+_xlfn.IFS((E203-F203)&lt;0,0,(E203-F203)&gt;0,(E203-F203))</f>
        <v>0</v>
      </c>
      <c r="H203" s="9" t="str" cm="1">
        <f t="array" ref="H203">+_xlfn.IFS(G203=0,"NO COBRADA",G203&gt;0,"COBRADA")</f>
        <v>NO COBRADA</v>
      </c>
      <c r="I203" t="s">
        <v>29</v>
      </c>
      <c r="J203" s="2" t="s">
        <v>45</v>
      </c>
      <c r="K203" t="s">
        <v>31</v>
      </c>
      <c r="L203" s="3">
        <v>24.19</v>
      </c>
      <c r="M203" s="1">
        <v>202</v>
      </c>
      <c r="N203" t="s">
        <v>48</v>
      </c>
      <c r="O203" s="3">
        <f>+VLOOKUP(M203,'Cocina datos'!K202:M969,3,FALSE)</f>
        <v>206</v>
      </c>
      <c r="P203" s="3" cm="1">
        <f t="array" ref="P203">+_xlfn.IFS(H203="COBRADA",O203,H203="NO COBRADA",0)</f>
        <v>0</v>
      </c>
      <c r="Q203" s="3">
        <f t="shared" si="27"/>
        <v>0</v>
      </c>
    </row>
    <row r="204" spans="1:17">
      <c r="A204" s="1">
        <v>2</v>
      </c>
      <c r="B204" s="1" t="str">
        <f t="shared" si="25"/>
        <v>domingo</v>
      </c>
      <c r="C204" s="4">
        <v>45018.164583333331</v>
      </c>
      <c r="D204" s="4">
        <v>45018.222916666666</v>
      </c>
      <c r="E204" s="4">
        <f t="shared" si="26"/>
        <v>5.8333333334303461E-2</v>
      </c>
      <c r="F204" s="7">
        <f>+VLOOKUP(M204,'Cocina datos'!K203:M2105,2,FALSE)</f>
        <v>0.17708333333333331</v>
      </c>
      <c r="G204" s="7" cm="1">
        <f t="array" ref="G204">+_xlfn.IFS((E204-F204)&lt;0,0,(E204-F204)&gt;0,(E204-F204))</f>
        <v>0</v>
      </c>
      <c r="H204" s="9" t="str" cm="1">
        <f t="array" ref="H204">+_xlfn.IFS(G204=0,"NO COBRADA",G204&gt;0,"COBRADA")</f>
        <v>NO COBRADA</v>
      </c>
      <c r="I204" t="s">
        <v>33</v>
      </c>
      <c r="J204" s="2" t="s">
        <v>45</v>
      </c>
      <c r="K204" t="s">
        <v>31</v>
      </c>
      <c r="L204" s="3">
        <v>40.19</v>
      </c>
      <c r="M204" s="1">
        <v>203</v>
      </c>
      <c r="N204" t="s">
        <v>43</v>
      </c>
      <c r="O204" s="3">
        <f>+VLOOKUP(M204,'Cocina datos'!K203:M970,3,FALSE)</f>
        <v>156</v>
      </c>
      <c r="P204" s="3" cm="1">
        <f t="array" ref="P204">+_xlfn.IFS(H204="COBRADA",O204,H204="NO COBRADA",0)</f>
        <v>0</v>
      </c>
      <c r="Q204" s="3">
        <f t="shared" si="27"/>
        <v>0</v>
      </c>
    </row>
    <row r="205" spans="1:17">
      <c r="A205" s="1">
        <v>5</v>
      </c>
      <c r="B205" s="1" t="str">
        <f t="shared" si="25"/>
        <v>domingo</v>
      </c>
      <c r="C205" s="4">
        <v>45018.011805555558</v>
      </c>
      <c r="D205" s="4">
        <v>45018.100694444445</v>
      </c>
      <c r="E205" s="4">
        <f t="shared" si="26"/>
        <v>8.8888888887595385E-2</v>
      </c>
      <c r="F205" s="7">
        <f>+VLOOKUP(M205,'Cocina datos'!K204:M2106,2,FALSE)</f>
        <v>2.9166666666666667E-2</v>
      </c>
      <c r="G205" s="7" cm="1">
        <f t="array" ref="G205">+_xlfn.IFS((E205-F205)&lt;0,0,(E205-F205)&gt;0,(E205-F205))</f>
        <v>5.9722222220928718E-2</v>
      </c>
      <c r="H205" s="9" t="str" cm="1">
        <f t="array" ref="H205">+_xlfn.IFS(G205=0,"NO COBRADA",G205&gt;0,"COBRADA")</f>
        <v>COBRADA</v>
      </c>
      <c r="I205" t="s">
        <v>33</v>
      </c>
      <c r="J205" s="2" t="s">
        <v>34</v>
      </c>
      <c r="K205" t="s">
        <v>31</v>
      </c>
      <c r="L205" s="3">
        <v>49.56</v>
      </c>
      <c r="M205" s="1">
        <v>204</v>
      </c>
      <c r="N205" t="s">
        <v>49</v>
      </c>
      <c r="O205" s="3">
        <f>+VLOOKUP(M205,'Cocina datos'!K204:M971,3,FALSE)</f>
        <v>48</v>
      </c>
      <c r="P205" s="3" cm="1">
        <f t="array" ref="P205">+_xlfn.IFS(H205="COBRADA",O205,H205="NO COBRADA",0)</f>
        <v>48</v>
      </c>
      <c r="Q205" s="3">
        <f t="shared" si="27"/>
        <v>49.56</v>
      </c>
    </row>
    <row r="206" spans="1:17">
      <c r="A206" s="1">
        <v>1</v>
      </c>
      <c r="B206" s="1" t="str">
        <f t="shared" si="25"/>
        <v>domingo</v>
      </c>
      <c r="C206" s="4">
        <v>45018.09375</v>
      </c>
      <c r="D206" s="4">
        <v>45018.259722222225</v>
      </c>
      <c r="E206" s="4">
        <f t="shared" si="26"/>
        <v>0.16597222222480923</v>
      </c>
      <c r="F206" s="7">
        <f>+VLOOKUP(M206,'Cocina datos'!K205:M2107,2,FALSE)</f>
        <v>5.9722222222222218E-2</v>
      </c>
      <c r="G206" s="7" cm="1">
        <f t="array" ref="G206">+_xlfn.IFS((E206-F206)&lt;0,0,(E206-F206)&gt;0,(E206-F206))</f>
        <v>0.10625000000258701</v>
      </c>
      <c r="H206" s="9" t="str" cm="1">
        <f t="array" ref="H206">+_xlfn.IFS(G206=0,"NO COBRADA",G206&gt;0,"COBRADA")</f>
        <v>COBRADA</v>
      </c>
      <c r="I206" t="s">
        <v>37</v>
      </c>
      <c r="J206" s="2" t="s">
        <v>47</v>
      </c>
      <c r="K206" t="s">
        <v>31</v>
      </c>
      <c r="L206" s="3">
        <v>26.49</v>
      </c>
      <c r="M206" s="1">
        <v>205</v>
      </c>
      <c r="N206" t="s">
        <v>51</v>
      </c>
      <c r="O206" s="3">
        <f>+VLOOKUP(M206,'Cocina datos'!K205:M972,3,FALSE)</f>
        <v>61</v>
      </c>
      <c r="P206" s="3" cm="1">
        <f t="array" ref="P206">+_xlfn.IFS(H206="COBRADA",O206,H206="NO COBRADA",0)</f>
        <v>61</v>
      </c>
      <c r="Q206" s="3">
        <f t="shared" si="27"/>
        <v>26.49</v>
      </c>
    </row>
    <row r="207" spans="1:17">
      <c r="A207" s="1">
        <v>6</v>
      </c>
      <c r="B207" s="1" t="str">
        <f t="shared" si="25"/>
        <v>domingo</v>
      </c>
      <c r="C207" s="4">
        <v>45018.143750000003</v>
      </c>
      <c r="D207" s="4">
        <v>45018.256249999999</v>
      </c>
      <c r="E207" s="4">
        <f>+D207-C207+(15/1440)</f>
        <v>0.1229166666623011</v>
      </c>
      <c r="F207" s="7">
        <f>+VLOOKUP(M207,'Cocina datos'!K206:M2108,2,FALSE)</f>
        <v>4.027777777777778E-2</v>
      </c>
      <c r="G207" s="7" cm="1">
        <f t="array" ref="G207">+_xlfn.IFS((E207-F207)&lt;0,0,(E207-F207)&gt;0,(E207-F207))</f>
        <v>8.2638888884523309E-2</v>
      </c>
      <c r="H207" s="9" t="str" cm="1">
        <f t="array" ref="H207">+_xlfn.IFS(G207=0,"NO COBRADA",G207&gt;0,"COBRADA")</f>
        <v>COBRADA</v>
      </c>
      <c r="I207" t="s">
        <v>42</v>
      </c>
      <c r="J207" s="2" t="s">
        <v>45</v>
      </c>
      <c r="K207" t="s">
        <v>31</v>
      </c>
      <c r="L207" s="3">
        <v>36.96</v>
      </c>
      <c r="M207" s="1">
        <v>206</v>
      </c>
      <c r="N207" t="s">
        <v>48</v>
      </c>
      <c r="O207" s="3">
        <f>+VLOOKUP(M207,'Cocina datos'!K206:M973,3,FALSE)</f>
        <v>30</v>
      </c>
      <c r="P207" s="3" cm="1">
        <f t="array" ref="P207">+_xlfn.IFS(H207="COBRADA",O207,H207="NO COBRADA",0)</f>
        <v>30</v>
      </c>
      <c r="Q207" s="3">
        <f t="shared" si="27"/>
        <v>36.96</v>
      </c>
    </row>
    <row r="208" spans="1:17">
      <c r="A208" s="1">
        <v>3</v>
      </c>
      <c r="B208" s="1" t="str">
        <f t="shared" si="25"/>
        <v>domingo</v>
      </c>
      <c r="C208" s="4">
        <v>45018.117361111108</v>
      </c>
      <c r="D208" s="4">
        <v>45018.168055555558</v>
      </c>
      <c r="E208" s="4">
        <f t="shared" si="26"/>
        <v>5.0694444449618459E-2</v>
      </c>
      <c r="F208" s="7">
        <f>+VLOOKUP(M208,'Cocina datos'!K207:M2109,2,FALSE)</f>
        <v>0.12916666666666665</v>
      </c>
      <c r="G208" s="7" cm="1">
        <f t="array" ref="G208">+_xlfn.IFS((E208-F208)&lt;0,0,(E208-F208)&gt;0,(E208-F208))</f>
        <v>0</v>
      </c>
      <c r="H208" s="9" t="str" cm="1">
        <f t="array" ref="H208">+_xlfn.IFS(G208=0,"NO COBRADA",G208&gt;0,"COBRADA")</f>
        <v>NO COBRADA</v>
      </c>
      <c r="I208" t="s">
        <v>40</v>
      </c>
      <c r="J208" s="2" t="s">
        <v>45</v>
      </c>
      <c r="K208" t="s">
        <v>44</v>
      </c>
      <c r="L208" s="3">
        <v>46.54</v>
      </c>
      <c r="M208" s="1">
        <v>207</v>
      </c>
      <c r="N208" t="s">
        <v>39</v>
      </c>
      <c r="O208" s="3">
        <f>+VLOOKUP(M208,'Cocina datos'!K207:M974,3,FALSE)</f>
        <v>180</v>
      </c>
      <c r="P208" s="3" cm="1">
        <f t="array" ref="P208">+_xlfn.IFS(H208="COBRADA",O208,H208="NO COBRADA",0)</f>
        <v>0</v>
      </c>
      <c r="Q208" s="3">
        <f t="shared" si="27"/>
        <v>0</v>
      </c>
    </row>
    <row r="209" spans="1:17">
      <c r="A209" s="1">
        <v>4</v>
      </c>
      <c r="B209" s="1" t="str">
        <f t="shared" si="25"/>
        <v>domingo</v>
      </c>
      <c r="C209" s="4">
        <v>45018.147916666669</v>
      </c>
      <c r="D209" s="4">
        <v>45018.275000000001</v>
      </c>
      <c r="E209" s="4">
        <f>+D209-C209+(15/1440)</f>
        <v>0.13749999999951493</v>
      </c>
      <c r="F209" s="7">
        <f>+VLOOKUP(M209,'Cocina datos'!K208:M2110,2,FALSE)</f>
        <v>0.14652777777777778</v>
      </c>
      <c r="G209" s="7" cm="1">
        <f t="array" ref="G209">+_xlfn.IFS((E209-F209)&lt;0,0,(E209-F209)&gt;0,(E209-F209))</f>
        <v>0</v>
      </c>
      <c r="H209" s="9" t="str" cm="1">
        <f t="array" ref="H209">+_xlfn.IFS(G209=0,"NO COBRADA",G209&gt;0,"COBRADA")</f>
        <v>NO COBRADA</v>
      </c>
      <c r="I209" t="s">
        <v>33</v>
      </c>
      <c r="J209" s="2" t="s">
        <v>47</v>
      </c>
      <c r="K209" t="s">
        <v>31</v>
      </c>
      <c r="L209" s="3">
        <v>36.700000000000003</v>
      </c>
      <c r="M209" s="1">
        <v>208</v>
      </c>
      <c r="N209" t="s">
        <v>43</v>
      </c>
      <c r="O209" s="3">
        <f>+VLOOKUP(M209,'Cocina datos'!K208:M975,3,FALSE)</f>
        <v>180</v>
      </c>
      <c r="P209" s="3" cm="1">
        <f t="array" ref="P209">+_xlfn.IFS(H209="COBRADA",O209,H209="NO COBRADA",0)</f>
        <v>0</v>
      </c>
      <c r="Q209" s="3">
        <f t="shared" si="27"/>
        <v>0</v>
      </c>
    </row>
    <row r="210" spans="1:17">
      <c r="A210" s="1">
        <v>6</v>
      </c>
      <c r="B210" s="1" t="str">
        <f t="shared" si="25"/>
        <v>domingo</v>
      </c>
      <c r="C210" s="4">
        <v>45018.063194444447</v>
      </c>
      <c r="D210" s="4">
        <v>45018.17083333333</v>
      </c>
      <c r="E210" s="4">
        <f t="shared" si="26"/>
        <v>0.10763888888322981</v>
      </c>
      <c r="F210" s="7">
        <f>+VLOOKUP(M210,'Cocina datos'!K209:M2111,2,FALSE)</f>
        <v>0.2326388888888889</v>
      </c>
      <c r="G210" s="7" cm="1">
        <f t="array" ref="G210">+_xlfn.IFS((E210-F210)&lt;0,0,(E210-F210)&gt;0,(E210-F210))</f>
        <v>0</v>
      </c>
      <c r="H210" s="9" t="str" cm="1">
        <f t="array" ref="H210">+_xlfn.IFS(G210=0,"NO COBRADA",G210&gt;0,"COBRADA")</f>
        <v>NO COBRADA</v>
      </c>
      <c r="I210" t="s">
        <v>33</v>
      </c>
      <c r="J210" s="2" t="s">
        <v>34</v>
      </c>
      <c r="K210" t="s">
        <v>44</v>
      </c>
      <c r="L210" s="3">
        <v>34.49</v>
      </c>
      <c r="M210" s="1">
        <v>209</v>
      </c>
      <c r="N210" t="s">
        <v>48</v>
      </c>
      <c r="O210" s="3">
        <f>+VLOOKUP(M210,'Cocina datos'!K209:M976,3,FALSE)</f>
        <v>214</v>
      </c>
      <c r="P210" s="3" cm="1">
        <f t="array" ref="P210">+_xlfn.IFS(H210="COBRADA",O210,H210="NO COBRADA",0)</f>
        <v>0</v>
      </c>
      <c r="Q210" s="3">
        <f t="shared" si="27"/>
        <v>0</v>
      </c>
    </row>
    <row r="211" spans="1:17">
      <c r="A211" s="1">
        <v>4</v>
      </c>
      <c r="B211" s="1" t="str">
        <f t="shared" si="25"/>
        <v>domingo</v>
      </c>
      <c r="C211" s="4">
        <v>45018.113194444442</v>
      </c>
      <c r="D211" s="4">
        <v>45018.186805555553</v>
      </c>
      <c r="E211" s="4">
        <f t="shared" si="26"/>
        <v>7.3611111110949423E-2</v>
      </c>
      <c r="F211" s="7">
        <f>+VLOOKUP(M211,'Cocina datos'!K210:M2112,2,FALSE)</f>
        <v>0.1736111111111111</v>
      </c>
      <c r="G211" s="7" cm="1">
        <f t="array" ref="G211">+_xlfn.IFS((E211-F211)&lt;0,0,(E211-F211)&gt;0,(E211-F211))</f>
        <v>0</v>
      </c>
      <c r="H211" s="9" t="str" cm="1">
        <f t="array" ref="H211">+_xlfn.IFS(G211=0,"NO COBRADA",G211&gt;0,"COBRADA")</f>
        <v>NO COBRADA</v>
      </c>
      <c r="I211" t="s">
        <v>37</v>
      </c>
      <c r="J211" s="2" t="s">
        <v>45</v>
      </c>
      <c r="K211" t="s">
        <v>35</v>
      </c>
      <c r="L211" s="3">
        <v>14.67</v>
      </c>
      <c r="M211" s="1">
        <v>210</v>
      </c>
      <c r="N211" t="s">
        <v>46</v>
      </c>
      <c r="O211" s="3">
        <f>+VLOOKUP(M211,'Cocina datos'!K210:M977,3,FALSE)</f>
        <v>195</v>
      </c>
      <c r="P211" s="3" cm="1">
        <f t="array" ref="P211">+_xlfn.IFS(H211="COBRADA",O211,H211="NO COBRADA",0)</f>
        <v>0</v>
      </c>
      <c r="Q211" s="3">
        <f t="shared" si="27"/>
        <v>0</v>
      </c>
    </row>
    <row r="212" spans="1:17">
      <c r="A212" s="1">
        <v>2</v>
      </c>
      <c r="B212" s="1" t="str">
        <f t="shared" si="25"/>
        <v>domingo</v>
      </c>
      <c r="C212" s="4">
        <v>45018.152777777781</v>
      </c>
      <c r="D212" s="4">
        <v>45018.226388888892</v>
      </c>
      <c r="E212" s="4">
        <f t="shared" si="26"/>
        <v>7.3611111110949423E-2</v>
      </c>
      <c r="F212" s="7">
        <f>+VLOOKUP(M212,'Cocina datos'!K211:M2113,2,FALSE)</f>
        <v>0.20624999999999999</v>
      </c>
      <c r="G212" s="7" cm="1">
        <f t="array" ref="G212">+_xlfn.IFS((E212-F212)&lt;0,0,(E212-F212)&gt;0,(E212-F212))</f>
        <v>0</v>
      </c>
      <c r="H212" s="9" t="str" cm="1">
        <f t="array" ref="H212">+_xlfn.IFS(G212=0,"NO COBRADA",G212&gt;0,"COBRADA")</f>
        <v>NO COBRADA</v>
      </c>
      <c r="I212" t="s">
        <v>33</v>
      </c>
      <c r="J212" s="2" t="s">
        <v>47</v>
      </c>
      <c r="K212" t="s">
        <v>31</v>
      </c>
      <c r="L212" s="3">
        <v>11.13</v>
      </c>
      <c r="M212" s="1">
        <v>211</v>
      </c>
      <c r="N212" t="s">
        <v>52</v>
      </c>
      <c r="O212" s="3">
        <f>+VLOOKUP(M212,'Cocina datos'!K211:M978,3,FALSE)</f>
        <v>169</v>
      </c>
      <c r="P212" s="3" cm="1">
        <f t="array" ref="P212">+_xlfn.IFS(H212="COBRADA",O212,H212="NO COBRADA",0)</f>
        <v>0</v>
      </c>
      <c r="Q212" s="3">
        <f t="shared" si="27"/>
        <v>0</v>
      </c>
    </row>
    <row r="213" spans="1:17">
      <c r="A213" s="1">
        <v>6</v>
      </c>
      <c r="B213" s="1" t="str">
        <f t="shared" si="25"/>
        <v>domingo</v>
      </c>
      <c r="C213" s="4">
        <v>45018.107638888891</v>
      </c>
      <c r="D213" s="4">
        <v>45018.152777777781</v>
      </c>
      <c r="E213" s="4">
        <f>+D213-C213+(15/1440)</f>
        <v>5.5555555557172433E-2</v>
      </c>
      <c r="F213" s="7">
        <f>+VLOOKUP(M213,'Cocina datos'!K212:M2114,2,FALSE)</f>
        <v>0.26041666666666669</v>
      </c>
      <c r="G213" s="7" cm="1">
        <f t="array" ref="G213">+_xlfn.IFS((E213-F213)&lt;0,0,(E213-F213)&gt;0,(E213-F213))</f>
        <v>0</v>
      </c>
      <c r="H213" s="9" t="str" cm="1">
        <f t="array" ref="H213">+_xlfn.IFS(G213=0,"NO COBRADA",G213&gt;0,"COBRADA")</f>
        <v>NO COBRADA</v>
      </c>
      <c r="I213" t="s">
        <v>42</v>
      </c>
      <c r="J213" s="2" t="s">
        <v>47</v>
      </c>
      <c r="K213" t="s">
        <v>31</v>
      </c>
      <c r="L213" s="3">
        <v>18.850000000000001</v>
      </c>
      <c r="M213" s="1">
        <v>212</v>
      </c>
      <c r="N213" t="s">
        <v>43</v>
      </c>
      <c r="O213" s="3">
        <f>+VLOOKUP(M213,'Cocina datos'!K212:M979,3,FALSE)</f>
        <v>245</v>
      </c>
      <c r="P213" s="3" cm="1">
        <f t="array" ref="P213">+_xlfn.IFS(H213="COBRADA",O213,H213="NO COBRADA",0)</f>
        <v>0</v>
      </c>
      <c r="Q213" s="3">
        <f t="shared" si="27"/>
        <v>0</v>
      </c>
    </row>
    <row r="214" spans="1:17">
      <c r="A214" s="1">
        <v>6</v>
      </c>
      <c r="B214" s="1" t="str">
        <f t="shared" si="25"/>
        <v>domingo</v>
      </c>
      <c r="C214" s="4">
        <v>45018.073611111111</v>
      </c>
      <c r="D214" s="4">
        <v>45018.206944444442</v>
      </c>
      <c r="E214" s="4">
        <f t="shared" si="26"/>
        <v>0.13333333333139308</v>
      </c>
      <c r="F214" s="7">
        <f>+VLOOKUP(M214,'Cocina datos'!K213:M2115,2,FALSE)</f>
        <v>0.10208333333333333</v>
      </c>
      <c r="G214" s="7" cm="1">
        <f t="array" ref="G214">+_xlfn.IFS((E214-F214)&lt;0,0,(E214-F214)&gt;0,(E214-F214))</f>
        <v>3.1249999998059746E-2</v>
      </c>
      <c r="H214" s="9" t="str" cm="1">
        <f t="array" ref="H214">+_xlfn.IFS(G214=0,"NO COBRADA",G214&gt;0,"COBRADA")</f>
        <v>COBRADA</v>
      </c>
      <c r="I214" t="s">
        <v>40</v>
      </c>
      <c r="J214" s="2" t="s">
        <v>45</v>
      </c>
      <c r="K214" t="s">
        <v>31</v>
      </c>
      <c r="L214" s="3">
        <v>28.1</v>
      </c>
      <c r="M214" s="1">
        <v>213</v>
      </c>
      <c r="N214" t="s">
        <v>43</v>
      </c>
      <c r="O214" s="3">
        <f>+VLOOKUP(M214,'Cocina datos'!K213:M980,3,FALSE)</f>
        <v>87</v>
      </c>
      <c r="P214" s="3" cm="1">
        <f t="array" ref="P214">+_xlfn.IFS(H214="COBRADA",O214,H214="NO COBRADA",0)</f>
        <v>87</v>
      </c>
      <c r="Q214" s="3">
        <f t="shared" si="27"/>
        <v>28.1</v>
      </c>
    </row>
    <row r="215" spans="1:17">
      <c r="A215" s="1">
        <v>4</v>
      </c>
      <c r="B215" s="1" t="str">
        <f t="shared" si="25"/>
        <v>domingo</v>
      </c>
      <c r="C215" s="4">
        <v>45018.137499999997</v>
      </c>
      <c r="D215" s="4">
        <v>45018.214583333334</v>
      </c>
      <c r="E215" s="4">
        <f t="shared" ref="E215:E216" si="28">+D215-C215+(15/1440)</f>
        <v>8.7500000003880515E-2</v>
      </c>
      <c r="F215" s="7">
        <f>+VLOOKUP(M215,'Cocina datos'!K214:M2116,2,FALSE)</f>
        <v>6.1111111111111116E-2</v>
      </c>
      <c r="G215" s="7" cm="1">
        <f t="array" ref="G215">+_xlfn.IFS((E215-F215)&lt;0,0,(E215-F215)&gt;0,(E215-F215))</f>
        <v>2.6388888892769399E-2</v>
      </c>
      <c r="H215" s="9" t="str" cm="1">
        <f t="array" ref="H215">+_xlfn.IFS(G215=0,"NO COBRADA",G215&gt;0,"COBRADA")</f>
        <v>COBRADA</v>
      </c>
      <c r="I215" t="s">
        <v>33</v>
      </c>
      <c r="J215" s="2" t="s">
        <v>47</v>
      </c>
      <c r="K215" t="s">
        <v>31</v>
      </c>
      <c r="L215" s="3">
        <v>33.39</v>
      </c>
      <c r="M215" s="1">
        <v>214</v>
      </c>
      <c r="N215" t="s">
        <v>52</v>
      </c>
      <c r="O215" s="3">
        <f>+VLOOKUP(M215,'Cocina datos'!K214:M981,3,FALSE)</f>
        <v>228</v>
      </c>
      <c r="P215" s="3" cm="1">
        <f t="array" ref="P215">+_xlfn.IFS(H215="COBRADA",O215,H215="NO COBRADA",0)</f>
        <v>228</v>
      </c>
      <c r="Q215" s="3">
        <f t="shared" si="27"/>
        <v>33.39</v>
      </c>
    </row>
    <row r="216" spans="1:17">
      <c r="A216" s="1">
        <v>4</v>
      </c>
      <c r="B216" s="1" t="str">
        <f t="shared" si="25"/>
        <v>domingo</v>
      </c>
      <c r="C216" s="4">
        <v>45018.161111111112</v>
      </c>
      <c r="D216" s="4">
        <v>45018.267361111109</v>
      </c>
      <c r="E216" s="4">
        <f t="shared" si="28"/>
        <v>0.11666666666375629</v>
      </c>
      <c r="F216" s="7">
        <f>+VLOOKUP(M216,'Cocina datos'!K215:M2117,2,FALSE)</f>
        <v>8.7499999999999994E-2</v>
      </c>
      <c r="G216" s="7" cm="1">
        <f t="array" ref="G216">+_xlfn.IFS((E216-F216)&lt;0,0,(E216-F216)&gt;0,(E216-F216))</f>
        <v>2.9166666663756294E-2</v>
      </c>
      <c r="H216" s="9" t="str" cm="1">
        <f t="array" ref="H216">+_xlfn.IFS(G216=0,"NO COBRADA",G216&gt;0,"COBRADA")</f>
        <v>COBRADA</v>
      </c>
      <c r="I216" t="s">
        <v>29</v>
      </c>
      <c r="J216" s="2" t="s">
        <v>47</v>
      </c>
      <c r="K216" t="s">
        <v>31</v>
      </c>
      <c r="L216" s="3">
        <v>35.64</v>
      </c>
      <c r="M216" s="1">
        <v>215</v>
      </c>
      <c r="N216" t="s">
        <v>49</v>
      </c>
      <c r="O216" s="3">
        <f>+VLOOKUP(M216,'Cocina datos'!K215:M982,3,FALSE)</f>
        <v>158</v>
      </c>
      <c r="P216" s="3" cm="1">
        <f t="array" ref="P216">+_xlfn.IFS(H216="COBRADA",O216,H216="NO COBRADA",0)</f>
        <v>158</v>
      </c>
      <c r="Q216" s="3">
        <f t="shared" si="27"/>
        <v>35.64</v>
      </c>
    </row>
    <row r="217" spans="1:17">
      <c r="A217" s="1">
        <v>6</v>
      </c>
      <c r="B217" s="1" t="str">
        <f t="shared" si="25"/>
        <v>domingo</v>
      </c>
      <c r="C217" s="4">
        <v>45018.073611111111</v>
      </c>
      <c r="D217" s="4">
        <v>45018.23333333333</v>
      </c>
      <c r="E217" s="4">
        <f t="shared" si="26"/>
        <v>0.15972222221898846</v>
      </c>
      <c r="F217" s="7">
        <f>+VLOOKUP(M217,'Cocina datos'!K216:M2118,2,FALSE)</f>
        <v>0.16250000000000003</v>
      </c>
      <c r="G217" s="7" cm="1">
        <f t="array" ref="G217">+_xlfn.IFS((E217-F217)&lt;0,0,(E217-F217)&gt;0,(E217-F217))</f>
        <v>0</v>
      </c>
      <c r="H217" s="9" t="str" cm="1">
        <f t="array" ref="H217">+_xlfn.IFS(G217=0,"NO COBRADA",G217&gt;0,"COBRADA")</f>
        <v>NO COBRADA</v>
      </c>
      <c r="I217" t="s">
        <v>37</v>
      </c>
      <c r="J217" s="2" t="s">
        <v>45</v>
      </c>
      <c r="K217" t="s">
        <v>31</v>
      </c>
      <c r="L217" s="3">
        <v>35.69</v>
      </c>
      <c r="M217" s="1">
        <v>216</v>
      </c>
      <c r="N217" t="s">
        <v>49</v>
      </c>
      <c r="O217" s="3">
        <f>+VLOOKUP(M217,'Cocina datos'!K216:M983,3,FALSE)</f>
        <v>142</v>
      </c>
      <c r="P217" s="3" cm="1">
        <f t="array" ref="P217">+_xlfn.IFS(H217="COBRADA",O217,H217="NO COBRADA",0)</f>
        <v>0</v>
      </c>
      <c r="Q217" s="3">
        <f t="shared" si="27"/>
        <v>0</v>
      </c>
    </row>
    <row r="218" spans="1:17">
      <c r="A218" s="1">
        <v>2</v>
      </c>
      <c r="B218" s="1" t="str">
        <f t="shared" si="25"/>
        <v>domingo</v>
      </c>
      <c r="C218" s="4">
        <v>45018.037499999999</v>
      </c>
      <c r="D218" s="4">
        <v>45018.197916666664</v>
      </c>
      <c r="E218" s="4">
        <f t="shared" ref="E218:E219" si="29">+D218-C218+(15/1440)</f>
        <v>0.1708333333323632</v>
      </c>
      <c r="F218" s="7">
        <f>+VLOOKUP(M218,'Cocina datos'!K217:M2119,2,FALSE)</f>
        <v>2.7083333333333331E-2</v>
      </c>
      <c r="G218" s="7" cm="1">
        <f t="array" ref="G218">+_xlfn.IFS((E218-F218)&lt;0,0,(E218-F218)&gt;0,(E218-F218))</f>
        <v>0.14374999999902988</v>
      </c>
      <c r="H218" s="9" t="str" cm="1">
        <f t="array" ref="H218">+_xlfn.IFS(G218=0,"NO COBRADA",G218&gt;0,"COBRADA")</f>
        <v>COBRADA</v>
      </c>
      <c r="I218" t="s">
        <v>29</v>
      </c>
      <c r="J218" s="2" t="s">
        <v>45</v>
      </c>
      <c r="K218" t="s">
        <v>44</v>
      </c>
      <c r="L218" s="3">
        <v>31.17</v>
      </c>
      <c r="M218" s="1">
        <v>217</v>
      </c>
      <c r="N218" t="s">
        <v>36</v>
      </c>
      <c r="O218" s="3">
        <f>+VLOOKUP(M218,'Cocina datos'!K217:M984,3,FALSE)</f>
        <v>96</v>
      </c>
      <c r="P218" s="3" cm="1">
        <f t="array" ref="P218">+_xlfn.IFS(H218="COBRADA",O218,H218="NO COBRADA",0)</f>
        <v>96</v>
      </c>
      <c r="Q218" s="3">
        <f t="shared" si="27"/>
        <v>31.17</v>
      </c>
    </row>
    <row r="219" spans="1:17">
      <c r="A219" s="1">
        <v>3</v>
      </c>
      <c r="B219" s="1" t="str">
        <f t="shared" si="25"/>
        <v>domingo</v>
      </c>
      <c r="C219" s="4">
        <v>45018.018750000003</v>
      </c>
      <c r="D219" s="4">
        <v>45018.15347222222</v>
      </c>
      <c r="E219" s="4">
        <f t="shared" si="29"/>
        <v>0.14513888888419993</v>
      </c>
      <c r="F219" s="7">
        <f>+VLOOKUP(M219,'Cocina datos'!K218:M2120,2,FALSE)</f>
        <v>9.1666666666666674E-2</v>
      </c>
      <c r="G219" s="7" cm="1">
        <f t="array" ref="G219">+_xlfn.IFS((E219-F219)&lt;0,0,(E219-F219)&gt;0,(E219-F219))</f>
        <v>5.3472222217533255E-2</v>
      </c>
      <c r="H219" s="9" t="str" cm="1">
        <f t="array" ref="H219">+_xlfn.IFS(G219=0,"NO COBRADA",G219&gt;0,"COBRADA")</f>
        <v>COBRADA</v>
      </c>
      <c r="I219" t="s">
        <v>40</v>
      </c>
      <c r="J219" s="2" t="s">
        <v>45</v>
      </c>
      <c r="K219" t="s">
        <v>31</v>
      </c>
      <c r="L219" s="3">
        <v>23.34</v>
      </c>
      <c r="M219" s="1">
        <v>218</v>
      </c>
      <c r="N219" t="s">
        <v>52</v>
      </c>
      <c r="O219" s="3">
        <f>+VLOOKUP(M219,'Cocina datos'!K218:M985,3,FALSE)</f>
        <v>184</v>
      </c>
      <c r="P219" s="3" cm="1">
        <f t="array" ref="P219">+_xlfn.IFS(H219="COBRADA",O219,H219="NO COBRADA",0)</f>
        <v>184</v>
      </c>
      <c r="Q219" s="3">
        <f t="shared" si="27"/>
        <v>23.34</v>
      </c>
    </row>
    <row r="220" spans="1:17">
      <c r="A220" s="1">
        <v>5</v>
      </c>
      <c r="B220" s="1" t="str">
        <f t="shared" si="25"/>
        <v>domingo</v>
      </c>
      <c r="C220" s="4">
        <v>45018.106249999997</v>
      </c>
      <c r="D220" s="4">
        <v>45018.200694444444</v>
      </c>
      <c r="E220" s="4">
        <f t="shared" si="26"/>
        <v>9.4444444446708076E-2</v>
      </c>
      <c r="F220" s="7">
        <f>+VLOOKUP(M220,'Cocina datos'!K219:M2121,2,FALSE)</f>
        <v>3.9583333333333331E-2</v>
      </c>
      <c r="G220" s="7" cm="1">
        <f t="array" ref="G220">+_xlfn.IFS((E220-F220)&lt;0,0,(E220-F220)&gt;0,(E220-F220))</f>
        <v>5.4861111113374744E-2</v>
      </c>
      <c r="H220" s="9" t="str" cm="1">
        <f t="array" ref="H220">+_xlfn.IFS(G220=0,"NO COBRADA",G220&gt;0,"COBRADA")</f>
        <v>COBRADA</v>
      </c>
      <c r="I220" t="s">
        <v>29</v>
      </c>
      <c r="J220" s="2" t="s">
        <v>45</v>
      </c>
      <c r="K220" t="s">
        <v>31</v>
      </c>
      <c r="L220" s="3">
        <v>46.96</v>
      </c>
      <c r="M220" s="1">
        <v>219</v>
      </c>
      <c r="N220" t="s">
        <v>46</v>
      </c>
      <c r="O220" s="3">
        <f>+VLOOKUP(M220,'Cocina datos'!K219:M986,3,FALSE)</f>
        <v>139</v>
      </c>
      <c r="P220" s="3" cm="1">
        <f t="array" ref="P220">+_xlfn.IFS(H220="COBRADA",O220,H220="NO COBRADA",0)</f>
        <v>139</v>
      </c>
      <c r="Q220" s="3">
        <f t="shared" si="27"/>
        <v>46.96</v>
      </c>
    </row>
    <row r="221" spans="1:17">
      <c r="A221" s="1">
        <v>6</v>
      </c>
      <c r="B221" s="1" t="str">
        <f t="shared" si="25"/>
        <v>domingo</v>
      </c>
      <c r="C221" s="4">
        <v>45018.042361111111</v>
      </c>
      <c r="D221" s="4">
        <v>45018.206250000003</v>
      </c>
      <c r="E221" s="4">
        <f t="shared" si="26"/>
        <v>0.16388888889196096</v>
      </c>
      <c r="F221" s="7">
        <f>+VLOOKUP(M221,'Cocina datos'!K220:M2122,2,FALSE)</f>
        <v>9.0277777777777769E-3</v>
      </c>
      <c r="G221" s="7" cm="1">
        <f t="array" ref="G221">+_xlfn.IFS((E221-F221)&lt;0,0,(E221-F221)&gt;0,(E221-F221))</f>
        <v>0.15486111111418319</v>
      </c>
      <c r="H221" s="9" t="str" cm="1">
        <f t="array" ref="H221">+_xlfn.IFS(G221=0,"NO COBRADA",G221&gt;0,"COBRADA")</f>
        <v>COBRADA</v>
      </c>
      <c r="I221" t="s">
        <v>40</v>
      </c>
      <c r="J221" s="2" t="s">
        <v>45</v>
      </c>
      <c r="K221" t="s">
        <v>31</v>
      </c>
      <c r="L221" s="3">
        <v>48.5</v>
      </c>
      <c r="M221" s="1">
        <v>220</v>
      </c>
      <c r="N221" t="s">
        <v>50</v>
      </c>
      <c r="O221" s="3">
        <f>+VLOOKUP(M221,'Cocina datos'!K220:M987,3,FALSE)</f>
        <v>24</v>
      </c>
      <c r="P221" s="3" cm="1">
        <f t="array" ref="P221">+_xlfn.IFS(H221="COBRADA",O221,H221="NO COBRADA",0)</f>
        <v>24</v>
      </c>
      <c r="Q221" s="3">
        <f t="shared" si="27"/>
        <v>48.5</v>
      </c>
    </row>
    <row r="222" spans="1:17">
      <c r="A222" s="1">
        <v>1</v>
      </c>
      <c r="B222" s="1" t="str">
        <f t="shared" si="25"/>
        <v>domingo</v>
      </c>
      <c r="C222" s="4">
        <v>45018.07708333333</v>
      </c>
      <c r="D222" s="4">
        <v>45018.128472222219</v>
      </c>
      <c r="E222" s="4">
        <f t="shared" si="26"/>
        <v>5.1388888889050577E-2</v>
      </c>
      <c r="F222" s="7">
        <f>+VLOOKUP(M222,'Cocina datos'!K221:M2123,2,FALSE)</f>
        <v>0.15277777777777779</v>
      </c>
      <c r="G222" s="7" cm="1">
        <f t="array" ref="G222">+_xlfn.IFS((E222-F222)&lt;0,0,(E222-F222)&gt;0,(E222-F222))</f>
        <v>0</v>
      </c>
      <c r="H222" s="9" t="str" cm="1">
        <f t="array" ref="H222">+_xlfn.IFS(G222=0,"NO COBRADA",G222&gt;0,"COBRADA")</f>
        <v>NO COBRADA</v>
      </c>
      <c r="I222" t="s">
        <v>29</v>
      </c>
      <c r="J222" s="2" t="s">
        <v>45</v>
      </c>
      <c r="K222" t="s">
        <v>31</v>
      </c>
      <c r="L222" s="3">
        <v>17.829999999999998</v>
      </c>
      <c r="M222" s="1">
        <v>221</v>
      </c>
      <c r="N222" t="s">
        <v>51</v>
      </c>
      <c r="O222" s="3">
        <f>+VLOOKUP(M222,'Cocina datos'!K221:M988,3,FALSE)</f>
        <v>193</v>
      </c>
      <c r="P222" s="3" cm="1">
        <f t="array" ref="P222">+_xlfn.IFS(H222="COBRADA",O222,H222="NO COBRADA",0)</f>
        <v>0</v>
      </c>
      <c r="Q222" s="3">
        <f t="shared" si="27"/>
        <v>0</v>
      </c>
    </row>
    <row r="223" spans="1:17">
      <c r="A223" s="1">
        <v>3</v>
      </c>
      <c r="B223" s="1" t="str">
        <f t="shared" si="25"/>
        <v>domingo</v>
      </c>
      <c r="C223" s="4">
        <v>45018.151388888888</v>
      </c>
      <c r="D223" s="4">
        <v>45018.279166666667</v>
      </c>
      <c r="E223" s="4">
        <f t="shared" si="26"/>
        <v>0.12777777777955635</v>
      </c>
      <c r="F223" s="7">
        <f>+VLOOKUP(M223,'Cocina datos'!K222:M2124,2,FALSE)</f>
        <v>9.9305555555555564E-2</v>
      </c>
      <c r="G223" s="7" cm="1">
        <f t="array" ref="G223">+_xlfn.IFS((E223-F223)&lt;0,0,(E223-F223)&gt;0,(E223-F223))</f>
        <v>2.8472222224000782E-2</v>
      </c>
      <c r="H223" s="9" t="str" cm="1">
        <f t="array" ref="H223">+_xlfn.IFS(G223=0,"NO COBRADA",G223&gt;0,"COBRADA")</f>
        <v>COBRADA</v>
      </c>
      <c r="I223" t="s">
        <v>40</v>
      </c>
      <c r="J223" s="2" t="s">
        <v>47</v>
      </c>
      <c r="K223" t="s">
        <v>44</v>
      </c>
      <c r="L223" s="3">
        <v>32.58</v>
      </c>
      <c r="M223" s="1">
        <v>222</v>
      </c>
      <c r="N223" t="s">
        <v>50</v>
      </c>
      <c r="O223" s="3">
        <f>+VLOOKUP(M223,'Cocina datos'!K222:M989,3,FALSE)</f>
        <v>97</v>
      </c>
      <c r="P223" s="3" cm="1">
        <f t="array" ref="P223">+_xlfn.IFS(H223="COBRADA",O223,H223="NO COBRADA",0)</f>
        <v>97</v>
      </c>
      <c r="Q223" s="3">
        <f t="shared" si="27"/>
        <v>32.58</v>
      </c>
    </row>
    <row r="224" spans="1:17">
      <c r="A224" s="1">
        <v>2</v>
      </c>
      <c r="B224" s="1" t="str">
        <f t="shared" si="25"/>
        <v>domingo</v>
      </c>
      <c r="C224" s="4">
        <v>45018.052777777775</v>
      </c>
      <c r="D224" s="4">
        <v>45018.118055555555</v>
      </c>
      <c r="E224" s="4">
        <f t="shared" si="26"/>
        <v>6.5277777779556345E-2</v>
      </c>
      <c r="F224" s="7">
        <f>+VLOOKUP(M224,'Cocina datos'!K223:M2125,2,FALSE)</f>
        <v>3.6805555555555557E-2</v>
      </c>
      <c r="G224" s="7" cm="1">
        <f t="array" ref="G224">+_xlfn.IFS((E224-F224)&lt;0,0,(E224-F224)&gt;0,(E224-F224))</f>
        <v>2.8472222224000789E-2</v>
      </c>
      <c r="H224" s="9" t="str" cm="1">
        <f t="array" ref="H224">+_xlfn.IFS(G224=0,"NO COBRADA",G224&gt;0,"COBRADA")</f>
        <v>COBRADA</v>
      </c>
      <c r="I224" t="s">
        <v>40</v>
      </c>
      <c r="J224" s="2" t="s">
        <v>45</v>
      </c>
      <c r="K224" t="s">
        <v>44</v>
      </c>
      <c r="L224" s="3">
        <v>49.62</v>
      </c>
      <c r="M224" s="1">
        <v>223</v>
      </c>
      <c r="N224" t="s">
        <v>52</v>
      </c>
      <c r="O224" s="3">
        <f>+VLOOKUP(M224,'Cocina datos'!K223:M990,3,FALSE)</f>
        <v>32</v>
      </c>
      <c r="P224" s="3" cm="1">
        <f t="array" ref="P224">+_xlfn.IFS(H224="COBRADA",O224,H224="NO COBRADA",0)</f>
        <v>32</v>
      </c>
      <c r="Q224" s="3">
        <f t="shared" si="27"/>
        <v>49.62</v>
      </c>
    </row>
    <row r="225" spans="1:17">
      <c r="A225" s="1">
        <v>6</v>
      </c>
      <c r="B225" s="1" t="str">
        <f t="shared" si="25"/>
        <v>domingo</v>
      </c>
      <c r="C225" s="4">
        <v>45018.088194444441</v>
      </c>
      <c r="D225" s="4">
        <v>45018.240972222222</v>
      </c>
      <c r="E225" s="4">
        <f>+D225-C225+(15/1440)</f>
        <v>0.16319444444767819</v>
      </c>
      <c r="F225" s="7">
        <f>+VLOOKUP(M225,'Cocina datos'!K224:M2126,2,FALSE)</f>
        <v>2.7777777777777776E-2</v>
      </c>
      <c r="G225" s="7" cm="1">
        <f t="array" ref="G225">+_xlfn.IFS((E225-F225)&lt;0,0,(E225-F225)&gt;0,(E225-F225))</f>
        <v>0.13541666666990043</v>
      </c>
      <c r="H225" s="9" t="str" cm="1">
        <f t="array" ref="H225">+_xlfn.IFS(G225=0,"NO COBRADA",G225&gt;0,"COBRADA")</f>
        <v>COBRADA</v>
      </c>
      <c r="I225" t="s">
        <v>29</v>
      </c>
      <c r="J225" s="2" t="s">
        <v>45</v>
      </c>
      <c r="K225" t="s">
        <v>31</v>
      </c>
      <c r="L225" s="3">
        <v>17.61</v>
      </c>
      <c r="M225" s="1">
        <v>224</v>
      </c>
      <c r="N225" t="s">
        <v>48</v>
      </c>
      <c r="O225" s="3">
        <f>+VLOOKUP(M225,'Cocina datos'!K224:M991,3,FALSE)</f>
        <v>52</v>
      </c>
      <c r="P225" s="3" cm="1">
        <f t="array" ref="P225">+_xlfn.IFS(H225="COBRADA",O225,H225="NO COBRADA",0)</f>
        <v>52</v>
      </c>
      <c r="Q225" s="3">
        <f t="shared" si="27"/>
        <v>17.61</v>
      </c>
    </row>
    <row r="226" spans="1:17">
      <c r="A226" s="1">
        <v>4</v>
      </c>
      <c r="B226" s="1" t="str">
        <f t="shared" si="25"/>
        <v>domingo</v>
      </c>
      <c r="C226" s="4">
        <v>45018.009722222225</v>
      </c>
      <c r="D226" s="4">
        <v>45018.058333333334</v>
      </c>
      <c r="E226" s="4">
        <f t="shared" si="26"/>
        <v>4.8611111109494232E-2</v>
      </c>
      <c r="F226" s="7">
        <f>+VLOOKUP(M226,'Cocina datos'!K225:M2127,2,FALSE)</f>
        <v>0.19583333333333333</v>
      </c>
      <c r="G226" s="7" cm="1">
        <f t="array" ref="G226">+_xlfn.IFS((E226-F226)&lt;0,0,(E226-F226)&gt;0,(E226-F226))</f>
        <v>0</v>
      </c>
      <c r="H226" s="9" t="str" cm="1">
        <f t="array" ref="H226">+_xlfn.IFS(G226=0,"NO COBRADA",G226&gt;0,"COBRADA")</f>
        <v>NO COBRADA</v>
      </c>
      <c r="I226" t="s">
        <v>29</v>
      </c>
      <c r="J226" s="2" t="s">
        <v>45</v>
      </c>
      <c r="K226" t="s">
        <v>35</v>
      </c>
      <c r="L226" s="3">
        <v>35.020000000000003</v>
      </c>
      <c r="M226" s="1">
        <v>225</v>
      </c>
      <c r="N226" t="s">
        <v>43</v>
      </c>
      <c r="O226" s="3">
        <f>+VLOOKUP(M226,'Cocina datos'!K225:M992,3,FALSE)</f>
        <v>168</v>
      </c>
      <c r="P226" s="3" cm="1">
        <f t="array" ref="P226">+_xlfn.IFS(H226="COBRADA",O226,H226="NO COBRADA",0)</f>
        <v>0</v>
      </c>
      <c r="Q226" s="3">
        <f t="shared" si="27"/>
        <v>0</v>
      </c>
    </row>
    <row r="227" spans="1:17">
      <c r="A227" s="1">
        <v>6</v>
      </c>
      <c r="B227" s="1" t="str">
        <f t="shared" si="25"/>
        <v>domingo</v>
      </c>
      <c r="C227" s="4">
        <v>45018.040277777778</v>
      </c>
      <c r="D227" s="4">
        <v>45018.17291666667</v>
      </c>
      <c r="E227" s="4">
        <f t="shared" si="26"/>
        <v>0.13263888889196096</v>
      </c>
      <c r="F227" s="7">
        <f>+VLOOKUP(M227,'Cocina datos'!K226:M2128,2,FALSE)</f>
        <v>0.18402777777777779</v>
      </c>
      <c r="G227" s="7" cm="1">
        <f t="array" ref="G227">+_xlfn.IFS((E227-F227)&lt;0,0,(E227-F227)&gt;0,(E227-F227))</f>
        <v>0</v>
      </c>
      <c r="H227" s="9" t="str" cm="1">
        <f t="array" ref="H227">+_xlfn.IFS(G227=0,"NO COBRADA",G227&gt;0,"COBRADA")</f>
        <v>NO COBRADA</v>
      </c>
      <c r="I227" t="s">
        <v>33</v>
      </c>
      <c r="J227" s="2" t="s">
        <v>45</v>
      </c>
      <c r="K227" t="s">
        <v>44</v>
      </c>
      <c r="L227" s="3">
        <v>39.479999999999997</v>
      </c>
      <c r="M227" s="1">
        <v>226</v>
      </c>
      <c r="N227" t="s">
        <v>46</v>
      </c>
      <c r="O227" s="3">
        <f>+VLOOKUP(M227,'Cocina datos'!K226:M993,3,FALSE)</f>
        <v>171</v>
      </c>
      <c r="P227" s="3" cm="1">
        <f t="array" ref="P227">+_xlfn.IFS(H227="COBRADA",O227,H227="NO COBRADA",0)</f>
        <v>0</v>
      </c>
      <c r="Q227" s="3">
        <f t="shared" si="27"/>
        <v>0</v>
      </c>
    </row>
    <row r="228" spans="1:17">
      <c r="A228" s="1">
        <v>6</v>
      </c>
      <c r="B228" s="1" t="str">
        <f t="shared" si="25"/>
        <v>domingo</v>
      </c>
      <c r="C228" s="4">
        <v>45018.075694444444</v>
      </c>
      <c r="D228" s="4">
        <v>45018.202777777777</v>
      </c>
      <c r="E228" s="4">
        <f t="shared" si="26"/>
        <v>0.12708333333284827</v>
      </c>
      <c r="F228" s="7">
        <f>+VLOOKUP(M228,'Cocina datos'!K227:M2129,2,FALSE)</f>
        <v>0.12638888888888888</v>
      </c>
      <c r="G228" s="7" cm="1">
        <f t="array" ref="G228">+_xlfn.IFS((E228-F228)&lt;0,0,(E228-F228)&gt;0,(E228-F228))</f>
        <v>6.9444444395938554E-4</v>
      </c>
      <c r="H228" s="9" t="str" cm="1">
        <f t="array" ref="H228">+_xlfn.IFS(G228=0,"NO COBRADA",G228&gt;0,"COBRADA")</f>
        <v>COBRADA</v>
      </c>
      <c r="I228" t="s">
        <v>40</v>
      </c>
      <c r="J228" s="2" t="s">
        <v>45</v>
      </c>
      <c r="K228" t="s">
        <v>31</v>
      </c>
      <c r="L228" s="3">
        <v>41.05</v>
      </c>
      <c r="M228" s="1">
        <v>227</v>
      </c>
      <c r="N228" t="s">
        <v>51</v>
      </c>
      <c r="O228" s="3">
        <f>+VLOOKUP(M228,'Cocina datos'!K227:M994,3,FALSE)</f>
        <v>211</v>
      </c>
      <c r="P228" s="3" cm="1">
        <f t="array" ref="P228">+_xlfn.IFS(H228="COBRADA",O228,H228="NO COBRADA",0)</f>
        <v>211</v>
      </c>
      <c r="Q228" s="3">
        <f t="shared" si="27"/>
        <v>41.05</v>
      </c>
    </row>
    <row r="229" spans="1:17">
      <c r="A229" s="1">
        <v>4</v>
      </c>
      <c r="B229" s="1" t="str">
        <f t="shared" si="25"/>
        <v>domingo</v>
      </c>
      <c r="C229" s="4">
        <v>45018.069444444445</v>
      </c>
      <c r="D229" s="4">
        <v>45018.168055555558</v>
      </c>
      <c r="E229" s="4">
        <f>+D229-C229+(15/1440)</f>
        <v>0.10902777777907129</v>
      </c>
      <c r="F229" s="7">
        <f>+VLOOKUP(M229,'Cocina datos'!K228:M2130,2,FALSE)</f>
        <v>7.2916666666666671E-2</v>
      </c>
      <c r="G229" s="7" cm="1">
        <f t="array" ref="G229">+_xlfn.IFS((E229-F229)&lt;0,0,(E229-F229)&gt;0,(E229-F229))</f>
        <v>3.6111111112404615E-2</v>
      </c>
      <c r="H229" s="9" t="str" cm="1">
        <f t="array" ref="H229">+_xlfn.IFS(G229=0,"NO COBRADA",G229&gt;0,"COBRADA")</f>
        <v>COBRADA</v>
      </c>
      <c r="I229" t="s">
        <v>29</v>
      </c>
      <c r="J229" s="2" t="s">
        <v>45</v>
      </c>
      <c r="K229" t="s">
        <v>31</v>
      </c>
      <c r="L229" s="3">
        <v>10.66</v>
      </c>
      <c r="M229" s="1">
        <v>228</v>
      </c>
      <c r="N229" t="s">
        <v>50</v>
      </c>
      <c r="O229" s="3">
        <f>+VLOOKUP(M229,'Cocina datos'!K228:M995,3,FALSE)</f>
        <v>69</v>
      </c>
      <c r="P229" s="3" cm="1">
        <f t="array" ref="P229">+_xlfn.IFS(H229="COBRADA",O229,H229="NO COBRADA",0)</f>
        <v>69</v>
      </c>
      <c r="Q229" s="3">
        <f t="shared" si="27"/>
        <v>10.66</v>
      </c>
    </row>
    <row r="230" spans="1:17">
      <c r="A230" s="1">
        <v>3</v>
      </c>
      <c r="B230" s="1" t="str">
        <f t="shared" si="25"/>
        <v>domingo</v>
      </c>
      <c r="C230" s="4">
        <v>45018.106944444444</v>
      </c>
      <c r="D230" s="4">
        <v>45018.1875</v>
      </c>
      <c r="E230" s="4">
        <f t="shared" si="26"/>
        <v>8.0555555556202307E-2</v>
      </c>
      <c r="F230" s="7">
        <f>+VLOOKUP(M230,'Cocina datos'!K229:M2131,2,FALSE)</f>
        <v>8.1250000000000003E-2</v>
      </c>
      <c r="G230" s="7" cm="1">
        <f t="array" ref="G230">+_xlfn.IFS((E230-F230)&lt;0,0,(E230-F230)&gt;0,(E230-F230))</f>
        <v>0</v>
      </c>
      <c r="H230" s="9" t="str" cm="1">
        <f t="array" ref="H230">+_xlfn.IFS(G230=0,"NO COBRADA",G230&gt;0,"COBRADA")</f>
        <v>NO COBRADA</v>
      </c>
      <c r="I230" t="s">
        <v>37</v>
      </c>
      <c r="J230" s="2" t="s">
        <v>45</v>
      </c>
      <c r="K230" t="s">
        <v>44</v>
      </c>
      <c r="L230" s="3">
        <v>28.58</v>
      </c>
      <c r="M230" s="1">
        <v>229</v>
      </c>
      <c r="N230" t="s">
        <v>48</v>
      </c>
      <c r="O230" s="3">
        <f>+VLOOKUP(M230,'Cocina datos'!K229:M996,3,FALSE)</f>
        <v>124</v>
      </c>
      <c r="P230" s="3" cm="1">
        <f t="array" ref="P230">+_xlfn.IFS(H230="COBRADA",O230,H230="NO COBRADA",0)</f>
        <v>0</v>
      </c>
      <c r="Q230" s="3">
        <f t="shared" si="27"/>
        <v>0</v>
      </c>
    </row>
    <row r="231" spans="1:17">
      <c r="A231" s="1">
        <v>5</v>
      </c>
      <c r="B231" s="1" t="str">
        <f t="shared" si="25"/>
        <v>domingo</v>
      </c>
      <c r="C231" s="4">
        <v>45018.09375</v>
      </c>
      <c r="D231" s="4">
        <v>45018.2</v>
      </c>
      <c r="E231" s="4">
        <f t="shared" si="26"/>
        <v>0.10624999999708962</v>
      </c>
      <c r="F231" s="7">
        <f>+VLOOKUP(M231,'Cocina datos'!K230:M2132,2,FALSE)</f>
        <v>0.13333333333333333</v>
      </c>
      <c r="G231" s="7" cm="1">
        <f t="array" ref="G231">+_xlfn.IFS((E231-F231)&lt;0,0,(E231-F231)&gt;0,(E231-F231))</f>
        <v>0</v>
      </c>
      <c r="H231" s="9" t="str" cm="1">
        <f t="array" ref="H231">+_xlfn.IFS(G231=0,"NO COBRADA",G231&gt;0,"COBRADA")</f>
        <v>NO COBRADA</v>
      </c>
      <c r="I231" t="s">
        <v>37</v>
      </c>
      <c r="J231" s="2" t="s">
        <v>45</v>
      </c>
      <c r="K231" t="s">
        <v>31</v>
      </c>
      <c r="L231" s="3">
        <v>15.84</v>
      </c>
      <c r="M231" s="1">
        <v>230</v>
      </c>
      <c r="N231" t="s">
        <v>46</v>
      </c>
      <c r="O231" s="3">
        <f>+VLOOKUP(M231,'Cocina datos'!K230:M997,3,FALSE)</f>
        <v>214</v>
      </c>
      <c r="P231" s="3" cm="1">
        <f t="array" ref="P231">+_xlfn.IFS(H231="COBRADA",O231,H231="NO COBRADA",0)</f>
        <v>0</v>
      </c>
      <c r="Q231" s="3">
        <f t="shared" si="27"/>
        <v>0</v>
      </c>
    </row>
    <row r="232" spans="1:17">
      <c r="A232" s="1">
        <v>2</v>
      </c>
      <c r="B232" s="1" t="str">
        <f t="shared" si="25"/>
        <v>domingo</v>
      </c>
      <c r="C232" s="4">
        <v>45018.05</v>
      </c>
      <c r="D232" s="4">
        <v>45018.131944444445</v>
      </c>
      <c r="E232" s="4">
        <f>+D232-C232+(15/1440)</f>
        <v>9.2361111109009172E-2</v>
      </c>
      <c r="F232" s="7">
        <f>+VLOOKUP(M232,'Cocina datos'!K231:M2133,2,FALSE)</f>
        <v>0.1479166666666667</v>
      </c>
      <c r="G232" s="7" cm="1">
        <f t="array" ref="G232">+_xlfn.IFS((E232-F232)&lt;0,0,(E232-F232)&gt;0,(E232-F232))</f>
        <v>0</v>
      </c>
      <c r="H232" s="9" t="str" cm="1">
        <f t="array" ref="H232">+_xlfn.IFS(G232=0,"NO COBRADA",G232&gt;0,"COBRADA")</f>
        <v>NO COBRADA</v>
      </c>
      <c r="I232" t="s">
        <v>37</v>
      </c>
      <c r="J232" s="2" t="s">
        <v>45</v>
      </c>
      <c r="K232" t="s">
        <v>31</v>
      </c>
      <c r="L232" s="3">
        <v>49.1</v>
      </c>
      <c r="M232" s="1">
        <v>231</v>
      </c>
      <c r="N232" t="s">
        <v>43</v>
      </c>
      <c r="O232" s="3">
        <f>+VLOOKUP(M232,'Cocina datos'!K231:M998,3,FALSE)</f>
        <v>208</v>
      </c>
      <c r="P232" s="3" cm="1">
        <f t="array" ref="P232">+_xlfn.IFS(H232="COBRADA",O232,H232="NO COBRADA",0)</f>
        <v>0</v>
      </c>
      <c r="Q232" s="3">
        <f t="shared" si="27"/>
        <v>0</v>
      </c>
    </row>
    <row r="233" spans="1:17">
      <c r="A233" s="1">
        <v>2</v>
      </c>
      <c r="B233" s="1" t="str">
        <f t="shared" si="25"/>
        <v>domingo</v>
      </c>
      <c r="C233" s="4">
        <v>45018.086111111108</v>
      </c>
      <c r="D233" s="4">
        <v>45018.142361111109</v>
      </c>
      <c r="E233" s="4">
        <f t="shared" si="26"/>
        <v>5.6250000001455192E-2</v>
      </c>
      <c r="F233" s="7">
        <f>+VLOOKUP(M233,'Cocina datos'!K232:M2134,2,FALSE)</f>
        <v>0.15833333333333333</v>
      </c>
      <c r="G233" s="7" cm="1">
        <f t="array" ref="G233">+_xlfn.IFS((E233-F233)&lt;0,0,(E233-F233)&gt;0,(E233-F233))</f>
        <v>0</v>
      </c>
      <c r="H233" s="9" t="str" cm="1">
        <f t="array" ref="H233">+_xlfn.IFS(G233=0,"NO COBRADA",G233&gt;0,"COBRADA")</f>
        <v>NO COBRADA</v>
      </c>
      <c r="I233" t="s">
        <v>33</v>
      </c>
      <c r="J233" s="2" t="s">
        <v>45</v>
      </c>
      <c r="K233" t="s">
        <v>31</v>
      </c>
      <c r="L233" s="3">
        <v>15.43</v>
      </c>
      <c r="M233" s="1">
        <v>232</v>
      </c>
      <c r="N233" t="s">
        <v>52</v>
      </c>
      <c r="O233" s="3">
        <f>+VLOOKUP(M233,'Cocina datos'!K232:M999,3,FALSE)</f>
        <v>190</v>
      </c>
      <c r="P233" s="3" cm="1">
        <f t="array" ref="P233">+_xlfn.IFS(H233="COBRADA",O233,H233="NO COBRADA",0)</f>
        <v>0</v>
      </c>
      <c r="Q233" s="3">
        <f t="shared" si="27"/>
        <v>0</v>
      </c>
    </row>
    <row r="234" spans="1:17">
      <c r="A234" s="1">
        <v>1</v>
      </c>
      <c r="B234" s="1" t="str">
        <f t="shared" si="25"/>
        <v>domingo</v>
      </c>
      <c r="C234" s="4">
        <v>45018.036111111112</v>
      </c>
      <c r="D234" s="4">
        <v>45018.11041666667</v>
      </c>
      <c r="E234" s="4">
        <f t="shared" si="26"/>
        <v>7.4305555557657499E-2</v>
      </c>
      <c r="F234" s="7">
        <f>+VLOOKUP(M234,'Cocina datos'!K233:M2135,2,FALSE)</f>
        <v>4.3055555555555555E-2</v>
      </c>
      <c r="G234" s="7" cm="1">
        <f t="array" ref="G234">+_xlfn.IFS((E234-F234)&lt;0,0,(E234-F234)&gt;0,(E234-F234))</f>
        <v>3.1250000002101944E-2</v>
      </c>
      <c r="H234" s="9" t="str" cm="1">
        <f t="array" ref="H234">+_xlfn.IFS(G234=0,"NO COBRADA",G234&gt;0,"COBRADA")</f>
        <v>COBRADA</v>
      </c>
      <c r="I234" t="s">
        <v>37</v>
      </c>
      <c r="J234" s="2" t="s">
        <v>47</v>
      </c>
      <c r="K234" t="s">
        <v>35</v>
      </c>
      <c r="L234" s="3">
        <v>45.64</v>
      </c>
      <c r="M234" s="1">
        <v>233</v>
      </c>
      <c r="N234" t="s">
        <v>52</v>
      </c>
      <c r="O234" s="3">
        <f>+VLOOKUP(M234,'Cocina datos'!K233:M1000,3,FALSE)</f>
        <v>38</v>
      </c>
      <c r="P234" s="3" cm="1">
        <f t="array" ref="P234">+_xlfn.IFS(H234="COBRADA",O234,H234="NO COBRADA",0)</f>
        <v>38</v>
      </c>
      <c r="Q234" s="3">
        <f t="shared" si="27"/>
        <v>45.64</v>
      </c>
    </row>
    <row r="235" spans="1:17">
      <c r="A235" s="1">
        <v>6</v>
      </c>
      <c r="B235" s="1" t="str">
        <f t="shared" si="25"/>
        <v>domingo</v>
      </c>
      <c r="C235" s="4">
        <v>45018.115277777775</v>
      </c>
      <c r="D235" s="4">
        <v>45018.227777777778</v>
      </c>
      <c r="E235" s="4">
        <f t="shared" si="26"/>
        <v>0.11250000000291038</v>
      </c>
      <c r="F235" s="7">
        <f>+VLOOKUP(M235,'Cocina datos'!K234:M2136,2,FALSE)</f>
        <v>0.17777777777777778</v>
      </c>
      <c r="G235" s="7" cm="1">
        <f t="array" ref="G235">+_xlfn.IFS((E235-F235)&lt;0,0,(E235-F235)&gt;0,(E235-F235))</f>
        <v>0</v>
      </c>
      <c r="H235" s="9" t="str" cm="1">
        <f t="array" ref="H235">+_xlfn.IFS(G235=0,"NO COBRADA",G235&gt;0,"COBRADA")</f>
        <v>NO COBRADA</v>
      </c>
      <c r="I235" t="s">
        <v>29</v>
      </c>
      <c r="J235" s="2" t="s">
        <v>45</v>
      </c>
      <c r="K235" t="s">
        <v>35</v>
      </c>
      <c r="L235" s="3">
        <v>10.220000000000001</v>
      </c>
      <c r="M235" s="1">
        <v>234</v>
      </c>
      <c r="N235" t="s">
        <v>39</v>
      </c>
      <c r="O235" s="3">
        <f>+VLOOKUP(M235,'Cocina datos'!K234:M1001,3,FALSE)</f>
        <v>225</v>
      </c>
      <c r="P235" s="3" cm="1">
        <f t="array" ref="P235">+_xlfn.IFS(H235="COBRADA",O235,H235="NO COBRADA",0)</f>
        <v>0</v>
      </c>
      <c r="Q235" s="3">
        <f t="shared" si="27"/>
        <v>0</v>
      </c>
    </row>
    <row r="236" spans="1:17">
      <c r="A236" s="1">
        <v>5</v>
      </c>
      <c r="B236" s="1" t="str">
        <f t="shared" si="25"/>
        <v>domingo</v>
      </c>
      <c r="C236" s="4">
        <v>45018.015277777777</v>
      </c>
      <c r="D236" s="4">
        <v>45018.116666666669</v>
      </c>
      <c r="E236" s="4">
        <f t="shared" si="26"/>
        <v>0.10138888889196096</v>
      </c>
      <c r="F236" s="7">
        <f>+VLOOKUP(M236,'Cocina datos'!K235:M2137,2,FALSE)</f>
        <v>1.7361111111111112E-2</v>
      </c>
      <c r="G236" s="7" cm="1">
        <f t="array" ref="G236">+_xlfn.IFS((E236-F236)&lt;0,0,(E236-F236)&gt;0,(E236-F236))</f>
        <v>8.4027777780849855E-2</v>
      </c>
      <c r="H236" s="9" t="str" cm="1">
        <f t="array" ref="H236">+_xlfn.IFS(G236=0,"NO COBRADA",G236&gt;0,"COBRADA")</f>
        <v>COBRADA</v>
      </c>
      <c r="I236" t="s">
        <v>29</v>
      </c>
      <c r="J236" s="2" t="s">
        <v>45</v>
      </c>
      <c r="K236" t="s">
        <v>44</v>
      </c>
      <c r="L236" s="3">
        <v>26.37</v>
      </c>
      <c r="M236" s="1">
        <v>235</v>
      </c>
      <c r="N236" t="s">
        <v>32</v>
      </c>
      <c r="O236" s="3">
        <f>+VLOOKUP(M236,'Cocina datos'!K235:M1002,3,FALSE)</f>
        <v>33</v>
      </c>
      <c r="P236" s="3" cm="1">
        <f t="array" ref="P236">+_xlfn.IFS(H236="COBRADA",O236,H236="NO COBRADA",0)</f>
        <v>33</v>
      </c>
      <c r="Q236" s="3">
        <f t="shared" si="27"/>
        <v>26.37</v>
      </c>
    </row>
    <row r="237" spans="1:17">
      <c r="A237" s="1">
        <v>2</v>
      </c>
      <c r="B237" s="1" t="str">
        <f t="shared" si="25"/>
        <v>domingo</v>
      </c>
      <c r="C237" s="4">
        <v>45018.036111111112</v>
      </c>
      <c r="D237" s="4">
        <v>45018.101388888892</v>
      </c>
      <c r="E237" s="4">
        <f t="shared" si="26"/>
        <v>6.5277777779556345E-2</v>
      </c>
      <c r="F237" s="7">
        <f>+VLOOKUP(M237,'Cocina datos'!K236:M2138,2,FALSE)</f>
        <v>0.15</v>
      </c>
      <c r="G237" s="7" cm="1">
        <f t="array" ref="G237">+_xlfn.IFS((E237-F237)&lt;0,0,(E237-F237)&gt;0,(E237-F237))</f>
        <v>0</v>
      </c>
      <c r="H237" s="9" t="str" cm="1">
        <f t="array" ref="H237">+_xlfn.IFS(G237=0,"NO COBRADA",G237&gt;0,"COBRADA")</f>
        <v>NO COBRADA</v>
      </c>
      <c r="I237" t="s">
        <v>29</v>
      </c>
      <c r="J237" s="2" t="s">
        <v>45</v>
      </c>
      <c r="K237" t="s">
        <v>31</v>
      </c>
      <c r="L237" s="3">
        <v>39.81</v>
      </c>
      <c r="M237" s="1">
        <v>236</v>
      </c>
      <c r="N237" t="s">
        <v>52</v>
      </c>
      <c r="O237" s="3">
        <f>+VLOOKUP(M237,'Cocina datos'!K236:M1003,3,FALSE)</f>
        <v>255</v>
      </c>
      <c r="P237" s="3" cm="1">
        <f t="array" ref="P237">+_xlfn.IFS(H237="COBRADA",O237,H237="NO COBRADA",0)</f>
        <v>0</v>
      </c>
      <c r="Q237" s="3">
        <f t="shared" si="27"/>
        <v>0</v>
      </c>
    </row>
    <row r="238" spans="1:17">
      <c r="A238" s="1">
        <v>6</v>
      </c>
      <c r="B238" s="1" t="str">
        <f t="shared" si="25"/>
        <v>domingo</v>
      </c>
      <c r="C238" s="4">
        <v>45018.114583333336</v>
      </c>
      <c r="D238" s="4">
        <v>45018.25</v>
      </c>
      <c r="E238" s="4">
        <f>+D238-C238+(15/1440)</f>
        <v>0.145833333330908</v>
      </c>
      <c r="F238" s="7">
        <f>+VLOOKUP(M238,'Cocina datos'!K237:M2139,2,FALSE)</f>
        <v>5.1388888888888887E-2</v>
      </c>
      <c r="G238" s="7" cm="1">
        <f t="array" ref="G238">+_xlfn.IFS((E238-F238)&lt;0,0,(E238-F238)&gt;0,(E238-F238))</f>
        <v>9.4444444442019118E-2</v>
      </c>
      <c r="H238" s="9" t="str" cm="1">
        <f t="array" ref="H238">+_xlfn.IFS(G238=0,"NO COBRADA",G238&gt;0,"COBRADA")</f>
        <v>COBRADA</v>
      </c>
      <c r="I238" t="s">
        <v>37</v>
      </c>
      <c r="J238" s="2" t="s">
        <v>45</v>
      </c>
      <c r="K238" t="s">
        <v>31</v>
      </c>
      <c r="L238" s="3">
        <v>13.15</v>
      </c>
      <c r="M238" s="1">
        <v>237</v>
      </c>
      <c r="N238" t="s">
        <v>43</v>
      </c>
      <c r="O238" s="3">
        <f>+VLOOKUP(M238,'Cocina datos'!K237:M1004,3,FALSE)</f>
        <v>106</v>
      </c>
      <c r="P238" s="3" cm="1">
        <f t="array" ref="P238">+_xlfn.IFS(H238="COBRADA",O238,H238="NO COBRADA",0)</f>
        <v>106</v>
      </c>
      <c r="Q238" s="3">
        <f t="shared" si="27"/>
        <v>13.15</v>
      </c>
    </row>
    <row r="239" spans="1:17">
      <c r="A239" s="1">
        <v>6</v>
      </c>
      <c r="B239" s="1" t="str">
        <f t="shared" si="25"/>
        <v>domingo</v>
      </c>
      <c r="C239" s="4">
        <v>45018.095138888886</v>
      </c>
      <c r="D239" s="4">
        <v>45018.205555555556</v>
      </c>
      <c r="E239" s="4">
        <f t="shared" si="26"/>
        <v>0.11041666667006211</v>
      </c>
      <c r="F239" s="7">
        <f>+VLOOKUP(M239,'Cocina datos'!K238:M2140,2,FALSE)</f>
        <v>6.25E-2</v>
      </c>
      <c r="G239" s="7" cm="1">
        <f t="array" ref="G239">+_xlfn.IFS((E239-F239)&lt;0,0,(E239-F239)&gt;0,(E239-F239))</f>
        <v>4.7916666670062114E-2</v>
      </c>
      <c r="H239" s="9" t="str" cm="1">
        <f t="array" ref="H239">+_xlfn.IFS(G239=0,"NO COBRADA",G239&gt;0,"COBRADA")</f>
        <v>COBRADA</v>
      </c>
      <c r="I239" t="s">
        <v>37</v>
      </c>
      <c r="J239" s="2" t="s">
        <v>45</v>
      </c>
      <c r="K239" t="s">
        <v>35</v>
      </c>
      <c r="L239" s="3">
        <v>33.020000000000003</v>
      </c>
      <c r="M239" s="1">
        <v>238</v>
      </c>
      <c r="N239" t="s">
        <v>39</v>
      </c>
      <c r="O239" s="3">
        <f>+VLOOKUP(M239,'Cocina datos'!K238:M1005,3,FALSE)</f>
        <v>72</v>
      </c>
      <c r="P239" s="3" cm="1">
        <f t="array" ref="P239">+_xlfn.IFS(H239="COBRADA",O239,H239="NO COBRADA",0)</f>
        <v>72</v>
      </c>
      <c r="Q239" s="3">
        <f t="shared" si="27"/>
        <v>33.020000000000003</v>
      </c>
    </row>
    <row r="240" spans="1:17">
      <c r="A240" s="1">
        <v>6</v>
      </c>
      <c r="B240" s="1" t="str">
        <f t="shared" si="25"/>
        <v>domingo</v>
      </c>
      <c r="C240" s="4">
        <v>45018.115277777775</v>
      </c>
      <c r="D240" s="4">
        <v>45018.254861111112</v>
      </c>
      <c r="E240" s="4">
        <f t="shared" si="26"/>
        <v>0.13958333333721384</v>
      </c>
      <c r="F240" s="7">
        <f>+VLOOKUP(M240,'Cocina datos'!K239:M2141,2,FALSE)</f>
        <v>7.6388888888888895E-2</v>
      </c>
      <c r="G240" s="7" cm="1">
        <f t="array" ref="G240">+_xlfn.IFS((E240-F240)&lt;0,0,(E240-F240)&gt;0,(E240-F240))</f>
        <v>6.3194444448324949E-2</v>
      </c>
      <c r="H240" s="9" t="str" cm="1">
        <f t="array" ref="H240">+_xlfn.IFS(G240=0,"NO COBRADA",G240&gt;0,"COBRADA")</f>
        <v>COBRADA</v>
      </c>
      <c r="I240" t="s">
        <v>42</v>
      </c>
      <c r="J240" s="2" t="s">
        <v>34</v>
      </c>
      <c r="K240" t="s">
        <v>31</v>
      </c>
      <c r="L240" s="3">
        <v>11.76</v>
      </c>
      <c r="M240" s="1">
        <v>239</v>
      </c>
      <c r="N240" t="s">
        <v>39</v>
      </c>
      <c r="O240" s="3">
        <f>+VLOOKUP(M240,'Cocina datos'!K239:M1006,3,FALSE)</f>
        <v>74</v>
      </c>
      <c r="P240" s="3" cm="1">
        <f t="array" ref="P240">+_xlfn.IFS(H240="COBRADA",O240,H240="NO COBRADA",0)</f>
        <v>74</v>
      </c>
      <c r="Q240" s="3">
        <f t="shared" si="27"/>
        <v>11.76</v>
      </c>
    </row>
    <row r="241" spans="1:17">
      <c r="A241" s="1">
        <v>1</v>
      </c>
      <c r="B241" s="1" t="str">
        <f t="shared" si="25"/>
        <v>domingo</v>
      </c>
      <c r="C241" s="4">
        <v>45018.011111111111</v>
      </c>
      <c r="D241" s="4">
        <v>45018.131944444445</v>
      </c>
      <c r="E241" s="4">
        <f t="shared" si="26"/>
        <v>0.12083333333430346</v>
      </c>
      <c r="F241" s="7">
        <f>+VLOOKUP(M241,'Cocina datos'!K240:M2142,2,FALSE)</f>
        <v>0.23680555555555555</v>
      </c>
      <c r="G241" s="7" cm="1">
        <f t="array" ref="G241">+_xlfn.IFS((E241-F241)&lt;0,0,(E241-F241)&gt;0,(E241-F241))</f>
        <v>0</v>
      </c>
      <c r="H241" s="9" t="str" cm="1">
        <f t="array" ref="H241">+_xlfn.IFS(G241=0,"NO COBRADA",G241&gt;0,"COBRADA")</f>
        <v>NO COBRADA</v>
      </c>
      <c r="I241" t="s">
        <v>29</v>
      </c>
      <c r="J241" s="2" t="s">
        <v>47</v>
      </c>
      <c r="K241" t="s">
        <v>31</v>
      </c>
      <c r="L241" s="3">
        <v>33.81</v>
      </c>
      <c r="M241" s="1">
        <v>240</v>
      </c>
      <c r="N241" t="s">
        <v>43</v>
      </c>
      <c r="O241" s="3">
        <f>+VLOOKUP(M241,'Cocina datos'!K240:M1007,3,FALSE)</f>
        <v>294</v>
      </c>
      <c r="P241" s="3" cm="1">
        <f t="array" ref="P241">+_xlfn.IFS(H241="COBRADA",O241,H241="NO COBRADA",0)</f>
        <v>0</v>
      </c>
      <c r="Q241" s="3">
        <f t="shared" si="27"/>
        <v>0</v>
      </c>
    </row>
    <row r="242" spans="1:17">
      <c r="A242" s="1">
        <v>4</v>
      </c>
      <c r="B242" s="1" t="str">
        <f t="shared" si="25"/>
        <v>domingo</v>
      </c>
      <c r="C242" s="4">
        <v>45018.00277777778</v>
      </c>
      <c r="D242" s="4">
        <v>45018.044444444444</v>
      </c>
      <c r="E242" s="4">
        <f>+D242-C242+(15/1440)</f>
        <v>5.2083333330908012E-2</v>
      </c>
      <c r="F242" s="7">
        <f>+VLOOKUP(M242,'Cocina datos'!K241:M2143,2,FALSE)</f>
        <v>7.6388888888888886E-3</v>
      </c>
      <c r="G242" s="7" cm="1">
        <f t="array" ref="G242">+_xlfn.IFS((E242-F242)&lt;0,0,(E242-F242)&gt;0,(E242-F242))</f>
        <v>4.4444444442019122E-2</v>
      </c>
      <c r="H242" s="9" t="str" cm="1">
        <f t="array" ref="H242">+_xlfn.IFS(G242=0,"NO COBRADA",G242&gt;0,"COBRADA")</f>
        <v>COBRADA</v>
      </c>
      <c r="I242" t="s">
        <v>40</v>
      </c>
      <c r="J242" s="2" t="s">
        <v>45</v>
      </c>
      <c r="K242" t="s">
        <v>31</v>
      </c>
      <c r="L242" s="3">
        <v>38.97</v>
      </c>
      <c r="M242" s="1">
        <v>241</v>
      </c>
      <c r="N242" t="s">
        <v>39</v>
      </c>
      <c r="O242" s="3">
        <f>+VLOOKUP(M242,'Cocina datos'!K241:M1008,3,FALSE)</f>
        <v>18</v>
      </c>
      <c r="P242" s="3" cm="1">
        <f t="array" ref="P242">+_xlfn.IFS(H242="COBRADA",O242,H242="NO COBRADA",0)</f>
        <v>18</v>
      </c>
      <c r="Q242" s="3">
        <f t="shared" si="27"/>
        <v>38.97</v>
      </c>
    </row>
    <row r="243" spans="1:17">
      <c r="A243" s="1">
        <v>2</v>
      </c>
      <c r="B243" s="1" t="str">
        <f t="shared" si="25"/>
        <v>domingo</v>
      </c>
      <c r="C243" s="4">
        <v>45018.154166666667</v>
      </c>
      <c r="D243" s="4">
        <v>45018.214583333334</v>
      </c>
      <c r="E243" s="4">
        <f t="shared" si="26"/>
        <v>6.0416666667151731E-2</v>
      </c>
      <c r="F243" s="7">
        <f>+VLOOKUP(M243,'Cocina datos'!K242:M2144,2,FALSE)</f>
        <v>0.12430555555555554</v>
      </c>
      <c r="G243" s="7" cm="1">
        <f t="array" ref="G243">+_xlfn.IFS((E243-F243)&lt;0,0,(E243-F243)&gt;0,(E243-F243))</f>
        <v>0</v>
      </c>
      <c r="H243" s="9" t="str" cm="1">
        <f t="array" ref="H243">+_xlfn.IFS(G243=0,"NO COBRADA",G243&gt;0,"COBRADA")</f>
        <v>NO COBRADA</v>
      </c>
      <c r="I243" t="s">
        <v>37</v>
      </c>
      <c r="J243" s="2" t="s">
        <v>45</v>
      </c>
      <c r="K243" t="s">
        <v>31</v>
      </c>
      <c r="L243" s="3">
        <v>31.29</v>
      </c>
      <c r="M243" s="1">
        <v>242</v>
      </c>
      <c r="N243" t="s">
        <v>46</v>
      </c>
      <c r="O243" s="3">
        <f>+VLOOKUP(M243,'Cocina datos'!K242:M1009,3,FALSE)</f>
        <v>134</v>
      </c>
      <c r="P243" s="3" cm="1">
        <f t="array" ref="P243">+_xlfn.IFS(H243="COBRADA",O243,H243="NO COBRADA",0)</f>
        <v>0</v>
      </c>
      <c r="Q243" s="3">
        <f t="shared" si="27"/>
        <v>0</v>
      </c>
    </row>
    <row r="244" spans="1:17">
      <c r="A244" s="1">
        <v>4</v>
      </c>
      <c r="B244" s="1" t="str">
        <f t="shared" si="25"/>
        <v>domingo</v>
      </c>
      <c r="C244" s="4">
        <v>45018.029166666667</v>
      </c>
      <c r="D244" s="4">
        <v>45018.174305555556</v>
      </c>
      <c r="E244" s="4">
        <f t="shared" si="26"/>
        <v>0.14513888888905058</v>
      </c>
      <c r="F244" s="7">
        <f>+VLOOKUP(M244,'Cocina datos'!K243:M2145,2,FALSE)</f>
        <v>4.583333333333333E-2</v>
      </c>
      <c r="G244" s="7" cm="1">
        <f t="array" ref="G244">+_xlfn.IFS((E244-F244)&lt;0,0,(E244-F244)&gt;0,(E244-F244))</f>
        <v>9.930555555571724E-2</v>
      </c>
      <c r="H244" s="9" t="str" cm="1">
        <f t="array" ref="H244">+_xlfn.IFS(G244=0,"NO COBRADA",G244&gt;0,"COBRADA")</f>
        <v>COBRADA</v>
      </c>
      <c r="I244" t="s">
        <v>37</v>
      </c>
      <c r="J244" s="2" t="s">
        <v>45</v>
      </c>
      <c r="K244" t="s">
        <v>31</v>
      </c>
      <c r="L244" s="3">
        <v>21.45</v>
      </c>
      <c r="M244" s="1">
        <v>243</v>
      </c>
      <c r="N244" t="s">
        <v>32</v>
      </c>
      <c r="O244" s="3">
        <f>+VLOOKUP(M244,'Cocina datos'!K243:M1010,3,FALSE)</f>
        <v>120</v>
      </c>
      <c r="P244" s="3" cm="1">
        <f t="array" ref="P244">+_xlfn.IFS(H244="COBRADA",O244,H244="NO COBRADA",0)</f>
        <v>120</v>
      </c>
      <c r="Q244" s="3">
        <f t="shared" si="27"/>
        <v>21.45</v>
      </c>
    </row>
    <row r="245" spans="1:17">
      <c r="A245" s="1">
        <v>6</v>
      </c>
      <c r="B245" s="1" t="str">
        <f t="shared" si="25"/>
        <v>domingo</v>
      </c>
      <c r="C245" s="4">
        <v>45018.155555555553</v>
      </c>
      <c r="D245" s="4">
        <v>45018.250694444447</v>
      </c>
      <c r="E245" s="4">
        <f t="shared" si="26"/>
        <v>9.5138888893416151E-2</v>
      </c>
      <c r="F245" s="7">
        <f>+VLOOKUP(M245,'Cocina datos'!K244:M2146,2,FALSE)</f>
        <v>0.14444444444444443</v>
      </c>
      <c r="G245" s="7" cm="1">
        <f t="array" ref="G245">+_xlfn.IFS((E245-F245)&lt;0,0,(E245-F245)&gt;0,(E245-F245))</f>
        <v>0</v>
      </c>
      <c r="H245" s="9" t="str" cm="1">
        <f t="array" ref="H245">+_xlfn.IFS(G245=0,"NO COBRADA",G245&gt;0,"COBRADA")</f>
        <v>NO COBRADA</v>
      </c>
      <c r="I245" t="s">
        <v>29</v>
      </c>
      <c r="J245" s="2" t="s">
        <v>34</v>
      </c>
      <c r="K245" t="s">
        <v>31</v>
      </c>
      <c r="L245" s="3">
        <v>17.649999999999999</v>
      </c>
      <c r="M245" s="1">
        <v>244</v>
      </c>
      <c r="N245" t="s">
        <v>43</v>
      </c>
      <c r="O245" s="3">
        <f>+VLOOKUP(M245,'Cocina datos'!K244:M1011,3,FALSE)</f>
        <v>158</v>
      </c>
      <c r="P245" s="3" cm="1">
        <f t="array" ref="P245">+_xlfn.IFS(H245="COBRADA",O245,H245="NO COBRADA",0)</f>
        <v>0</v>
      </c>
      <c r="Q245" s="3">
        <f t="shared" si="27"/>
        <v>0</v>
      </c>
    </row>
    <row r="246" spans="1:17">
      <c r="A246" s="1">
        <v>1</v>
      </c>
      <c r="B246" s="1" t="str">
        <f t="shared" si="25"/>
        <v>domingo</v>
      </c>
      <c r="C246" s="4">
        <v>45018.146527777775</v>
      </c>
      <c r="D246" s="4">
        <v>45018.289583333331</v>
      </c>
      <c r="E246" s="4">
        <f t="shared" si="26"/>
        <v>0.14305555555620231</v>
      </c>
      <c r="F246" s="7">
        <f>+VLOOKUP(M246,'Cocina datos'!K245:M2147,2,FALSE)</f>
        <v>0.19375000000000001</v>
      </c>
      <c r="G246" s="7" cm="1">
        <f t="array" ref="G246">+_xlfn.IFS((E246-F246)&lt;0,0,(E246-F246)&gt;0,(E246-F246))</f>
        <v>0</v>
      </c>
      <c r="H246" s="9" t="str" cm="1">
        <f t="array" ref="H246">+_xlfn.IFS(G246=0,"NO COBRADA",G246&gt;0,"COBRADA")</f>
        <v>NO COBRADA</v>
      </c>
      <c r="I246" t="s">
        <v>33</v>
      </c>
      <c r="J246" s="2" t="s">
        <v>45</v>
      </c>
      <c r="K246" t="s">
        <v>31</v>
      </c>
      <c r="L246" s="3">
        <v>14.82</v>
      </c>
      <c r="M246" s="1">
        <v>245</v>
      </c>
      <c r="N246" t="s">
        <v>48</v>
      </c>
      <c r="O246" s="3">
        <f>+VLOOKUP(M246,'Cocina datos'!K245:M1012,3,FALSE)</f>
        <v>273</v>
      </c>
      <c r="P246" s="3" cm="1">
        <f t="array" ref="P246">+_xlfn.IFS(H246="COBRADA",O246,H246="NO COBRADA",0)</f>
        <v>0</v>
      </c>
      <c r="Q246" s="3">
        <f t="shared" si="27"/>
        <v>0</v>
      </c>
    </row>
    <row r="247" spans="1:17">
      <c r="A247" s="1">
        <v>6</v>
      </c>
      <c r="B247" s="1" t="str">
        <f t="shared" si="25"/>
        <v>domingo</v>
      </c>
      <c r="C247" s="4">
        <v>45018.076388888891</v>
      </c>
      <c r="D247" s="4">
        <v>45018.17291666667</v>
      </c>
      <c r="E247" s="4">
        <f t="shared" si="26"/>
        <v>9.6527777779556345E-2</v>
      </c>
      <c r="F247" s="7">
        <f>+VLOOKUP(M247,'Cocina datos'!K246:M2148,2,FALSE)</f>
        <v>0.29722222222222222</v>
      </c>
      <c r="G247" s="7" cm="1">
        <f t="array" ref="G247">+_xlfn.IFS((E247-F247)&lt;0,0,(E247-F247)&gt;0,(E247-F247))</f>
        <v>0</v>
      </c>
      <c r="H247" s="9" t="str" cm="1">
        <f t="array" ref="H247">+_xlfn.IFS(G247=0,"NO COBRADA",G247&gt;0,"COBRADA")</f>
        <v>NO COBRADA</v>
      </c>
      <c r="I247" t="s">
        <v>37</v>
      </c>
      <c r="J247" s="2" t="s">
        <v>45</v>
      </c>
      <c r="K247" t="s">
        <v>31</v>
      </c>
      <c r="L247" s="3">
        <v>42.75</v>
      </c>
      <c r="M247" s="1">
        <v>246</v>
      </c>
      <c r="N247" t="s">
        <v>48</v>
      </c>
      <c r="O247" s="3">
        <f>+VLOOKUP(M247,'Cocina datos'!K246:M1013,3,FALSE)</f>
        <v>327</v>
      </c>
      <c r="P247" s="3" cm="1">
        <f t="array" ref="P247">+_xlfn.IFS(H247="COBRADA",O247,H247="NO COBRADA",0)</f>
        <v>0</v>
      </c>
      <c r="Q247" s="3">
        <f t="shared" si="27"/>
        <v>0</v>
      </c>
    </row>
    <row r="248" spans="1:17">
      <c r="A248" s="1">
        <v>6</v>
      </c>
      <c r="B248" s="1" t="str">
        <f t="shared" si="25"/>
        <v>domingo</v>
      </c>
      <c r="C248" s="4">
        <v>45018.106944444444</v>
      </c>
      <c r="D248" s="4">
        <v>45018.222916666666</v>
      </c>
      <c r="E248" s="4">
        <f t="shared" ref="E248:E250" si="30">+D248-C248+(15/1440)</f>
        <v>0.1263888888885655</v>
      </c>
      <c r="F248" s="7">
        <f>+VLOOKUP(M248,'Cocina datos'!K247:M2149,2,FALSE)</f>
        <v>8.1944444444444445E-2</v>
      </c>
      <c r="G248" s="7" cm="1">
        <f t="array" ref="G248">+_xlfn.IFS((E248-F248)&lt;0,0,(E248-F248)&gt;0,(E248-F248))</f>
        <v>4.4444444444121059E-2</v>
      </c>
      <c r="H248" s="9" t="str" cm="1">
        <f t="array" ref="H248">+_xlfn.IFS(G248=0,"NO COBRADA",G248&gt;0,"COBRADA")</f>
        <v>COBRADA</v>
      </c>
      <c r="I248" t="s">
        <v>37</v>
      </c>
      <c r="J248" s="2" t="s">
        <v>45</v>
      </c>
      <c r="K248" t="s">
        <v>31</v>
      </c>
      <c r="L248" s="3">
        <v>49.07</v>
      </c>
      <c r="M248" s="1">
        <v>247</v>
      </c>
      <c r="N248" t="s">
        <v>50</v>
      </c>
      <c r="O248" s="3">
        <f>+VLOOKUP(M248,'Cocina datos'!K247:M1014,3,FALSE)</f>
        <v>66</v>
      </c>
      <c r="P248" s="3" cm="1">
        <f t="array" ref="P248">+_xlfn.IFS(H248="COBRADA",O248,H248="NO COBRADA",0)</f>
        <v>66</v>
      </c>
      <c r="Q248" s="3">
        <f t="shared" si="27"/>
        <v>49.07</v>
      </c>
    </row>
    <row r="249" spans="1:17">
      <c r="A249" s="1">
        <v>6</v>
      </c>
      <c r="B249" s="1" t="str">
        <f t="shared" si="25"/>
        <v>domingo</v>
      </c>
      <c r="C249" s="4">
        <v>45018.018055555556</v>
      </c>
      <c r="D249" s="4">
        <v>45018.095833333333</v>
      </c>
      <c r="E249" s="4">
        <f t="shared" si="30"/>
        <v>8.8194444443312633E-2</v>
      </c>
      <c r="F249" s="7">
        <f>+VLOOKUP(M249,'Cocina datos'!K248:M2150,2,FALSE)</f>
        <v>0.17986111111111108</v>
      </c>
      <c r="G249" s="7" cm="1">
        <f t="array" ref="G249">+_xlfn.IFS((E249-F249)&lt;0,0,(E249-F249)&gt;0,(E249-F249))</f>
        <v>0</v>
      </c>
      <c r="H249" s="9" t="str" cm="1">
        <f t="array" ref="H249">+_xlfn.IFS(G249=0,"NO COBRADA",G249&gt;0,"COBRADA")</f>
        <v>NO COBRADA</v>
      </c>
      <c r="I249" t="s">
        <v>37</v>
      </c>
      <c r="J249" s="2" t="s">
        <v>47</v>
      </c>
      <c r="K249" t="s">
        <v>31</v>
      </c>
      <c r="L249" s="3">
        <v>18.690000000000001</v>
      </c>
      <c r="M249" s="1">
        <v>248</v>
      </c>
      <c r="N249" t="s">
        <v>51</v>
      </c>
      <c r="O249" s="3">
        <f>+VLOOKUP(M249,'Cocina datos'!K248:M1015,3,FALSE)</f>
        <v>225</v>
      </c>
      <c r="P249" s="3" cm="1">
        <f t="array" ref="P249">+_xlfn.IFS(H249="COBRADA",O249,H249="NO COBRADA",0)</f>
        <v>0</v>
      </c>
      <c r="Q249" s="3">
        <f t="shared" si="27"/>
        <v>0</v>
      </c>
    </row>
    <row r="250" spans="1:17">
      <c r="A250" s="1">
        <v>6</v>
      </c>
      <c r="B250" s="1" t="str">
        <f t="shared" si="25"/>
        <v>domingo</v>
      </c>
      <c r="C250" s="4">
        <v>45018.040277777778</v>
      </c>
      <c r="D250" s="4">
        <v>45018.163194444445</v>
      </c>
      <c r="E250" s="4">
        <f t="shared" si="30"/>
        <v>0.13333333333381839</v>
      </c>
      <c r="F250" s="7">
        <f>+VLOOKUP(M250,'Cocina datos'!K249:M2151,2,FALSE)</f>
        <v>0.15138888888888891</v>
      </c>
      <c r="G250" s="7" cm="1">
        <f t="array" ref="G250">+_xlfn.IFS((E250-F250)&lt;0,0,(E250-F250)&gt;0,(E250-F250))</f>
        <v>0</v>
      </c>
      <c r="H250" s="9" t="str" cm="1">
        <f t="array" ref="H250">+_xlfn.IFS(G250=0,"NO COBRADA",G250&gt;0,"COBRADA")</f>
        <v>NO COBRADA</v>
      </c>
      <c r="I250" t="s">
        <v>37</v>
      </c>
      <c r="J250" s="2" t="s">
        <v>45</v>
      </c>
      <c r="K250" t="s">
        <v>44</v>
      </c>
      <c r="L250" s="3">
        <v>47.71</v>
      </c>
      <c r="M250" s="1">
        <v>249</v>
      </c>
      <c r="N250" t="s">
        <v>32</v>
      </c>
      <c r="O250" s="3">
        <f>+VLOOKUP(M250,'Cocina datos'!K249:M1016,3,FALSE)</f>
        <v>80</v>
      </c>
      <c r="P250" s="3" cm="1">
        <f t="array" ref="P250">+_xlfn.IFS(H250="COBRADA",O250,H250="NO COBRADA",0)</f>
        <v>0</v>
      </c>
      <c r="Q250" s="3">
        <f t="shared" si="27"/>
        <v>0</v>
      </c>
    </row>
    <row r="251" spans="1:17">
      <c r="A251" s="1">
        <v>2</v>
      </c>
      <c r="B251" s="1" t="str">
        <f t="shared" si="25"/>
        <v>domingo</v>
      </c>
      <c r="C251" s="4">
        <v>45018.12222222222</v>
      </c>
      <c r="D251" s="4">
        <v>45018.272916666669</v>
      </c>
      <c r="E251" s="4">
        <f t="shared" si="26"/>
        <v>0.15069444444816327</v>
      </c>
      <c r="F251" s="7">
        <f>+VLOOKUP(M251,'Cocina datos'!K250:M2152,2,FALSE)</f>
        <v>2.013888888888889E-2</v>
      </c>
      <c r="G251" s="7" cm="1">
        <f t="array" ref="G251">+_xlfn.IFS((E251-F251)&lt;0,0,(E251-F251)&gt;0,(E251-F251))</f>
        <v>0.13055555555927437</v>
      </c>
      <c r="H251" s="9" t="str" cm="1">
        <f t="array" ref="H251">+_xlfn.IFS(G251=0,"NO COBRADA",G251&gt;0,"COBRADA")</f>
        <v>COBRADA</v>
      </c>
      <c r="I251" t="s">
        <v>42</v>
      </c>
      <c r="J251" s="2" t="s">
        <v>45</v>
      </c>
      <c r="K251" t="s">
        <v>31</v>
      </c>
      <c r="L251" s="3">
        <v>23.21</v>
      </c>
      <c r="M251" s="1">
        <v>250</v>
      </c>
      <c r="N251" t="s">
        <v>32</v>
      </c>
      <c r="O251" s="3">
        <f>+VLOOKUP(M251,'Cocina datos'!K250:M1017,3,FALSE)</f>
        <v>20</v>
      </c>
      <c r="P251" s="3" cm="1">
        <f t="array" ref="P251">+_xlfn.IFS(H251="COBRADA",O251,H251="NO COBRADA",0)</f>
        <v>20</v>
      </c>
      <c r="Q251" s="3">
        <f t="shared" si="27"/>
        <v>23.21</v>
      </c>
    </row>
    <row r="252" spans="1:17">
      <c r="A252" s="1">
        <v>6</v>
      </c>
      <c r="B252" s="1" t="str">
        <f t="shared" si="25"/>
        <v>domingo</v>
      </c>
      <c r="C252" s="4">
        <v>45018.055555555555</v>
      </c>
      <c r="D252" s="4">
        <v>45018.183333333334</v>
      </c>
      <c r="E252" s="4">
        <f>+D252-C252+(15/1440)</f>
        <v>0.138194444446223</v>
      </c>
      <c r="F252" s="7">
        <f>+VLOOKUP(M252,'Cocina datos'!K251:M2153,2,FALSE)</f>
        <v>0.11249999999999999</v>
      </c>
      <c r="G252" s="7" cm="1">
        <f t="array" ref="G252">+_xlfn.IFS((E252-F252)&lt;0,0,(E252-F252)&gt;0,(E252-F252))</f>
        <v>2.5694444446223014E-2</v>
      </c>
      <c r="H252" s="9" t="str" cm="1">
        <f t="array" ref="H252">+_xlfn.IFS(G252=0,"NO COBRADA",G252&gt;0,"COBRADA")</f>
        <v>COBRADA</v>
      </c>
      <c r="I252" t="s">
        <v>33</v>
      </c>
      <c r="J252" s="2" t="s">
        <v>45</v>
      </c>
      <c r="K252" t="s">
        <v>31</v>
      </c>
      <c r="L252" s="3">
        <v>13.69</v>
      </c>
      <c r="M252" s="1">
        <v>251</v>
      </c>
      <c r="N252" t="s">
        <v>49</v>
      </c>
      <c r="O252" s="3">
        <f>+VLOOKUP(M252,'Cocina datos'!K251:M1018,3,FALSE)</f>
        <v>109</v>
      </c>
      <c r="P252" s="3" cm="1">
        <f t="array" ref="P252">+_xlfn.IFS(H252="COBRADA",O252,H252="NO COBRADA",0)</f>
        <v>109</v>
      </c>
      <c r="Q252" s="3">
        <f t="shared" si="27"/>
        <v>13.69</v>
      </c>
    </row>
    <row r="253" spans="1:17">
      <c r="A253" s="1">
        <v>3</v>
      </c>
      <c r="B253" s="1" t="str">
        <f t="shared" si="25"/>
        <v>domingo</v>
      </c>
      <c r="C253" s="4">
        <v>45018.027083333334</v>
      </c>
      <c r="D253" s="4">
        <v>45018.183333333334</v>
      </c>
      <c r="E253" s="4">
        <f t="shared" si="26"/>
        <v>0.15625</v>
      </c>
      <c r="F253" s="7">
        <f>+VLOOKUP(M253,'Cocina datos'!K252:M2154,2,FALSE)</f>
        <v>0.11666666666666667</v>
      </c>
      <c r="G253" s="7" cm="1">
        <f t="array" ref="G253">+_xlfn.IFS((E253-F253)&lt;0,0,(E253-F253)&gt;0,(E253-F253))</f>
        <v>3.9583333333333331E-2</v>
      </c>
      <c r="H253" s="9" t="str" cm="1">
        <f t="array" ref="H253">+_xlfn.IFS(G253=0,"NO COBRADA",G253&gt;0,"COBRADA")</f>
        <v>COBRADA</v>
      </c>
      <c r="I253" t="s">
        <v>42</v>
      </c>
      <c r="J253" s="2" t="s">
        <v>45</v>
      </c>
      <c r="K253" t="s">
        <v>31</v>
      </c>
      <c r="L253" s="3">
        <v>43.81</v>
      </c>
      <c r="M253" s="1">
        <v>252</v>
      </c>
      <c r="N253" t="s">
        <v>36</v>
      </c>
      <c r="O253" s="3">
        <f>+VLOOKUP(M253,'Cocina datos'!K252:M1019,3,FALSE)</f>
        <v>102</v>
      </c>
      <c r="P253" s="3" cm="1">
        <f t="array" ref="P253">+_xlfn.IFS(H253="COBRADA",O253,H253="NO COBRADA",0)</f>
        <v>102</v>
      </c>
      <c r="Q253" s="3">
        <f t="shared" si="27"/>
        <v>43.81</v>
      </c>
    </row>
    <row r="254" spans="1:17">
      <c r="A254" s="1">
        <v>2</v>
      </c>
      <c r="B254" s="1" t="str">
        <f t="shared" si="25"/>
        <v>domingo</v>
      </c>
      <c r="C254" s="4">
        <v>45018.037499999999</v>
      </c>
      <c r="D254" s="4">
        <v>45018.15625</v>
      </c>
      <c r="E254" s="4">
        <f>+D254-C254+(15/1440)</f>
        <v>0.12916666666812185</v>
      </c>
      <c r="F254" s="7">
        <f>+VLOOKUP(M254,'Cocina datos'!K253:M2155,2,FALSE)</f>
        <v>8.4027777777777785E-2</v>
      </c>
      <c r="G254" s="7" cm="1">
        <f t="array" ref="G254">+_xlfn.IFS((E254-F254)&lt;0,0,(E254-F254)&gt;0,(E254-F254))</f>
        <v>4.5138888890344064E-2</v>
      </c>
      <c r="H254" s="9" t="str" cm="1">
        <f t="array" ref="H254">+_xlfn.IFS(G254=0,"NO COBRADA",G254&gt;0,"COBRADA")</f>
        <v>COBRADA</v>
      </c>
      <c r="I254" t="s">
        <v>29</v>
      </c>
      <c r="J254" s="2" t="s">
        <v>45</v>
      </c>
      <c r="K254" t="s">
        <v>44</v>
      </c>
      <c r="L254" s="3">
        <v>34.69</v>
      </c>
      <c r="M254" s="1">
        <v>253</v>
      </c>
      <c r="N254" t="s">
        <v>52</v>
      </c>
      <c r="O254" s="3">
        <f>+VLOOKUP(M254,'Cocina datos'!K253:M1020,3,FALSE)</f>
        <v>154</v>
      </c>
      <c r="P254" s="3" cm="1">
        <f t="array" ref="P254">+_xlfn.IFS(H254="COBRADA",O254,H254="NO COBRADA",0)</f>
        <v>154</v>
      </c>
      <c r="Q254" s="3">
        <f t="shared" si="27"/>
        <v>34.69</v>
      </c>
    </row>
    <row r="255" spans="1:17">
      <c r="A255" s="1">
        <v>6</v>
      </c>
      <c r="B255" s="1" t="str">
        <f t="shared" si="25"/>
        <v>domingo</v>
      </c>
      <c r="C255" s="4">
        <v>45018.128472222219</v>
      </c>
      <c r="D255" s="4">
        <v>45018.240972222222</v>
      </c>
      <c r="E255" s="4">
        <f t="shared" si="26"/>
        <v>0.11250000000291038</v>
      </c>
      <c r="F255" s="7">
        <f>+VLOOKUP(M255,'Cocina datos'!K254:M2156,2,FALSE)</f>
        <v>0.24791666666666665</v>
      </c>
      <c r="G255" s="7" cm="1">
        <f t="array" ref="G255">+_xlfn.IFS((E255-F255)&lt;0,0,(E255-F255)&gt;0,(E255-F255))</f>
        <v>0</v>
      </c>
      <c r="H255" s="9" t="str" cm="1">
        <f t="array" ref="H255">+_xlfn.IFS(G255=0,"NO COBRADA",G255&gt;0,"COBRADA")</f>
        <v>NO COBRADA</v>
      </c>
      <c r="I255" t="s">
        <v>33</v>
      </c>
      <c r="J255" s="2" t="s">
        <v>45</v>
      </c>
      <c r="K255" t="s">
        <v>44</v>
      </c>
      <c r="L255" s="3">
        <v>36.43</v>
      </c>
      <c r="M255" s="1">
        <v>254</v>
      </c>
      <c r="N255" t="s">
        <v>41</v>
      </c>
      <c r="O255" s="3">
        <f>+VLOOKUP(M255,'Cocina datos'!K254:M1021,3,FALSE)</f>
        <v>297</v>
      </c>
      <c r="P255" s="3" cm="1">
        <f t="array" ref="P255">+_xlfn.IFS(H255="COBRADA",O255,H255="NO COBRADA",0)</f>
        <v>0</v>
      </c>
      <c r="Q255" s="3">
        <f t="shared" si="27"/>
        <v>0</v>
      </c>
    </row>
    <row r="256" spans="1:17">
      <c r="A256" s="1">
        <v>4</v>
      </c>
      <c r="B256" s="1" t="str">
        <f t="shared" si="25"/>
        <v>domingo</v>
      </c>
      <c r="C256" s="4">
        <v>45018.099305555559</v>
      </c>
      <c r="D256" s="4">
        <v>45018.165972222225</v>
      </c>
      <c r="E256" s="4">
        <f t="shared" si="26"/>
        <v>6.6666666665696539E-2</v>
      </c>
      <c r="F256" s="7">
        <f>+VLOOKUP(M256,'Cocina datos'!K255:M2157,2,FALSE)</f>
        <v>2.5694444444444443E-2</v>
      </c>
      <c r="G256" s="7" cm="1">
        <f t="array" ref="G256">+_xlfn.IFS((E256-F256)&lt;0,0,(E256-F256)&gt;0,(E256-F256))</f>
        <v>4.0972222221252096E-2</v>
      </c>
      <c r="H256" s="9" t="str" cm="1">
        <f t="array" ref="H256">+_xlfn.IFS(G256=0,"NO COBRADA",G256&gt;0,"COBRADA")</f>
        <v>COBRADA</v>
      </c>
      <c r="I256" t="s">
        <v>37</v>
      </c>
      <c r="J256" s="2" t="s">
        <v>34</v>
      </c>
      <c r="K256" t="s">
        <v>44</v>
      </c>
      <c r="L256" s="3">
        <v>13.34</v>
      </c>
      <c r="M256" s="1">
        <v>255</v>
      </c>
      <c r="N256" t="s">
        <v>49</v>
      </c>
      <c r="O256" s="3">
        <f>+VLOOKUP(M256,'Cocina datos'!K255:M1022,3,FALSE)</f>
        <v>25</v>
      </c>
      <c r="P256" s="3" cm="1">
        <f t="array" ref="P256">+_xlfn.IFS(H256="COBRADA",O256,H256="NO COBRADA",0)</f>
        <v>25</v>
      </c>
      <c r="Q256" s="3">
        <f t="shared" si="27"/>
        <v>13.34</v>
      </c>
    </row>
    <row r="257" spans="1:17">
      <c r="A257" s="1">
        <v>2</v>
      </c>
      <c r="B257" s="1" t="str">
        <f t="shared" si="25"/>
        <v>domingo</v>
      </c>
      <c r="C257" s="4">
        <v>45018.015972222223</v>
      </c>
      <c r="D257" s="4">
        <v>45018.143750000003</v>
      </c>
      <c r="E257" s="4">
        <f t="shared" si="26"/>
        <v>0.12777777777955635</v>
      </c>
      <c r="F257" s="7">
        <f>+VLOOKUP(M257,'Cocina datos'!K256:M2158,2,FALSE)</f>
        <v>1.1111111111111112E-2</v>
      </c>
      <c r="G257" s="7" cm="1">
        <f t="array" ref="G257">+_xlfn.IFS((E257-F257)&lt;0,0,(E257-F257)&gt;0,(E257-F257))</f>
        <v>0.11666666666844523</v>
      </c>
      <c r="H257" s="9" t="str" cm="1">
        <f t="array" ref="H257">+_xlfn.IFS(G257=0,"NO COBRADA",G257&gt;0,"COBRADA")</f>
        <v>COBRADA</v>
      </c>
      <c r="I257" t="s">
        <v>40</v>
      </c>
      <c r="J257" s="2" t="s">
        <v>34</v>
      </c>
      <c r="K257" t="s">
        <v>35</v>
      </c>
      <c r="L257" s="3">
        <v>49.88</v>
      </c>
      <c r="M257" s="1">
        <v>256</v>
      </c>
      <c r="N257" t="s">
        <v>52</v>
      </c>
      <c r="O257" s="3">
        <f>+VLOOKUP(M257,'Cocina datos'!K256:M1023,3,FALSE)</f>
        <v>21</v>
      </c>
      <c r="P257" s="3" cm="1">
        <f t="array" ref="P257">+_xlfn.IFS(H257="COBRADA",O257,H257="NO COBRADA",0)</f>
        <v>21</v>
      </c>
      <c r="Q257" s="3">
        <f t="shared" si="27"/>
        <v>49.88</v>
      </c>
    </row>
    <row r="258" spans="1:17">
      <c r="A258" s="1">
        <v>5</v>
      </c>
      <c r="B258" s="1" t="str">
        <f t="shared" ref="B258:B321" si="31">+TEXT(C258,"DDDD")</f>
        <v>domingo</v>
      </c>
      <c r="C258" s="4">
        <v>45018.088888888888</v>
      </c>
      <c r="D258" s="4">
        <v>45018.136805555558</v>
      </c>
      <c r="E258" s="4">
        <f t="shared" si="26"/>
        <v>4.7916666670062114E-2</v>
      </c>
      <c r="F258" s="7">
        <f>+VLOOKUP(M258,'Cocina datos'!K257:M2159,2,FALSE)</f>
        <v>3.888888888888889E-2</v>
      </c>
      <c r="G258" s="7" cm="1">
        <f t="array" ref="G258">+_xlfn.IFS((E258-F258)&lt;0,0,(E258-F258)&gt;0,(E258-F258))</f>
        <v>9.027777781173224E-3</v>
      </c>
      <c r="H258" s="9" t="str" cm="1">
        <f t="array" ref="H258">+_xlfn.IFS(G258=0,"NO COBRADA",G258&gt;0,"COBRADA")</f>
        <v>COBRADA</v>
      </c>
      <c r="I258" t="s">
        <v>37</v>
      </c>
      <c r="J258" s="2" t="s">
        <v>45</v>
      </c>
      <c r="K258" t="s">
        <v>31</v>
      </c>
      <c r="L258" s="3">
        <v>26.78</v>
      </c>
      <c r="M258" s="1">
        <v>257</v>
      </c>
      <c r="N258" t="s">
        <v>50</v>
      </c>
      <c r="O258" s="3">
        <f>+VLOOKUP(M258,'Cocina datos'!K257:M1024,3,FALSE)</f>
        <v>46</v>
      </c>
      <c r="P258" s="3" cm="1">
        <f t="array" ref="P258">+_xlfn.IFS(H258="COBRADA",O258,H258="NO COBRADA",0)</f>
        <v>46</v>
      </c>
      <c r="Q258" s="3">
        <f t="shared" si="27"/>
        <v>26.78</v>
      </c>
    </row>
    <row r="259" spans="1:17">
      <c r="A259" s="1">
        <v>1</v>
      </c>
      <c r="B259" s="1" t="str">
        <f t="shared" si="31"/>
        <v>domingo</v>
      </c>
      <c r="C259" s="4">
        <v>45018.027083333334</v>
      </c>
      <c r="D259" s="4">
        <v>45018.188888888886</v>
      </c>
      <c r="E259" s="4">
        <f t="shared" ref="E259:E322" si="32">+D259-C259</f>
        <v>0.16180555555183673</v>
      </c>
      <c r="F259" s="7">
        <f>+VLOOKUP(M259,'Cocina datos'!K258:M2160,2,FALSE)</f>
        <v>7.2916666666666671E-2</v>
      </c>
      <c r="G259" s="7" cm="1">
        <f t="array" ref="G259">+_xlfn.IFS((E259-F259)&lt;0,0,(E259-F259)&gt;0,(E259-F259))</f>
        <v>8.8888888885170061E-2</v>
      </c>
      <c r="H259" s="9" t="str" cm="1">
        <f t="array" ref="H259">+_xlfn.IFS(G259=0,"NO COBRADA",G259&gt;0,"COBRADA")</f>
        <v>COBRADA</v>
      </c>
      <c r="I259" t="s">
        <v>37</v>
      </c>
      <c r="J259" s="2" t="s">
        <v>45</v>
      </c>
      <c r="K259" t="s">
        <v>35</v>
      </c>
      <c r="L259" s="3">
        <v>47.99</v>
      </c>
      <c r="M259" s="1">
        <v>258</v>
      </c>
      <c r="N259" t="s">
        <v>48</v>
      </c>
      <c r="O259" s="3">
        <f>+VLOOKUP(M259,'Cocina datos'!K258:M1025,3,FALSE)</f>
        <v>117</v>
      </c>
      <c r="P259" s="3" cm="1">
        <f t="array" ref="P259">+_xlfn.IFS(H259="COBRADA",O259,H259="NO COBRADA",0)</f>
        <v>117</v>
      </c>
      <c r="Q259" s="3">
        <f t="shared" ref="Q259:Q322" si="33">+IF(H259="COBRADA",L259,0)</f>
        <v>47.99</v>
      </c>
    </row>
    <row r="260" spans="1:17">
      <c r="A260" s="1">
        <v>5</v>
      </c>
      <c r="B260" s="1" t="str">
        <f t="shared" si="31"/>
        <v>domingo</v>
      </c>
      <c r="C260" s="4">
        <v>45018.143750000003</v>
      </c>
      <c r="D260" s="4">
        <v>45018.261111111111</v>
      </c>
      <c r="E260" s="4">
        <f t="shared" ref="E260:E263" si="34">+D260-C260+(15/1440)</f>
        <v>0.1277777777747057</v>
      </c>
      <c r="F260" s="7">
        <f>+VLOOKUP(M260,'Cocina datos'!K259:M2161,2,FALSE)</f>
        <v>2.2916666666666665E-2</v>
      </c>
      <c r="G260" s="7" cm="1">
        <f t="array" ref="G260">+_xlfn.IFS((E260-F260)&lt;0,0,(E260-F260)&gt;0,(E260-F260))</f>
        <v>0.10486111110803903</v>
      </c>
      <c r="H260" s="9" t="str" cm="1">
        <f t="array" ref="H260">+_xlfn.IFS(G260=0,"NO COBRADA",G260&gt;0,"COBRADA")</f>
        <v>COBRADA</v>
      </c>
      <c r="I260" t="s">
        <v>33</v>
      </c>
      <c r="J260" s="2" t="s">
        <v>45</v>
      </c>
      <c r="K260" t="s">
        <v>31</v>
      </c>
      <c r="L260" s="3">
        <v>46.72</v>
      </c>
      <c r="M260" s="1">
        <v>259</v>
      </c>
      <c r="N260" t="s">
        <v>46</v>
      </c>
      <c r="O260" s="3">
        <f>+VLOOKUP(M260,'Cocina datos'!K259:M1026,3,FALSE)</f>
        <v>81</v>
      </c>
      <c r="P260" s="3" cm="1">
        <f t="array" ref="P260">+_xlfn.IFS(H260="COBRADA",O260,H260="NO COBRADA",0)</f>
        <v>81</v>
      </c>
      <c r="Q260" s="3">
        <f t="shared" si="33"/>
        <v>46.72</v>
      </c>
    </row>
    <row r="261" spans="1:17">
      <c r="A261" s="1">
        <v>6</v>
      </c>
      <c r="B261" s="1" t="str">
        <f t="shared" si="31"/>
        <v>domingo</v>
      </c>
      <c r="C261" s="4">
        <v>45018.057638888888</v>
      </c>
      <c r="D261" s="4">
        <v>45018.193055555559</v>
      </c>
      <c r="E261" s="4">
        <f t="shared" si="34"/>
        <v>0.14583333333818396</v>
      </c>
      <c r="F261" s="7">
        <f>+VLOOKUP(M261,'Cocina datos'!K260:M2162,2,FALSE)</f>
        <v>0.10208333333333333</v>
      </c>
      <c r="G261" s="7" cm="1">
        <f t="array" ref="G261">+_xlfn.IFS((E261-F261)&lt;0,0,(E261-F261)&gt;0,(E261-F261))</f>
        <v>4.3750000004850631E-2</v>
      </c>
      <c r="H261" s="9" t="str" cm="1">
        <f t="array" ref="H261">+_xlfn.IFS(G261=0,"NO COBRADA",G261&gt;0,"COBRADA")</f>
        <v>COBRADA</v>
      </c>
      <c r="I261" t="s">
        <v>40</v>
      </c>
      <c r="J261" s="2" t="s">
        <v>34</v>
      </c>
      <c r="K261" t="s">
        <v>31</v>
      </c>
      <c r="L261" s="3">
        <v>47.55</v>
      </c>
      <c r="M261" s="1">
        <v>260</v>
      </c>
      <c r="N261" t="s">
        <v>49</v>
      </c>
      <c r="O261" s="3">
        <f>+VLOOKUP(M261,'Cocina datos'!K260:M1027,3,FALSE)</f>
        <v>69</v>
      </c>
      <c r="P261" s="3" cm="1">
        <f t="array" ref="P261">+_xlfn.IFS(H261="COBRADA",O261,H261="NO COBRADA",0)</f>
        <v>69</v>
      </c>
      <c r="Q261" s="3">
        <f t="shared" si="33"/>
        <v>47.55</v>
      </c>
    </row>
    <row r="262" spans="1:17">
      <c r="A262" s="1">
        <v>1</v>
      </c>
      <c r="B262" s="1" t="str">
        <f t="shared" si="31"/>
        <v>domingo</v>
      </c>
      <c r="C262" s="4">
        <v>45018.047222222223</v>
      </c>
      <c r="D262" s="4">
        <v>45018.121527777781</v>
      </c>
      <c r="E262" s="4">
        <f t="shared" si="34"/>
        <v>8.472222222432417E-2</v>
      </c>
      <c r="F262" s="7">
        <f>+VLOOKUP(M262,'Cocina datos'!K261:M2163,2,FALSE)</f>
        <v>8.9583333333333334E-2</v>
      </c>
      <c r="G262" s="7" cm="1">
        <f t="array" ref="G262">+_xlfn.IFS((E262-F262)&lt;0,0,(E262-F262)&gt;0,(E262-F262))</f>
        <v>0</v>
      </c>
      <c r="H262" s="9" t="str" cm="1">
        <f t="array" ref="H262">+_xlfn.IFS(G262=0,"NO COBRADA",G262&gt;0,"COBRADA")</f>
        <v>NO COBRADA</v>
      </c>
      <c r="I262" t="s">
        <v>42</v>
      </c>
      <c r="J262" s="2" t="s">
        <v>45</v>
      </c>
      <c r="K262" t="s">
        <v>31</v>
      </c>
      <c r="L262" s="3">
        <v>32.42</v>
      </c>
      <c r="M262" s="1">
        <v>261</v>
      </c>
      <c r="N262" t="s">
        <v>51</v>
      </c>
      <c r="O262" s="3">
        <f>+VLOOKUP(M262,'Cocina datos'!K261:M1028,3,FALSE)</f>
        <v>154</v>
      </c>
      <c r="P262" s="3" cm="1">
        <f t="array" ref="P262">+_xlfn.IFS(H262="COBRADA",O262,H262="NO COBRADA",0)</f>
        <v>0</v>
      </c>
      <c r="Q262" s="3">
        <f t="shared" si="33"/>
        <v>0</v>
      </c>
    </row>
    <row r="263" spans="1:17">
      <c r="A263" s="1">
        <v>4</v>
      </c>
      <c r="B263" s="1" t="str">
        <f t="shared" si="31"/>
        <v>domingo</v>
      </c>
      <c r="C263" s="4">
        <v>45018.155555555553</v>
      </c>
      <c r="D263" s="4">
        <v>45018.306250000001</v>
      </c>
      <c r="E263" s="4">
        <f t="shared" si="34"/>
        <v>0.16111111111482992</v>
      </c>
      <c r="F263" s="7">
        <f>+VLOOKUP(M263,'Cocina datos'!K262:M2164,2,FALSE)</f>
        <v>6.1111111111111109E-2</v>
      </c>
      <c r="G263" s="7" cm="1">
        <f t="array" ref="G263">+_xlfn.IFS((E263-F263)&lt;0,0,(E263-F263)&gt;0,(E263-F263))</f>
        <v>0.10000000000371881</v>
      </c>
      <c r="H263" s="9" t="str" cm="1">
        <f t="array" ref="H263">+_xlfn.IFS(G263=0,"NO COBRADA",G263&gt;0,"COBRADA")</f>
        <v>COBRADA</v>
      </c>
      <c r="I263" t="s">
        <v>37</v>
      </c>
      <c r="J263" s="2" t="s">
        <v>45</v>
      </c>
      <c r="K263" t="s">
        <v>31</v>
      </c>
      <c r="L263" s="3">
        <v>42.83</v>
      </c>
      <c r="M263" s="1">
        <v>262</v>
      </c>
      <c r="N263" t="s">
        <v>46</v>
      </c>
      <c r="O263" s="3">
        <f>+VLOOKUP(M263,'Cocina datos'!K262:M1029,3,FALSE)</f>
        <v>115</v>
      </c>
      <c r="P263" s="3" cm="1">
        <f t="array" ref="P263">+_xlfn.IFS(H263="COBRADA",O263,H263="NO COBRADA",0)</f>
        <v>115</v>
      </c>
      <c r="Q263" s="3">
        <f t="shared" si="33"/>
        <v>42.83</v>
      </c>
    </row>
    <row r="264" spans="1:17">
      <c r="A264" s="1">
        <v>1</v>
      </c>
      <c r="B264" s="1" t="str">
        <f t="shared" si="31"/>
        <v>domingo</v>
      </c>
      <c r="C264" s="4">
        <v>45018.120138888888</v>
      </c>
      <c r="D264" s="4">
        <v>45018.226388888892</v>
      </c>
      <c r="E264" s="4">
        <f t="shared" si="32"/>
        <v>0.10625000000436557</v>
      </c>
      <c r="F264" s="7">
        <f>+VLOOKUP(M264,'Cocina datos'!K263:M2165,2,FALSE)</f>
        <v>0.10347222222222223</v>
      </c>
      <c r="G264" s="7" cm="1">
        <f t="array" ref="G264">+_xlfn.IFS((E264-F264)&lt;0,0,(E264-F264)&gt;0,(E264-F264))</f>
        <v>2.7777777821433453E-3</v>
      </c>
      <c r="H264" s="9" t="str" cm="1">
        <f t="array" ref="H264">+_xlfn.IFS(G264=0,"NO COBRADA",G264&gt;0,"COBRADA")</f>
        <v>COBRADA</v>
      </c>
      <c r="I264" t="s">
        <v>33</v>
      </c>
      <c r="J264" s="2" t="s">
        <v>45</v>
      </c>
      <c r="K264" t="s">
        <v>35</v>
      </c>
      <c r="L264" s="3">
        <v>42.96</v>
      </c>
      <c r="M264" s="1">
        <v>263</v>
      </c>
      <c r="N264" t="s">
        <v>49</v>
      </c>
      <c r="O264" s="3">
        <f>+VLOOKUP(M264,'Cocina datos'!K263:M1030,3,FALSE)</f>
        <v>121</v>
      </c>
      <c r="P264" s="3" cm="1">
        <f t="array" ref="P264">+_xlfn.IFS(H264="COBRADA",O264,H264="NO COBRADA",0)</f>
        <v>121</v>
      </c>
      <c r="Q264" s="3">
        <f t="shared" si="33"/>
        <v>42.96</v>
      </c>
    </row>
    <row r="265" spans="1:17">
      <c r="A265" s="1">
        <v>1</v>
      </c>
      <c r="B265" s="1" t="str">
        <f t="shared" si="31"/>
        <v>domingo</v>
      </c>
      <c r="C265" s="4">
        <v>45018.132638888892</v>
      </c>
      <c r="D265" s="4">
        <v>45018.18472222222</v>
      </c>
      <c r="E265" s="4">
        <f t="shared" si="32"/>
        <v>5.2083333328482695E-2</v>
      </c>
      <c r="F265" s="7">
        <f>+VLOOKUP(M265,'Cocina datos'!K264:M2166,2,FALSE)</f>
        <v>0.11805555555555557</v>
      </c>
      <c r="G265" s="7" cm="1">
        <f t="array" ref="G265">+_xlfn.IFS((E265-F265)&lt;0,0,(E265-F265)&gt;0,(E265-F265))</f>
        <v>0</v>
      </c>
      <c r="H265" s="9" t="str" cm="1">
        <f t="array" ref="H265">+_xlfn.IFS(G265=0,"NO COBRADA",G265&gt;0,"COBRADA")</f>
        <v>NO COBRADA</v>
      </c>
      <c r="I265" t="s">
        <v>33</v>
      </c>
      <c r="J265" s="2" t="s">
        <v>45</v>
      </c>
      <c r="K265" t="s">
        <v>31</v>
      </c>
      <c r="L265" s="3">
        <v>49.21</v>
      </c>
      <c r="M265" s="1">
        <v>264</v>
      </c>
      <c r="N265" t="s">
        <v>48</v>
      </c>
      <c r="O265" s="3">
        <f>+VLOOKUP(M265,'Cocina datos'!K264:M1031,3,FALSE)</f>
        <v>182</v>
      </c>
      <c r="P265" s="3" cm="1">
        <f t="array" ref="P265">+_xlfn.IFS(H265="COBRADA",O265,H265="NO COBRADA",0)</f>
        <v>0</v>
      </c>
      <c r="Q265" s="3">
        <f t="shared" si="33"/>
        <v>0</v>
      </c>
    </row>
    <row r="266" spans="1:17">
      <c r="A266" s="1">
        <v>1</v>
      </c>
      <c r="B266" s="1" t="str">
        <f t="shared" si="31"/>
        <v>domingo</v>
      </c>
      <c r="C266" s="4">
        <v>45018.120833333334</v>
      </c>
      <c r="D266" s="4">
        <v>45018.260416666664</v>
      </c>
      <c r="E266" s="4">
        <f t="shared" si="32"/>
        <v>0.13958333332993789</v>
      </c>
      <c r="F266" s="7">
        <f>+VLOOKUP(M266,'Cocina datos'!K265:M2167,2,FALSE)</f>
        <v>0.16319444444444445</v>
      </c>
      <c r="G266" s="7" cm="1">
        <f t="array" ref="G266">+_xlfn.IFS((E266-F266)&lt;0,0,(E266-F266)&gt;0,(E266-F266))</f>
        <v>0</v>
      </c>
      <c r="H266" s="9" t="str" cm="1">
        <f t="array" ref="H266">+_xlfn.IFS(G266=0,"NO COBRADA",G266&gt;0,"COBRADA")</f>
        <v>NO COBRADA</v>
      </c>
      <c r="I266" t="s">
        <v>37</v>
      </c>
      <c r="J266" s="2" t="s">
        <v>47</v>
      </c>
      <c r="K266" t="s">
        <v>35</v>
      </c>
      <c r="L266" s="3">
        <v>21.48</v>
      </c>
      <c r="M266" s="1">
        <v>265</v>
      </c>
      <c r="N266" t="s">
        <v>51</v>
      </c>
      <c r="O266" s="3">
        <f>+VLOOKUP(M266,'Cocina datos'!K265:M1032,3,FALSE)</f>
        <v>171</v>
      </c>
      <c r="P266" s="3" cm="1">
        <f t="array" ref="P266">+_xlfn.IFS(H266="COBRADA",O266,H266="NO COBRADA",0)</f>
        <v>0</v>
      </c>
      <c r="Q266" s="3">
        <f t="shared" si="33"/>
        <v>0</v>
      </c>
    </row>
    <row r="267" spans="1:17">
      <c r="A267" s="1">
        <v>4</v>
      </c>
      <c r="B267" s="1" t="str">
        <f t="shared" si="31"/>
        <v>domingo</v>
      </c>
      <c r="C267" s="4">
        <v>45018.020833333336</v>
      </c>
      <c r="D267" s="4">
        <v>45018.086111111108</v>
      </c>
      <c r="E267" s="4">
        <f t="shared" si="32"/>
        <v>6.5277777772280388E-2</v>
      </c>
      <c r="F267" s="7">
        <f>+VLOOKUP(M267,'Cocina datos'!K266:M2168,2,FALSE)</f>
        <v>0.14722222222222223</v>
      </c>
      <c r="G267" s="7" cm="1">
        <f t="array" ref="G267">+_xlfn.IFS((E267-F267)&lt;0,0,(E267-F267)&gt;0,(E267-F267))</f>
        <v>0</v>
      </c>
      <c r="H267" s="9" t="str" cm="1">
        <f t="array" ref="H267">+_xlfn.IFS(G267=0,"NO COBRADA",G267&gt;0,"COBRADA")</f>
        <v>NO COBRADA</v>
      </c>
      <c r="I267" t="s">
        <v>37</v>
      </c>
      <c r="J267" s="2" t="s">
        <v>45</v>
      </c>
      <c r="K267" t="s">
        <v>31</v>
      </c>
      <c r="L267" s="3">
        <v>24.75</v>
      </c>
      <c r="M267" s="1">
        <v>266</v>
      </c>
      <c r="N267" t="s">
        <v>41</v>
      </c>
      <c r="O267" s="3">
        <f>+VLOOKUP(M267,'Cocina datos'!K266:M1033,3,FALSE)</f>
        <v>99</v>
      </c>
      <c r="P267" s="3" cm="1">
        <f t="array" ref="P267">+_xlfn.IFS(H267="COBRADA",O267,H267="NO COBRADA",0)</f>
        <v>0</v>
      </c>
      <c r="Q267" s="3">
        <f t="shared" si="33"/>
        <v>0</v>
      </c>
    </row>
    <row r="268" spans="1:17">
      <c r="A268" s="1">
        <v>5</v>
      </c>
      <c r="B268" s="1" t="str">
        <f t="shared" si="31"/>
        <v>lunes</v>
      </c>
      <c r="C268" s="4">
        <v>45019.088194444441</v>
      </c>
      <c r="D268" s="4">
        <v>45019.158333333333</v>
      </c>
      <c r="E268" s="4">
        <f>+D268-C268+(15/1440)</f>
        <v>8.0555555558627631E-2</v>
      </c>
      <c r="F268" s="7">
        <f>+VLOOKUP(M268,'Cocina datos'!K267:M2169,2,FALSE)</f>
        <v>8.2638888888888887E-2</v>
      </c>
      <c r="G268" s="7" cm="1">
        <f t="array" ref="G268">+_xlfn.IFS((E268-F268)&lt;0,0,(E268-F268)&gt;0,(E268-F268))</f>
        <v>0</v>
      </c>
      <c r="H268" s="9" t="str" cm="1">
        <f t="array" ref="H268">+_xlfn.IFS(G268=0,"NO COBRADA",G268&gt;0,"COBRADA")</f>
        <v>NO COBRADA</v>
      </c>
      <c r="I268" t="s">
        <v>37</v>
      </c>
      <c r="J268" s="2" t="s">
        <v>45</v>
      </c>
      <c r="K268" t="s">
        <v>44</v>
      </c>
      <c r="L268" s="3">
        <v>44.66</v>
      </c>
      <c r="M268" s="1">
        <v>267</v>
      </c>
      <c r="N268" t="s">
        <v>32</v>
      </c>
      <c r="O268" s="3">
        <f>+VLOOKUP(M268,'Cocina datos'!K267:M1034,3,FALSE)</f>
        <v>118</v>
      </c>
      <c r="P268" s="3" cm="1">
        <f t="array" ref="P268">+_xlfn.IFS(H268="COBRADA",O268,H268="NO COBRADA",0)</f>
        <v>0</v>
      </c>
      <c r="Q268" s="3">
        <f t="shared" si="33"/>
        <v>0</v>
      </c>
    </row>
    <row r="269" spans="1:17">
      <c r="A269" s="1">
        <v>1</v>
      </c>
      <c r="B269" s="1" t="str">
        <f t="shared" si="31"/>
        <v>lunes</v>
      </c>
      <c r="C269" s="4">
        <v>45019.031944444447</v>
      </c>
      <c r="D269" s="4">
        <v>45019.155555555553</v>
      </c>
      <c r="E269" s="4">
        <f t="shared" si="32"/>
        <v>0.12361111110658385</v>
      </c>
      <c r="F269" s="7">
        <f>+VLOOKUP(M269,'Cocina datos'!K268:M2170,2,FALSE)</f>
        <v>8.8194444444444436E-2</v>
      </c>
      <c r="G269" s="7" cm="1">
        <f t="array" ref="G269">+_xlfn.IFS((E269-F269)&lt;0,0,(E269-F269)&gt;0,(E269-F269))</f>
        <v>3.5416666662139412E-2</v>
      </c>
      <c r="H269" s="9" t="str" cm="1">
        <f t="array" ref="H269">+_xlfn.IFS(G269=0,"NO COBRADA",G269&gt;0,"COBRADA")</f>
        <v>COBRADA</v>
      </c>
      <c r="I269" t="s">
        <v>29</v>
      </c>
      <c r="J269" s="2" t="s">
        <v>47</v>
      </c>
      <c r="K269" t="s">
        <v>31</v>
      </c>
      <c r="L269" s="3">
        <v>23.16</v>
      </c>
      <c r="M269" s="1">
        <v>268</v>
      </c>
      <c r="N269" t="s">
        <v>49</v>
      </c>
      <c r="O269" s="3">
        <f>+VLOOKUP(M269,'Cocina datos'!K268:M1035,3,FALSE)</f>
        <v>68</v>
      </c>
      <c r="P269" s="3" cm="1">
        <f t="array" ref="P269">+_xlfn.IFS(H269="COBRADA",O269,H269="NO COBRADA",0)</f>
        <v>68</v>
      </c>
      <c r="Q269" s="3">
        <f t="shared" si="33"/>
        <v>23.16</v>
      </c>
    </row>
    <row r="270" spans="1:17">
      <c r="A270" s="1">
        <v>2</v>
      </c>
      <c r="B270" s="1" t="str">
        <f t="shared" si="31"/>
        <v>lunes</v>
      </c>
      <c r="C270" s="4">
        <v>45019.123611111114</v>
      </c>
      <c r="D270" s="4">
        <v>45019.177083333336</v>
      </c>
      <c r="E270" s="4">
        <f t="shared" si="32"/>
        <v>5.3472222221898846E-2</v>
      </c>
      <c r="F270" s="7">
        <f>+VLOOKUP(M270,'Cocina datos'!K269:M2171,2,FALSE)</f>
        <v>0.12986111111111109</v>
      </c>
      <c r="G270" s="7" cm="1">
        <f t="array" ref="G270">+_xlfn.IFS((E270-F270)&lt;0,0,(E270-F270)&gt;0,(E270-F270))</f>
        <v>0</v>
      </c>
      <c r="H270" s="9" t="str" cm="1">
        <f t="array" ref="H270">+_xlfn.IFS(G270=0,"NO COBRADA",G270&gt;0,"COBRADA")</f>
        <v>NO COBRADA</v>
      </c>
      <c r="I270" t="s">
        <v>37</v>
      </c>
      <c r="J270" s="2" t="s">
        <v>47</v>
      </c>
      <c r="K270" t="s">
        <v>31</v>
      </c>
      <c r="L270" s="3">
        <v>39.17</v>
      </c>
      <c r="M270" s="1">
        <v>269</v>
      </c>
      <c r="N270" t="s">
        <v>46</v>
      </c>
      <c r="O270" s="3">
        <f>+VLOOKUP(M270,'Cocina datos'!K269:M1036,3,FALSE)</f>
        <v>250</v>
      </c>
      <c r="P270" s="3" cm="1">
        <f t="array" ref="P270">+_xlfn.IFS(H270="COBRADA",O270,H270="NO COBRADA",0)</f>
        <v>0</v>
      </c>
      <c r="Q270" s="3">
        <f t="shared" si="33"/>
        <v>0</v>
      </c>
    </row>
    <row r="271" spans="1:17">
      <c r="A271" s="1">
        <v>1</v>
      </c>
      <c r="B271" s="1" t="str">
        <f t="shared" si="31"/>
        <v>lunes</v>
      </c>
      <c r="C271" s="4">
        <v>45019.049305555556</v>
      </c>
      <c r="D271" s="4">
        <v>45019.207638888889</v>
      </c>
      <c r="E271" s="4">
        <f t="shared" si="32"/>
        <v>0.15833333333284827</v>
      </c>
      <c r="F271" s="7">
        <f>+VLOOKUP(M271,'Cocina datos'!K270:M2172,2,FALSE)</f>
        <v>5.4166666666666662E-2</v>
      </c>
      <c r="G271" s="7" cm="1">
        <f t="array" ref="G271">+_xlfn.IFS((E271-F271)&lt;0,0,(E271-F271)&gt;0,(E271-F271))</f>
        <v>0.1041666666661816</v>
      </c>
      <c r="H271" s="9" t="str" cm="1">
        <f t="array" ref="H271">+_xlfn.IFS(G271=0,"NO COBRADA",G271&gt;0,"COBRADA")</f>
        <v>COBRADA</v>
      </c>
      <c r="I271" t="s">
        <v>42</v>
      </c>
      <c r="J271" s="2" t="s">
        <v>45</v>
      </c>
      <c r="K271" t="s">
        <v>31</v>
      </c>
      <c r="L271" s="3">
        <v>10.130000000000001</v>
      </c>
      <c r="M271" s="1">
        <v>270</v>
      </c>
      <c r="N271" t="s">
        <v>50</v>
      </c>
      <c r="O271" s="3">
        <f>+VLOOKUP(M271,'Cocina datos'!K270:M1037,3,FALSE)</f>
        <v>102</v>
      </c>
      <c r="P271" s="3" cm="1">
        <f t="array" ref="P271">+_xlfn.IFS(H271="COBRADA",O271,H271="NO COBRADA",0)</f>
        <v>102</v>
      </c>
      <c r="Q271" s="3">
        <f t="shared" si="33"/>
        <v>10.130000000000001</v>
      </c>
    </row>
    <row r="272" spans="1:17">
      <c r="A272" s="1">
        <v>3</v>
      </c>
      <c r="B272" s="1" t="str">
        <f t="shared" si="31"/>
        <v>lunes</v>
      </c>
      <c r="C272" s="4">
        <v>45019.069444444445</v>
      </c>
      <c r="D272" s="4">
        <v>45019.215277777781</v>
      </c>
      <c r="E272" s="4">
        <f>+D272-C272+(15/1440)</f>
        <v>0.15625000000242531</v>
      </c>
      <c r="F272" s="7">
        <f>+VLOOKUP(M272,'Cocina datos'!K271:M2173,2,FALSE)</f>
        <v>7.6388888888888895E-2</v>
      </c>
      <c r="G272" s="7" cm="1">
        <f t="array" ref="G272">+_xlfn.IFS((E272-F272)&lt;0,0,(E272-F272)&gt;0,(E272-F272))</f>
        <v>7.9861111113536415E-2</v>
      </c>
      <c r="H272" s="9" t="str" cm="1">
        <f t="array" ref="H272">+_xlfn.IFS(G272=0,"NO COBRADA",G272&gt;0,"COBRADA")</f>
        <v>COBRADA</v>
      </c>
      <c r="I272" t="s">
        <v>29</v>
      </c>
      <c r="J272" s="2" t="s">
        <v>45</v>
      </c>
      <c r="K272" t="s">
        <v>31</v>
      </c>
      <c r="L272" s="3">
        <v>16.11</v>
      </c>
      <c r="M272" s="1">
        <v>271</v>
      </c>
      <c r="N272" t="s">
        <v>48</v>
      </c>
      <c r="O272" s="3">
        <f>+VLOOKUP(M272,'Cocina datos'!K271:M1038,3,FALSE)</f>
        <v>44</v>
      </c>
      <c r="P272" s="3" cm="1">
        <f t="array" ref="P272">+_xlfn.IFS(H272="COBRADA",O272,H272="NO COBRADA",0)</f>
        <v>44</v>
      </c>
      <c r="Q272" s="3">
        <f t="shared" si="33"/>
        <v>16.11</v>
      </c>
    </row>
    <row r="273" spans="1:17">
      <c r="A273" s="1">
        <v>1</v>
      </c>
      <c r="B273" s="1" t="str">
        <f t="shared" si="31"/>
        <v>lunes</v>
      </c>
      <c r="C273" s="4">
        <v>45019.023611111108</v>
      </c>
      <c r="D273" s="4">
        <v>45019.183333333334</v>
      </c>
      <c r="E273" s="4">
        <f t="shared" si="32"/>
        <v>0.15972222222626442</v>
      </c>
      <c r="F273" s="7">
        <f>+VLOOKUP(M273,'Cocina datos'!K272:M2174,2,FALSE)</f>
        <v>8.2638888888888901E-2</v>
      </c>
      <c r="G273" s="7" cm="1">
        <f t="array" ref="G273">+_xlfn.IFS((E273-F273)&lt;0,0,(E273-F273)&gt;0,(E273-F273))</f>
        <v>7.708333333737552E-2</v>
      </c>
      <c r="H273" s="9" t="str" cm="1">
        <f t="array" ref="H273">+_xlfn.IFS(G273=0,"NO COBRADA",G273&gt;0,"COBRADA")</f>
        <v>COBRADA</v>
      </c>
      <c r="I273" t="s">
        <v>42</v>
      </c>
      <c r="J273" s="2" t="s">
        <v>45</v>
      </c>
      <c r="K273" t="s">
        <v>31</v>
      </c>
      <c r="L273" s="3">
        <v>42.73</v>
      </c>
      <c r="M273" s="1">
        <v>272</v>
      </c>
      <c r="N273" t="s">
        <v>32</v>
      </c>
      <c r="O273" s="3">
        <f>+VLOOKUP(M273,'Cocina datos'!K272:M1039,3,FALSE)</f>
        <v>83</v>
      </c>
      <c r="P273" s="3" cm="1">
        <f t="array" ref="P273">+_xlfn.IFS(H273="COBRADA",O273,H273="NO COBRADA",0)</f>
        <v>83</v>
      </c>
      <c r="Q273" s="3">
        <f t="shared" si="33"/>
        <v>42.73</v>
      </c>
    </row>
    <row r="274" spans="1:17">
      <c r="A274" s="1">
        <v>5</v>
      </c>
      <c r="B274" s="1" t="str">
        <f t="shared" si="31"/>
        <v>lunes</v>
      </c>
      <c r="C274" s="4">
        <v>45019.074305555558</v>
      </c>
      <c r="D274" s="4">
        <v>45019.145138888889</v>
      </c>
      <c r="E274" s="4">
        <f t="shared" ref="E274:E275" si="35">+D274-C274+(15/1440)</f>
        <v>8.1249999998059749E-2</v>
      </c>
      <c r="F274" s="7">
        <f>+VLOOKUP(M274,'Cocina datos'!K273:M2175,2,FALSE)</f>
        <v>0.10208333333333333</v>
      </c>
      <c r="G274" s="7" cm="1">
        <f t="array" ref="G274">+_xlfn.IFS((E274-F274)&lt;0,0,(E274-F274)&gt;0,(E274-F274))</f>
        <v>0</v>
      </c>
      <c r="H274" s="9" t="str" cm="1">
        <f t="array" ref="H274">+_xlfn.IFS(G274=0,"NO COBRADA",G274&gt;0,"COBRADA")</f>
        <v>NO COBRADA</v>
      </c>
      <c r="I274" t="s">
        <v>37</v>
      </c>
      <c r="J274" s="2" t="s">
        <v>34</v>
      </c>
      <c r="K274" t="s">
        <v>31</v>
      </c>
      <c r="L274" s="3">
        <v>36.299999999999997</v>
      </c>
      <c r="M274" s="1">
        <v>273</v>
      </c>
      <c r="N274" t="s">
        <v>36</v>
      </c>
      <c r="O274" s="3">
        <f>+VLOOKUP(M274,'Cocina datos'!K273:M1040,3,FALSE)</f>
        <v>123</v>
      </c>
      <c r="P274" s="3" cm="1">
        <f t="array" ref="P274">+_xlfn.IFS(H274="COBRADA",O274,H274="NO COBRADA",0)</f>
        <v>0</v>
      </c>
      <c r="Q274" s="3">
        <f t="shared" si="33"/>
        <v>0</v>
      </c>
    </row>
    <row r="275" spans="1:17">
      <c r="A275" s="1">
        <v>1</v>
      </c>
      <c r="B275" s="1" t="str">
        <f t="shared" si="31"/>
        <v>lunes</v>
      </c>
      <c r="C275" s="4">
        <v>45019.135416666664</v>
      </c>
      <c r="D275" s="4">
        <v>45019.244444444441</v>
      </c>
      <c r="E275" s="4">
        <f t="shared" si="35"/>
        <v>0.11944444444331263</v>
      </c>
      <c r="F275" s="7">
        <f>+VLOOKUP(M275,'Cocina datos'!K274:M2176,2,FALSE)</f>
        <v>0.12708333333333333</v>
      </c>
      <c r="G275" s="7" cm="1">
        <f t="array" ref="G275">+_xlfn.IFS((E275-F275)&lt;0,0,(E275-F275)&gt;0,(E275-F275))</f>
        <v>0</v>
      </c>
      <c r="H275" s="9" t="str" cm="1">
        <f t="array" ref="H275">+_xlfn.IFS(G275=0,"NO COBRADA",G275&gt;0,"COBRADA")</f>
        <v>NO COBRADA</v>
      </c>
      <c r="I275" t="s">
        <v>33</v>
      </c>
      <c r="J275" s="2" t="s">
        <v>47</v>
      </c>
      <c r="K275" t="s">
        <v>31</v>
      </c>
      <c r="L275" s="3">
        <v>19.93</v>
      </c>
      <c r="M275" s="1">
        <v>274</v>
      </c>
      <c r="N275" t="s">
        <v>39</v>
      </c>
      <c r="O275" s="3">
        <f>+VLOOKUP(M275,'Cocina datos'!K274:M1041,3,FALSE)</f>
        <v>116</v>
      </c>
      <c r="P275" s="3" cm="1">
        <f t="array" ref="P275">+_xlfn.IFS(H275="COBRADA",O275,H275="NO COBRADA",0)</f>
        <v>0</v>
      </c>
      <c r="Q275" s="3">
        <f t="shared" si="33"/>
        <v>0</v>
      </c>
    </row>
    <row r="276" spans="1:17">
      <c r="A276" s="1">
        <v>3</v>
      </c>
      <c r="B276" s="1" t="str">
        <f t="shared" si="31"/>
        <v>lunes</v>
      </c>
      <c r="C276" s="4">
        <v>45019.092361111114</v>
      </c>
      <c r="D276" s="4">
        <v>45019.248611111114</v>
      </c>
      <c r="E276" s="4">
        <f t="shared" si="32"/>
        <v>0.15625</v>
      </c>
      <c r="F276" s="7">
        <f>+VLOOKUP(M276,'Cocina datos'!K275:M2177,2,FALSE)</f>
        <v>0.10694444444444445</v>
      </c>
      <c r="G276" s="7" cm="1">
        <f t="array" ref="G276">+_xlfn.IFS((E276-F276)&lt;0,0,(E276-F276)&gt;0,(E276-F276))</f>
        <v>4.9305555555555547E-2</v>
      </c>
      <c r="H276" s="9" t="str" cm="1">
        <f t="array" ref="H276">+_xlfn.IFS(G276=0,"NO COBRADA",G276&gt;0,"COBRADA")</f>
        <v>COBRADA</v>
      </c>
      <c r="I276" t="s">
        <v>37</v>
      </c>
      <c r="J276" s="2" t="s">
        <v>45</v>
      </c>
      <c r="K276" t="s">
        <v>31</v>
      </c>
      <c r="L276" s="3">
        <v>49.67</v>
      </c>
      <c r="M276" s="1">
        <v>275</v>
      </c>
      <c r="N276" t="s">
        <v>48</v>
      </c>
      <c r="O276" s="3">
        <f>+VLOOKUP(M276,'Cocina datos'!K275:M1042,3,FALSE)</f>
        <v>121</v>
      </c>
      <c r="P276" s="3" cm="1">
        <f t="array" ref="P276">+_xlfn.IFS(H276="COBRADA",O276,H276="NO COBRADA",0)</f>
        <v>121</v>
      </c>
      <c r="Q276" s="3">
        <f t="shared" si="33"/>
        <v>49.67</v>
      </c>
    </row>
    <row r="277" spans="1:17">
      <c r="A277" s="1">
        <v>6</v>
      </c>
      <c r="B277" s="1" t="str">
        <f t="shared" si="31"/>
        <v>lunes</v>
      </c>
      <c r="C277" s="4">
        <v>45019.107638888891</v>
      </c>
      <c r="D277" s="4">
        <v>45019.231944444444</v>
      </c>
      <c r="E277" s="4">
        <f t="shared" si="32"/>
        <v>0.12430555555329192</v>
      </c>
      <c r="F277" s="7">
        <f>+VLOOKUP(M277,'Cocina datos'!K276:M2178,2,FALSE)</f>
        <v>9.3055555555555558E-2</v>
      </c>
      <c r="G277" s="7" cm="1">
        <f t="array" ref="G277">+_xlfn.IFS((E277-F277)&lt;0,0,(E277-F277)&gt;0,(E277-F277))</f>
        <v>3.1249999997736366E-2</v>
      </c>
      <c r="H277" s="9" t="str" cm="1">
        <f t="array" ref="H277">+_xlfn.IFS(G277=0,"NO COBRADA",G277&gt;0,"COBRADA")</f>
        <v>COBRADA</v>
      </c>
      <c r="I277" t="s">
        <v>42</v>
      </c>
      <c r="J277" s="2" t="s">
        <v>47</v>
      </c>
      <c r="K277" t="s">
        <v>31</v>
      </c>
      <c r="L277" s="3">
        <v>20.98</v>
      </c>
      <c r="M277" s="1">
        <v>276</v>
      </c>
      <c r="N277" t="s">
        <v>50</v>
      </c>
      <c r="O277" s="3">
        <f>+VLOOKUP(M277,'Cocina datos'!K276:M1043,3,FALSE)</f>
        <v>70</v>
      </c>
      <c r="P277" s="3" cm="1">
        <f t="array" ref="P277">+_xlfn.IFS(H277="COBRADA",O277,H277="NO COBRADA",0)</f>
        <v>70</v>
      </c>
      <c r="Q277" s="3">
        <f t="shared" si="33"/>
        <v>20.98</v>
      </c>
    </row>
    <row r="278" spans="1:17">
      <c r="A278" s="1">
        <v>2</v>
      </c>
      <c r="B278" s="1" t="str">
        <f t="shared" si="31"/>
        <v>lunes</v>
      </c>
      <c r="C278" s="4">
        <v>45019.061111111114</v>
      </c>
      <c r="D278" s="4">
        <v>45019.163888888892</v>
      </c>
      <c r="E278" s="4">
        <f t="shared" si="32"/>
        <v>0.10277777777810115</v>
      </c>
      <c r="F278" s="7">
        <f>+VLOOKUP(M278,'Cocina datos'!K277:M2179,2,FALSE)</f>
        <v>6.0416666666666674E-2</v>
      </c>
      <c r="G278" s="7" cm="1">
        <f t="array" ref="G278">+_xlfn.IFS((E278-F278)&lt;0,0,(E278-F278)&gt;0,(E278-F278))</f>
        <v>4.236111111143448E-2</v>
      </c>
      <c r="H278" s="9" t="str" cm="1">
        <f t="array" ref="H278">+_xlfn.IFS(G278=0,"NO COBRADA",G278&gt;0,"COBRADA")</f>
        <v>COBRADA</v>
      </c>
      <c r="I278" t="s">
        <v>40</v>
      </c>
      <c r="J278" s="2" t="s">
        <v>45</v>
      </c>
      <c r="K278" t="s">
        <v>31</v>
      </c>
      <c r="L278" s="3">
        <v>10.29</v>
      </c>
      <c r="M278" s="1">
        <v>277</v>
      </c>
      <c r="N278" t="s">
        <v>32</v>
      </c>
      <c r="O278" s="3">
        <f>+VLOOKUP(M278,'Cocina datos'!K277:M1044,3,FALSE)</f>
        <v>93</v>
      </c>
      <c r="P278" s="3" cm="1">
        <f t="array" ref="P278">+_xlfn.IFS(H278="COBRADA",O278,H278="NO COBRADA",0)</f>
        <v>93</v>
      </c>
      <c r="Q278" s="3">
        <f t="shared" si="33"/>
        <v>10.29</v>
      </c>
    </row>
    <row r="279" spans="1:17">
      <c r="A279" s="1">
        <v>4</v>
      </c>
      <c r="B279" s="1" t="str">
        <f t="shared" si="31"/>
        <v>lunes</v>
      </c>
      <c r="C279" s="4">
        <v>45019.131944444445</v>
      </c>
      <c r="D279" s="4">
        <v>45019.216666666667</v>
      </c>
      <c r="E279" s="4">
        <f t="shared" si="32"/>
        <v>8.4722222221898846E-2</v>
      </c>
      <c r="F279" s="7">
        <f>+VLOOKUP(M279,'Cocina datos'!K278:M2180,2,FALSE)</f>
        <v>0.10763888888888888</v>
      </c>
      <c r="G279" s="7" cm="1">
        <f t="array" ref="G279">+_xlfn.IFS((E279-F279)&lt;0,0,(E279-F279)&gt;0,(E279-F279))</f>
        <v>0</v>
      </c>
      <c r="H279" s="9" t="str" cm="1">
        <f t="array" ref="H279">+_xlfn.IFS(G279=0,"NO COBRADA",G279&gt;0,"COBRADA")</f>
        <v>NO COBRADA</v>
      </c>
      <c r="I279" t="s">
        <v>29</v>
      </c>
      <c r="J279" s="2" t="s">
        <v>34</v>
      </c>
      <c r="K279" t="s">
        <v>31</v>
      </c>
      <c r="L279" s="3">
        <v>41.36</v>
      </c>
      <c r="M279" s="1">
        <v>278</v>
      </c>
      <c r="N279" t="s">
        <v>46</v>
      </c>
      <c r="O279" s="3">
        <f>+VLOOKUP(M279,'Cocina datos'!K278:M1045,3,FALSE)</f>
        <v>141</v>
      </c>
      <c r="P279" s="3" cm="1">
        <f t="array" ref="P279">+_xlfn.IFS(H279="COBRADA",O279,H279="NO COBRADA",0)</f>
        <v>0</v>
      </c>
      <c r="Q279" s="3">
        <f t="shared" si="33"/>
        <v>0</v>
      </c>
    </row>
    <row r="280" spans="1:17">
      <c r="A280" s="1">
        <v>5</v>
      </c>
      <c r="B280" s="1" t="str">
        <f t="shared" si="31"/>
        <v>lunes</v>
      </c>
      <c r="C280" s="4">
        <v>45019.010416666664</v>
      </c>
      <c r="D280" s="4">
        <v>45019.107638888891</v>
      </c>
      <c r="E280" s="4">
        <f t="shared" si="32"/>
        <v>9.7222222226264421E-2</v>
      </c>
      <c r="F280" s="7">
        <f>+VLOOKUP(M280,'Cocina datos'!K279:M2181,2,FALSE)</f>
        <v>0.1652777777777778</v>
      </c>
      <c r="G280" s="7" cm="1">
        <f t="array" ref="G280">+_xlfn.IFS((E280-F280)&lt;0,0,(E280-F280)&gt;0,(E280-F280))</f>
        <v>0</v>
      </c>
      <c r="H280" s="9" t="str" cm="1">
        <f t="array" ref="H280">+_xlfn.IFS(G280=0,"NO COBRADA",G280&gt;0,"COBRADA")</f>
        <v>NO COBRADA</v>
      </c>
      <c r="I280" t="s">
        <v>37</v>
      </c>
      <c r="J280" s="2" t="s">
        <v>45</v>
      </c>
      <c r="K280" t="s">
        <v>44</v>
      </c>
      <c r="L280" s="3">
        <v>43.53</v>
      </c>
      <c r="M280" s="1">
        <v>279</v>
      </c>
      <c r="N280" t="s">
        <v>46</v>
      </c>
      <c r="O280" s="3">
        <f>+VLOOKUP(M280,'Cocina datos'!K279:M1046,3,FALSE)</f>
        <v>201</v>
      </c>
      <c r="P280" s="3" cm="1">
        <f t="array" ref="P280">+_xlfn.IFS(H280="COBRADA",O280,H280="NO COBRADA",0)</f>
        <v>0</v>
      </c>
      <c r="Q280" s="3">
        <f t="shared" si="33"/>
        <v>0</v>
      </c>
    </row>
    <row r="281" spans="1:17">
      <c r="A281" s="1">
        <v>6</v>
      </c>
      <c r="B281" s="1" t="str">
        <f t="shared" si="31"/>
        <v>lunes</v>
      </c>
      <c r="C281" s="4">
        <v>45019.020833333336</v>
      </c>
      <c r="D281" s="4">
        <v>45019.111805555556</v>
      </c>
      <c r="E281" s="4">
        <f t="shared" si="32"/>
        <v>9.0972222220443655E-2</v>
      </c>
      <c r="F281" s="7">
        <f>+VLOOKUP(M281,'Cocina datos'!K280:M2182,2,FALSE)</f>
        <v>0.14305555555555555</v>
      </c>
      <c r="G281" s="7" cm="1">
        <f t="array" ref="G281">+_xlfn.IFS((E281-F281)&lt;0,0,(E281-F281)&gt;0,(E281-F281))</f>
        <v>0</v>
      </c>
      <c r="H281" s="9" t="str" cm="1">
        <f t="array" ref="H281">+_xlfn.IFS(G281=0,"NO COBRADA",G281&gt;0,"COBRADA")</f>
        <v>NO COBRADA</v>
      </c>
      <c r="I281" t="s">
        <v>40</v>
      </c>
      <c r="J281" s="2" t="s">
        <v>45</v>
      </c>
      <c r="K281" t="s">
        <v>31</v>
      </c>
      <c r="L281" s="3">
        <v>36.08</v>
      </c>
      <c r="M281" s="1">
        <v>280</v>
      </c>
      <c r="N281" t="s">
        <v>50</v>
      </c>
      <c r="O281" s="3">
        <f>+VLOOKUP(M281,'Cocina datos'!K280:M1047,3,FALSE)</f>
        <v>117</v>
      </c>
      <c r="P281" s="3" cm="1">
        <f t="array" ref="P281">+_xlfn.IFS(H281="COBRADA",O281,H281="NO COBRADA",0)</f>
        <v>0</v>
      </c>
      <c r="Q281" s="3">
        <f t="shared" si="33"/>
        <v>0</v>
      </c>
    </row>
    <row r="282" spans="1:17">
      <c r="A282" s="1">
        <v>2</v>
      </c>
      <c r="B282" s="1" t="str">
        <f t="shared" si="31"/>
        <v>lunes</v>
      </c>
      <c r="C282" s="4">
        <v>45019.161111111112</v>
      </c>
      <c r="D282" s="4">
        <v>45019.326388888891</v>
      </c>
      <c r="E282" s="4">
        <f>+D282-C282+(15/1440)</f>
        <v>0.17569444444476781</v>
      </c>
      <c r="F282" s="7">
        <f>+VLOOKUP(M282,'Cocina datos'!K281:M2183,2,FALSE)</f>
        <v>1.2500000000000001E-2</v>
      </c>
      <c r="G282" s="7" cm="1">
        <f t="array" ref="G282">+_xlfn.IFS((E282-F282)&lt;0,0,(E282-F282)&gt;0,(E282-F282))</f>
        <v>0.1631944444447678</v>
      </c>
      <c r="H282" s="9" t="str" cm="1">
        <f t="array" ref="H282">+_xlfn.IFS(G282=0,"NO COBRADA",G282&gt;0,"COBRADA")</f>
        <v>COBRADA</v>
      </c>
      <c r="I282" t="s">
        <v>42</v>
      </c>
      <c r="J282" s="2" t="s">
        <v>34</v>
      </c>
      <c r="K282" t="s">
        <v>35</v>
      </c>
      <c r="L282" s="3">
        <v>44.3</v>
      </c>
      <c r="M282" s="1">
        <v>281</v>
      </c>
      <c r="N282" t="s">
        <v>43</v>
      </c>
      <c r="O282" s="3">
        <f>+VLOOKUP(M282,'Cocina datos'!K281:M1048,3,FALSE)</f>
        <v>66</v>
      </c>
      <c r="P282" s="3" cm="1">
        <f t="array" ref="P282">+_xlfn.IFS(H282="COBRADA",O282,H282="NO COBRADA",0)</f>
        <v>66</v>
      </c>
      <c r="Q282" s="3">
        <f t="shared" si="33"/>
        <v>44.3</v>
      </c>
    </row>
    <row r="283" spans="1:17">
      <c r="A283" s="1">
        <v>1</v>
      </c>
      <c r="B283" s="1" t="str">
        <f t="shared" si="31"/>
        <v>lunes</v>
      </c>
      <c r="C283" s="4">
        <v>45019.049305555556</v>
      </c>
      <c r="D283" s="4">
        <v>45019.209722222222</v>
      </c>
      <c r="E283" s="4">
        <f t="shared" si="32"/>
        <v>0.16041666666569654</v>
      </c>
      <c r="F283" s="7">
        <f>+VLOOKUP(M283,'Cocina datos'!K282:M2184,2,FALSE)</f>
        <v>0.15833333333333333</v>
      </c>
      <c r="G283" s="7" cm="1">
        <f t="array" ref="G283">+_xlfn.IFS((E283-F283)&lt;0,0,(E283-F283)&gt;0,(E283-F283))</f>
        <v>2.0833333323632131E-3</v>
      </c>
      <c r="H283" s="9" t="str" cm="1">
        <f t="array" ref="H283">+_xlfn.IFS(G283=0,"NO COBRADA",G283&gt;0,"COBRADA")</f>
        <v>COBRADA</v>
      </c>
      <c r="I283" t="s">
        <v>42</v>
      </c>
      <c r="J283" s="2" t="s">
        <v>45</v>
      </c>
      <c r="K283" t="s">
        <v>31</v>
      </c>
      <c r="L283" s="3">
        <v>19.05</v>
      </c>
      <c r="M283" s="1">
        <v>282</v>
      </c>
      <c r="N283" t="s">
        <v>49</v>
      </c>
      <c r="O283" s="3">
        <f>+VLOOKUP(M283,'Cocina datos'!K282:M1049,3,FALSE)</f>
        <v>74</v>
      </c>
      <c r="P283" s="3" cm="1">
        <f t="array" ref="P283">+_xlfn.IFS(H283="COBRADA",O283,H283="NO COBRADA",0)</f>
        <v>74</v>
      </c>
      <c r="Q283" s="3">
        <f t="shared" si="33"/>
        <v>19.05</v>
      </c>
    </row>
    <row r="284" spans="1:17">
      <c r="A284" s="1">
        <v>5</v>
      </c>
      <c r="B284" s="1" t="str">
        <f t="shared" si="31"/>
        <v>lunes</v>
      </c>
      <c r="C284" s="4">
        <v>45019.044444444444</v>
      </c>
      <c r="D284" s="4">
        <v>45019.199999999997</v>
      </c>
      <c r="E284" s="4">
        <f t="shared" si="32"/>
        <v>0.15555555555329192</v>
      </c>
      <c r="F284" s="7">
        <f>+VLOOKUP(M284,'Cocina datos'!K283:M2185,2,FALSE)</f>
        <v>1.2500000000000001E-2</v>
      </c>
      <c r="G284" s="7" cm="1">
        <f t="array" ref="G284">+_xlfn.IFS((E284-F284)&lt;0,0,(E284-F284)&gt;0,(E284-F284))</f>
        <v>0.14305555555329191</v>
      </c>
      <c r="H284" s="9" t="str" cm="1">
        <f t="array" ref="H284">+_xlfn.IFS(G284=0,"NO COBRADA",G284&gt;0,"COBRADA")</f>
        <v>COBRADA</v>
      </c>
      <c r="I284" t="s">
        <v>40</v>
      </c>
      <c r="J284" s="2" t="s">
        <v>45</v>
      </c>
      <c r="K284" t="s">
        <v>44</v>
      </c>
      <c r="L284" s="3">
        <v>43.07</v>
      </c>
      <c r="M284" s="1">
        <v>283</v>
      </c>
      <c r="N284" t="s">
        <v>39</v>
      </c>
      <c r="O284" s="3">
        <f>+VLOOKUP(M284,'Cocina datos'!K283:M1050,3,FALSE)</f>
        <v>78</v>
      </c>
      <c r="P284" s="3" cm="1">
        <f t="array" ref="P284">+_xlfn.IFS(H284="COBRADA",O284,H284="NO COBRADA",0)</f>
        <v>78</v>
      </c>
      <c r="Q284" s="3">
        <f t="shared" si="33"/>
        <v>43.07</v>
      </c>
    </row>
    <row r="285" spans="1:17">
      <c r="A285" s="1">
        <v>4</v>
      </c>
      <c r="B285" s="1" t="str">
        <f t="shared" si="31"/>
        <v>lunes</v>
      </c>
      <c r="C285" s="4">
        <v>45019.102777777778</v>
      </c>
      <c r="D285" s="4">
        <v>45019.192361111112</v>
      </c>
      <c r="E285" s="4">
        <f>+D285-C285+(15/1440)</f>
        <v>0.10000000000097013</v>
      </c>
      <c r="F285" s="7">
        <f>+VLOOKUP(M285,'Cocina datos'!K284:M2186,2,FALSE)</f>
        <v>0.22638888888888886</v>
      </c>
      <c r="G285" s="7" cm="1">
        <f t="array" ref="G285">+_xlfn.IFS((E285-F285)&lt;0,0,(E285-F285)&gt;0,(E285-F285))</f>
        <v>0</v>
      </c>
      <c r="H285" s="9" t="str" cm="1">
        <f t="array" ref="H285">+_xlfn.IFS(G285=0,"NO COBRADA",G285&gt;0,"COBRADA")</f>
        <v>NO COBRADA</v>
      </c>
      <c r="I285" t="s">
        <v>40</v>
      </c>
      <c r="J285" s="2" t="s">
        <v>47</v>
      </c>
      <c r="K285" t="s">
        <v>31</v>
      </c>
      <c r="L285" s="3">
        <v>29.99</v>
      </c>
      <c r="M285" s="1">
        <v>284</v>
      </c>
      <c r="N285" t="s">
        <v>43</v>
      </c>
      <c r="O285" s="3">
        <f>+VLOOKUP(M285,'Cocina datos'!K284:M1051,3,FALSE)</f>
        <v>158</v>
      </c>
      <c r="P285" s="3" cm="1">
        <f t="array" ref="P285">+_xlfn.IFS(H285="COBRADA",O285,H285="NO COBRADA",0)</f>
        <v>0</v>
      </c>
      <c r="Q285" s="3">
        <f t="shared" si="33"/>
        <v>0</v>
      </c>
    </row>
    <row r="286" spans="1:17">
      <c r="A286" s="1">
        <v>6</v>
      </c>
      <c r="B286" s="1" t="str">
        <f t="shared" si="31"/>
        <v>lunes</v>
      </c>
      <c r="C286" s="4">
        <v>45019.127083333333</v>
      </c>
      <c r="D286" s="4">
        <v>45019.253472222219</v>
      </c>
      <c r="E286" s="4">
        <f t="shared" si="32"/>
        <v>0.12638888888614019</v>
      </c>
      <c r="F286" s="7">
        <f>+VLOOKUP(M286,'Cocina datos'!K285:M2187,2,FALSE)</f>
        <v>1.6666666666666666E-2</v>
      </c>
      <c r="G286" s="7" cm="1">
        <f t="array" ref="G286">+_xlfn.IFS((E286-F286)&lt;0,0,(E286-F286)&gt;0,(E286-F286))</f>
        <v>0.10972222221947353</v>
      </c>
      <c r="H286" s="9" t="str" cm="1">
        <f t="array" ref="H286">+_xlfn.IFS(G286=0,"NO COBRADA",G286&gt;0,"COBRADA")</f>
        <v>COBRADA</v>
      </c>
      <c r="I286" t="s">
        <v>42</v>
      </c>
      <c r="J286" s="2" t="s">
        <v>47</v>
      </c>
      <c r="K286" t="s">
        <v>31</v>
      </c>
      <c r="L286" s="3">
        <v>10.94</v>
      </c>
      <c r="M286" s="1">
        <v>285</v>
      </c>
      <c r="N286" t="s">
        <v>32</v>
      </c>
      <c r="O286" s="3">
        <f>+VLOOKUP(M286,'Cocina datos'!K285:M1052,3,FALSE)</f>
        <v>42</v>
      </c>
      <c r="P286" s="3" cm="1">
        <f t="array" ref="P286">+_xlfn.IFS(H286="COBRADA",O286,H286="NO COBRADA",0)</f>
        <v>42</v>
      </c>
      <c r="Q286" s="3">
        <f t="shared" si="33"/>
        <v>10.94</v>
      </c>
    </row>
    <row r="287" spans="1:17">
      <c r="A287" s="1">
        <v>6</v>
      </c>
      <c r="B287" s="1" t="str">
        <f t="shared" si="31"/>
        <v>lunes</v>
      </c>
      <c r="C287" s="4">
        <v>45019.015277777777</v>
      </c>
      <c r="D287" s="4">
        <v>45019.102777777778</v>
      </c>
      <c r="E287" s="4">
        <f>+D287-C287+(15/1440)</f>
        <v>9.7916666668121863E-2</v>
      </c>
      <c r="F287" s="7">
        <f>+VLOOKUP(M287,'Cocina datos'!K286:M2188,2,FALSE)</f>
        <v>3.4722222222222224E-2</v>
      </c>
      <c r="G287" s="7" cm="1">
        <f t="array" ref="G287">+_xlfn.IFS((E287-F287)&lt;0,0,(E287-F287)&gt;0,(E287-F287))</f>
        <v>6.3194444445899639E-2</v>
      </c>
      <c r="H287" s="9" t="str" cm="1">
        <f t="array" ref="H287">+_xlfn.IFS(G287=0,"NO COBRADA",G287&gt;0,"COBRADA")</f>
        <v>COBRADA</v>
      </c>
      <c r="I287" t="s">
        <v>29</v>
      </c>
      <c r="J287" s="2" t="s">
        <v>45</v>
      </c>
      <c r="K287" t="s">
        <v>31</v>
      </c>
      <c r="L287" s="3">
        <v>41.96</v>
      </c>
      <c r="M287" s="1">
        <v>286</v>
      </c>
      <c r="N287" t="s">
        <v>52</v>
      </c>
      <c r="O287" s="3">
        <f>+VLOOKUP(M287,'Cocina datos'!K286:M1053,3,FALSE)</f>
        <v>68</v>
      </c>
      <c r="P287" s="3" cm="1">
        <f t="array" ref="P287">+_xlfn.IFS(H287="COBRADA",O287,H287="NO COBRADA",0)</f>
        <v>68</v>
      </c>
      <c r="Q287" s="3">
        <f t="shared" si="33"/>
        <v>41.96</v>
      </c>
    </row>
    <row r="288" spans="1:17">
      <c r="A288" s="1">
        <v>2</v>
      </c>
      <c r="B288" s="1" t="str">
        <f t="shared" si="31"/>
        <v>lunes</v>
      </c>
      <c r="C288" s="4">
        <v>45019.150694444441</v>
      </c>
      <c r="D288" s="4">
        <v>45019.197222222225</v>
      </c>
      <c r="E288" s="4">
        <f t="shared" si="32"/>
        <v>4.652777778392192E-2</v>
      </c>
      <c r="F288" s="7">
        <f>+VLOOKUP(M288,'Cocina datos'!K287:M2189,2,FALSE)</f>
        <v>0.19999999999999998</v>
      </c>
      <c r="G288" s="7" cm="1">
        <f t="array" ref="G288">+_xlfn.IFS((E288-F288)&lt;0,0,(E288-F288)&gt;0,(E288-F288))</f>
        <v>0</v>
      </c>
      <c r="H288" s="9" t="str" cm="1">
        <f t="array" ref="H288">+_xlfn.IFS(G288=0,"NO COBRADA",G288&gt;0,"COBRADA")</f>
        <v>NO COBRADA</v>
      </c>
      <c r="I288" t="s">
        <v>40</v>
      </c>
      <c r="J288" s="2" t="s">
        <v>47</v>
      </c>
      <c r="K288" t="s">
        <v>31</v>
      </c>
      <c r="L288" s="3">
        <v>31.67</v>
      </c>
      <c r="M288" s="1">
        <v>287</v>
      </c>
      <c r="N288" t="s">
        <v>36</v>
      </c>
      <c r="O288" s="3">
        <f>+VLOOKUP(M288,'Cocina datos'!K287:M1054,3,FALSE)</f>
        <v>202</v>
      </c>
      <c r="P288" s="3" cm="1">
        <f t="array" ref="P288">+_xlfn.IFS(H288="COBRADA",O288,H288="NO COBRADA",0)</f>
        <v>0</v>
      </c>
      <c r="Q288" s="3">
        <f t="shared" si="33"/>
        <v>0</v>
      </c>
    </row>
    <row r="289" spans="1:17">
      <c r="A289" s="1">
        <v>3</v>
      </c>
      <c r="B289" s="1" t="str">
        <f t="shared" si="31"/>
        <v>lunes</v>
      </c>
      <c r="C289" s="4">
        <v>45019.088888888888</v>
      </c>
      <c r="D289" s="4">
        <v>45019.231249999997</v>
      </c>
      <c r="E289" s="4">
        <f t="shared" si="32"/>
        <v>0.14236111110949423</v>
      </c>
      <c r="F289" s="7">
        <f>+VLOOKUP(M289,'Cocina datos'!K288:M2190,2,FALSE)</f>
        <v>5.2777777777777778E-2</v>
      </c>
      <c r="G289" s="7" cm="1">
        <f t="array" ref="G289">+_xlfn.IFS((E289-F289)&lt;0,0,(E289-F289)&gt;0,(E289-F289))</f>
        <v>8.9583333331716447E-2</v>
      </c>
      <c r="H289" s="9" t="str" cm="1">
        <f t="array" ref="H289">+_xlfn.IFS(G289=0,"NO COBRADA",G289&gt;0,"COBRADA")</f>
        <v>COBRADA</v>
      </c>
      <c r="I289" t="s">
        <v>40</v>
      </c>
      <c r="J289" s="2" t="s">
        <v>45</v>
      </c>
      <c r="K289" t="s">
        <v>44</v>
      </c>
      <c r="L289" s="3">
        <v>13.3</v>
      </c>
      <c r="M289" s="1">
        <v>288</v>
      </c>
      <c r="N289" t="s">
        <v>49</v>
      </c>
      <c r="O289" s="3">
        <f>+VLOOKUP(M289,'Cocina datos'!K288:M1055,3,FALSE)</f>
        <v>86</v>
      </c>
      <c r="P289" s="3" cm="1">
        <f t="array" ref="P289">+_xlfn.IFS(H289="COBRADA",O289,H289="NO COBRADA",0)</f>
        <v>86</v>
      </c>
      <c r="Q289" s="3">
        <f t="shared" si="33"/>
        <v>13.3</v>
      </c>
    </row>
    <row r="290" spans="1:17">
      <c r="A290" s="1">
        <v>5</v>
      </c>
      <c r="B290" s="1" t="str">
        <f t="shared" si="31"/>
        <v>lunes</v>
      </c>
      <c r="C290" s="4">
        <v>45019.130555555559</v>
      </c>
      <c r="D290" s="4">
        <v>45019.265972222223</v>
      </c>
      <c r="E290" s="4">
        <f t="shared" si="32"/>
        <v>0.13541666666424135</v>
      </c>
      <c r="F290" s="7">
        <f>+VLOOKUP(M290,'Cocina datos'!K289:M2191,2,FALSE)</f>
        <v>0.14166666666666666</v>
      </c>
      <c r="G290" s="7" cm="1">
        <f t="array" ref="G290">+_xlfn.IFS((E290-F290)&lt;0,0,(E290-F290)&gt;0,(E290-F290))</f>
        <v>0</v>
      </c>
      <c r="H290" s="9" t="str" cm="1">
        <f t="array" ref="H290">+_xlfn.IFS(G290=0,"NO COBRADA",G290&gt;0,"COBRADA")</f>
        <v>NO COBRADA</v>
      </c>
      <c r="I290" t="s">
        <v>40</v>
      </c>
      <c r="J290" s="2" t="s">
        <v>47</v>
      </c>
      <c r="K290" t="s">
        <v>31</v>
      </c>
      <c r="L290" s="3">
        <v>26.56</v>
      </c>
      <c r="M290" s="1">
        <v>289</v>
      </c>
      <c r="N290" t="s">
        <v>32</v>
      </c>
      <c r="O290" s="3">
        <f>+VLOOKUP(M290,'Cocina datos'!K289:M1056,3,FALSE)</f>
        <v>138</v>
      </c>
      <c r="P290" s="3" cm="1">
        <f t="array" ref="P290">+_xlfn.IFS(H290="COBRADA",O290,H290="NO COBRADA",0)</f>
        <v>0</v>
      </c>
      <c r="Q290" s="3">
        <f t="shared" si="33"/>
        <v>0</v>
      </c>
    </row>
    <row r="291" spans="1:17">
      <c r="A291" s="1">
        <v>3</v>
      </c>
      <c r="B291" s="1" t="str">
        <f t="shared" si="31"/>
        <v>lunes</v>
      </c>
      <c r="C291" s="4">
        <v>45019.087500000001</v>
      </c>
      <c r="D291" s="4">
        <v>45019.189583333333</v>
      </c>
      <c r="E291" s="4">
        <f t="shared" ref="E291:E292" si="36">+D291-C291+(15/1440)</f>
        <v>0.11249999999805975</v>
      </c>
      <c r="F291" s="7">
        <f>+VLOOKUP(M291,'Cocina datos'!K290:M2192,2,FALSE)</f>
        <v>3.9583333333333331E-2</v>
      </c>
      <c r="G291" s="7" cm="1">
        <f t="array" ref="G291">+_xlfn.IFS((E291-F291)&lt;0,0,(E291-F291)&gt;0,(E291-F291))</f>
        <v>7.2916666664726418E-2</v>
      </c>
      <c r="H291" s="9" t="str" cm="1">
        <f t="array" ref="H291">+_xlfn.IFS(G291=0,"NO COBRADA",G291&gt;0,"COBRADA")</f>
        <v>COBRADA</v>
      </c>
      <c r="I291" t="s">
        <v>29</v>
      </c>
      <c r="J291" s="2" t="s">
        <v>45</v>
      </c>
      <c r="K291" t="s">
        <v>31</v>
      </c>
      <c r="L291" s="3">
        <v>14.59</v>
      </c>
      <c r="M291" s="1">
        <v>290</v>
      </c>
      <c r="N291" t="s">
        <v>32</v>
      </c>
      <c r="O291" s="3">
        <f>+VLOOKUP(M291,'Cocina datos'!K290:M1057,3,FALSE)</f>
        <v>40</v>
      </c>
      <c r="P291" s="3" cm="1">
        <f t="array" ref="P291">+_xlfn.IFS(H291="COBRADA",O291,H291="NO COBRADA",0)</f>
        <v>40</v>
      </c>
      <c r="Q291" s="3">
        <f t="shared" si="33"/>
        <v>14.59</v>
      </c>
    </row>
    <row r="292" spans="1:17">
      <c r="A292" s="1">
        <v>6</v>
      </c>
      <c r="B292" s="1" t="str">
        <f t="shared" si="31"/>
        <v>lunes</v>
      </c>
      <c r="C292" s="4">
        <v>45019.137499999997</v>
      </c>
      <c r="D292" s="4">
        <v>45019.256249999999</v>
      </c>
      <c r="E292" s="4">
        <f t="shared" si="36"/>
        <v>0.12916666666812185</v>
      </c>
      <c r="F292" s="7">
        <f>+VLOOKUP(M292,'Cocina datos'!K291:M2193,2,FALSE)</f>
        <v>0.11180555555555556</v>
      </c>
      <c r="G292" s="7" cm="1">
        <f t="array" ref="G292">+_xlfn.IFS((E292-F292)&lt;0,0,(E292-F292)&gt;0,(E292-F292))</f>
        <v>1.7361111112566288E-2</v>
      </c>
      <c r="H292" s="9" t="str" cm="1">
        <f t="array" ref="H292">+_xlfn.IFS(G292=0,"NO COBRADA",G292&gt;0,"COBRADA")</f>
        <v>COBRADA</v>
      </c>
      <c r="I292" t="s">
        <v>37</v>
      </c>
      <c r="J292" s="2" t="s">
        <v>34</v>
      </c>
      <c r="K292" t="s">
        <v>35</v>
      </c>
      <c r="L292" s="3">
        <v>15.44</v>
      </c>
      <c r="M292" s="1">
        <v>291</v>
      </c>
      <c r="N292" t="s">
        <v>48</v>
      </c>
      <c r="O292" s="3">
        <f>+VLOOKUP(M292,'Cocina datos'!K291:M1058,3,FALSE)</f>
        <v>260</v>
      </c>
      <c r="P292" s="3" cm="1">
        <f t="array" ref="P292">+_xlfn.IFS(H292="COBRADA",O292,H292="NO COBRADA",0)</f>
        <v>260</v>
      </c>
      <c r="Q292" s="3">
        <f t="shared" si="33"/>
        <v>15.44</v>
      </c>
    </row>
    <row r="293" spans="1:17">
      <c r="A293" s="1">
        <v>3</v>
      </c>
      <c r="B293" s="1" t="str">
        <f t="shared" si="31"/>
        <v>lunes</v>
      </c>
      <c r="C293" s="4">
        <v>45019.006249999999</v>
      </c>
      <c r="D293" s="4">
        <v>45019.07708333333</v>
      </c>
      <c r="E293" s="4">
        <f t="shared" si="32"/>
        <v>7.0833333331393078E-2</v>
      </c>
      <c r="F293" s="7">
        <f>+VLOOKUP(M293,'Cocina datos'!K292:M2194,2,FALSE)</f>
        <v>4.7916666666666663E-2</v>
      </c>
      <c r="G293" s="7" cm="1">
        <f t="array" ref="G293">+_xlfn.IFS((E293-F293)&lt;0,0,(E293-F293)&gt;0,(E293-F293))</f>
        <v>2.2916666664726415E-2</v>
      </c>
      <c r="H293" s="9" t="str" cm="1">
        <f t="array" ref="H293">+_xlfn.IFS(G293=0,"NO COBRADA",G293&gt;0,"COBRADA")</f>
        <v>COBRADA</v>
      </c>
      <c r="I293" t="s">
        <v>29</v>
      </c>
      <c r="J293" s="2" t="s">
        <v>47</v>
      </c>
      <c r="K293" t="s">
        <v>44</v>
      </c>
      <c r="L293" s="3">
        <v>29.72</v>
      </c>
      <c r="M293" s="1">
        <v>292</v>
      </c>
      <c r="N293" t="s">
        <v>52</v>
      </c>
      <c r="O293" s="3">
        <f>+VLOOKUP(M293,'Cocina datos'!K292:M1059,3,FALSE)</f>
        <v>84</v>
      </c>
      <c r="P293" s="3" cm="1">
        <f t="array" ref="P293">+_xlfn.IFS(H293="COBRADA",O293,H293="NO COBRADA",0)</f>
        <v>84</v>
      </c>
      <c r="Q293" s="3">
        <f t="shared" si="33"/>
        <v>29.72</v>
      </c>
    </row>
    <row r="294" spans="1:17">
      <c r="A294" s="1">
        <v>4</v>
      </c>
      <c r="B294" s="1" t="str">
        <f t="shared" si="31"/>
        <v>lunes</v>
      </c>
      <c r="C294" s="4">
        <v>45019.121527777781</v>
      </c>
      <c r="D294" s="4">
        <v>45019.190972222219</v>
      </c>
      <c r="E294" s="4">
        <f t="shared" si="32"/>
        <v>6.9444444437976927E-2</v>
      </c>
      <c r="F294" s="7">
        <f>+VLOOKUP(M294,'Cocina datos'!K293:M2195,2,FALSE)</f>
        <v>0.19722222222222224</v>
      </c>
      <c r="G294" s="7" cm="1">
        <f t="array" ref="G294">+_xlfn.IFS((E294-F294)&lt;0,0,(E294-F294)&gt;0,(E294-F294))</f>
        <v>0</v>
      </c>
      <c r="H294" s="9" t="str" cm="1">
        <f t="array" ref="H294">+_xlfn.IFS(G294=0,"NO COBRADA",G294&gt;0,"COBRADA")</f>
        <v>NO COBRADA</v>
      </c>
      <c r="I294" t="s">
        <v>29</v>
      </c>
      <c r="J294" s="2" t="s">
        <v>47</v>
      </c>
      <c r="K294" t="s">
        <v>31</v>
      </c>
      <c r="L294" s="3">
        <v>33.11</v>
      </c>
      <c r="M294" s="1">
        <v>293</v>
      </c>
      <c r="N294" t="s">
        <v>52</v>
      </c>
      <c r="O294" s="3">
        <f>+VLOOKUP(M294,'Cocina datos'!K293:M1060,3,FALSE)</f>
        <v>216</v>
      </c>
      <c r="P294" s="3" cm="1">
        <f t="array" ref="P294">+_xlfn.IFS(H294="COBRADA",O294,H294="NO COBRADA",0)</f>
        <v>0</v>
      </c>
      <c r="Q294" s="3">
        <f t="shared" si="33"/>
        <v>0</v>
      </c>
    </row>
    <row r="295" spans="1:17">
      <c r="A295" s="1">
        <v>6</v>
      </c>
      <c r="B295" s="1" t="str">
        <f t="shared" si="31"/>
        <v>lunes</v>
      </c>
      <c r="C295" s="4">
        <v>45019.018055555556</v>
      </c>
      <c r="D295" s="4">
        <v>45019.164583333331</v>
      </c>
      <c r="E295" s="4">
        <f t="shared" si="32"/>
        <v>0.14652777777519077</v>
      </c>
      <c r="F295" s="7">
        <f>+VLOOKUP(M295,'Cocina datos'!K294:M2196,2,FALSE)</f>
        <v>0.15763888888888888</v>
      </c>
      <c r="G295" s="7" cm="1">
        <f t="array" ref="G295">+_xlfn.IFS((E295-F295)&lt;0,0,(E295-F295)&gt;0,(E295-F295))</f>
        <v>0</v>
      </c>
      <c r="H295" s="9" t="str" cm="1">
        <f t="array" ref="H295">+_xlfn.IFS(G295=0,"NO COBRADA",G295&gt;0,"COBRADA")</f>
        <v>NO COBRADA</v>
      </c>
      <c r="I295" t="s">
        <v>37</v>
      </c>
      <c r="J295" s="2" t="s">
        <v>45</v>
      </c>
      <c r="K295" t="s">
        <v>35</v>
      </c>
      <c r="L295" s="3">
        <v>20.36</v>
      </c>
      <c r="M295" s="1">
        <v>294</v>
      </c>
      <c r="N295" t="s">
        <v>36</v>
      </c>
      <c r="O295" s="3">
        <f>+VLOOKUP(M295,'Cocina datos'!K294:M1061,3,FALSE)</f>
        <v>326</v>
      </c>
      <c r="P295" s="3" cm="1">
        <f t="array" ref="P295">+_xlfn.IFS(H295="COBRADA",O295,H295="NO COBRADA",0)</f>
        <v>0</v>
      </c>
      <c r="Q295" s="3">
        <f t="shared" si="33"/>
        <v>0</v>
      </c>
    </row>
    <row r="296" spans="1:17">
      <c r="A296" s="1">
        <v>1</v>
      </c>
      <c r="B296" s="1" t="str">
        <f t="shared" si="31"/>
        <v>lunes</v>
      </c>
      <c r="C296" s="4">
        <v>45019.006944444445</v>
      </c>
      <c r="D296" s="4">
        <v>45019.084027777775</v>
      </c>
      <c r="E296" s="4">
        <f t="shared" si="32"/>
        <v>7.7083333329937886E-2</v>
      </c>
      <c r="F296" s="7">
        <f>+VLOOKUP(M296,'Cocina datos'!K295:M2197,2,FALSE)</f>
        <v>0.28055555555555556</v>
      </c>
      <c r="G296" s="7" cm="1">
        <f t="array" ref="G296">+_xlfn.IFS((E296-F296)&lt;0,0,(E296-F296)&gt;0,(E296-F296))</f>
        <v>0</v>
      </c>
      <c r="H296" s="9" t="str" cm="1">
        <f t="array" ref="H296">+_xlfn.IFS(G296=0,"NO COBRADA",G296&gt;0,"COBRADA")</f>
        <v>NO COBRADA</v>
      </c>
      <c r="I296" t="s">
        <v>37</v>
      </c>
      <c r="J296" s="2" t="s">
        <v>45</v>
      </c>
      <c r="K296" t="s">
        <v>31</v>
      </c>
      <c r="L296" s="3">
        <v>46.42</v>
      </c>
      <c r="M296" s="1">
        <v>295</v>
      </c>
      <c r="N296" t="s">
        <v>49</v>
      </c>
      <c r="O296" s="3">
        <f>+VLOOKUP(M296,'Cocina datos'!K295:M1062,3,FALSE)</f>
        <v>247</v>
      </c>
      <c r="P296" s="3" cm="1">
        <f t="array" ref="P296">+_xlfn.IFS(H296="COBRADA",O296,H296="NO COBRADA",0)</f>
        <v>0</v>
      </c>
      <c r="Q296" s="3">
        <f t="shared" si="33"/>
        <v>0</v>
      </c>
    </row>
    <row r="297" spans="1:17">
      <c r="A297" s="1">
        <v>1</v>
      </c>
      <c r="B297" s="1" t="str">
        <f t="shared" si="31"/>
        <v>lunes</v>
      </c>
      <c r="C297" s="4">
        <v>45019.117361111108</v>
      </c>
      <c r="D297" s="4">
        <v>45019.248611111114</v>
      </c>
      <c r="E297" s="4">
        <f t="shared" ref="E297:E298" si="37">+D297-C297+(15/1440)</f>
        <v>0.14166666667248742</v>
      </c>
      <c r="F297" s="7">
        <f>+VLOOKUP(M297,'Cocina datos'!K296:M2198,2,FALSE)</f>
        <v>3.1944444444444442E-2</v>
      </c>
      <c r="G297" s="7" cm="1">
        <f t="array" ref="G297">+_xlfn.IFS((E297-F297)&lt;0,0,(E297-F297)&gt;0,(E297-F297))</f>
        <v>0.10972222222804298</v>
      </c>
      <c r="H297" s="9" t="str" cm="1">
        <f t="array" ref="H297">+_xlfn.IFS(G297=0,"NO COBRADA",G297&gt;0,"COBRADA")</f>
        <v>COBRADA</v>
      </c>
      <c r="I297" t="s">
        <v>37</v>
      </c>
      <c r="J297" s="2" t="s">
        <v>45</v>
      </c>
      <c r="K297" t="s">
        <v>44</v>
      </c>
      <c r="L297" s="3">
        <v>29.07</v>
      </c>
      <c r="M297" s="1">
        <v>296</v>
      </c>
      <c r="N297" t="s">
        <v>32</v>
      </c>
      <c r="O297" s="3">
        <f>+VLOOKUP(M297,'Cocina datos'!K296:M1063,3,FALSE)</f>
        <v>59</v>
      </c>
      <c r="P297" s="3" cm="1">
        <f t="array" ref="P297">+_xlfn.IFS(H297="COBRADA",O297,H297="NO COBRADA",0)</f>
        <v>59</v>
      </c>
      <c r="Q297" s="3">
        <f t="shared" si="33"/>
        <v>29.07</v>
      </c>
    </row>
    <row r="298" spans="1:17">
      <c r="A298" s="1">
        <v>3</v>
      </c>
      <c r="B298" s="1" t="str">
        <f t="shared" si="31"/>
        <v>lunes</v>
      </c>
      <c r="C298" s="4">
        <v>45019.043749999997</v>
      </c>
      <c r="D298" s="4">
        <v>45019.185416666667</v>
      </c>
      <c r="E298" s="4">
        <f t="shared" si="37"/>
        <v>0.15208333333672877</v>
      </c>
      <c r="F298" s="7">
        <f>+VLOOKUP(M298,'Cocina datos'!K297:M2199,2,FALSE)</f>
        <v>0.19236111111111109</v>
      </c>
      <c r="G298" s="7" cm="1">
        <f t="array" ref="G298">+_xlfn.IFS((E298-F298)&lt;0,0,(E298-F298)&gt;0,(E298-F298))</f>
        <v>0</v>
      </c>
      <c r="H298" s="9" t="str" cm="1">
        <f t="array" ref="H298">+_xlfn.IFS(G298=0,"NO COBRADA",G298&gt;0,"COBRADA")</f>
        <v>NO COBRADA</v>
      </c>
      <c r="I298" t="s">
        <v>33</v>
      </c>
      <c r="J298" s="2" t="s">
        <v>45</v>
      </c>
      <c r="K298" t="s">
        <v>31</v>
      </c>
      <c r="L298" s="3">
        <v>43.46</v>
      </c>
      <c r="M298" s="1">
        <v>297</v>
      </c>
      <c r="N298" t="s">
        <v>32</v>
      </c>
      <c r="O298" s="3">
        <f>+VLOOKUP(M298,'Cocina datos'!K297:M1064,3,FALSE)</f>
        <v>175</v>
      </c>
      <c r="P298" s="3" cm="1">
        <f t="array" ref="P298">+_xlfn.IFS(H298="COBRADA",O298,H298="NO COBRADA",0)</f>
        <v>0</v>
      </c>
      <c r="Q298" s="3">
        <f t="shared" si="33"/>
        <v>0</v>
      </c>
    </row>
    <row r="299" spans="1:17">
      <c r="A299" s="1">
        <v>4</v>
      </c>
      <c r="B299" s="1" t="str">
        <f t="shared" si="31"/>
        <v>lunes</v>
      </c>
      <c r="C299" s="4">
        <v>45019.134722222225</v>
      </c>
      <c r="D299" s="4">
        <v>45019.228472222225</v>
      </c>
      <c r="E299" s="4">
        <f t="shared" si="32"/>
        <v>9.375E-2</v>
      </c>
      <c r="F299" s="7">
        <f>+VLOOKUP(M299,'Cocina datos'!K298:M2200,2,FALSE)</f>
        <v>0.29374999999999996</v>
      </c>
      <c r="G299" s="7" cm="1">
        <f t="array" ref="G299">+_xlfn.IFS((E299-F299)&lt;0,0,(E299-F299)&gt;0,(E299-F299))</f>
        <v>0</v>
      </c>
      <c r="H299" s="9" t="str" cm="1">
        <f t="array" ref="H299">+_xlfn.IFS(G299=0,"NO COBRADA",G299&gt;0,"COBRADA")</f>
        <v>NO COBRADA</v>
      </c>
      <c r="I299" t="s">
        <v>40</v>
      </c>
      <c r="J299" s="2" t="s">
        <v>45</v>
      </c>
      <c r="K299" t="s">
        <v>35</v>
      </c>
      <c r="L299" s="3">
        <v>23.24</v>
      </c>
      <c r="M299" s="1">
        <v>298</v>
      </c>
      <c r="N299" t="s">
        <v>48</v>
      </c>
      <c r="O299" s="3">
        <f>+VLOOKUP(M299,'Cocina datos'!K298:M1065,3,FALSE)</f>
        <v>255</v>
      </c>
      <c r="P299" s="3" cm="1">
        <f t="array" ref="P299">+_xlfn.IFS(H299="COBRADA",O299,H299="NO COBRADA",0)</f>
        <v>0</v>
      </c>
      <c r="Q299" s="3">
        <f t="shared" si="33"/>
        <v>0</v>
      </c>
    </row>
    <row r="300" spans="1:17">
      <c r="A300" s="1">
        <v>1</v>
      </c>
      <c r="B300" s="1" t="str">
        <f t="shared" si="31"/>
        <v>lunes</v>
      </c>
      <c r="C300" s="4">
        <v>45019.054861111108</v>
      </c>
      <c r="D300" s="4">
        <v>45019.114583333336</v>
      </c>
      <c r="E300" s="4">
        <f>+D300-C300+(15/1440)</f>
        <v>7.0138888894386284E-2</v>
      </c>
      <c r="F300" s="7">
        <f>+VLOOKUP(M300,'Cocina datos'!K299:M2201,2,FALSE)</f>
        <v>0.13750000000000001</v>
      </c>
      <c r="G300" s="7" cm="1">
        <f t="array" ref="G300">+_xlfn.IFS((E300-F300)&lt;0,0,(E300-F300)&gt;0,(E300-F300))</f>
        <v>0</v>
      </c>
      <c r="H300" s="9" t="str" cm="1">
        <f t="array" ref="H300">+_xlfn.IFS(G300=0,"NO COBRADA",G300&gt;0,"COBRADA")</f>
        <v>NO COBRADA</v>
      </c>
      <c r="I300" t="s">
        <v>40</v>
      </c>
      <c r="J300" s="2" t="s">
        <v>34</v>
      </c>
      <c r="K300" t="s">
        <v>44</v>
      </c>
      <c r="L300" s="3">
        <v>29.68</v>
      </c>
      <c r="M300" s="1">
        <v>299</v>
      </c>
      <c r="N300" t="s">
        <v>49</v>
      </c>
      <c r="O300" s="3">
        <f>+VLOOKUP(M300,'Cocina datos'!K299:M1066,3,FALSE)</f>
        <v>182</v>
      </c>
      <c r="P300" s="3" cm="1">
        <f t="array" ref="P300">+_xlfn.IFS(H300="COBRADA",O300,H300="NO COBRADA",0)</f>
        <v>0</v>
      </c>
      <c r="Q300" s="3">
        <f t="shared" si="33"/>
        <v>0</v>
      </c>
    </row>
    <row r="301" spans="1:17">
      <c r="A301" s="1">
        <v>6</v>
      </c>
      <c r="B301" s="1" t="str">
        <f t="shared" si="31"/>
        <v>lunes</v>
      </c>
      <c r="C301" s="4">
        <v>45019.095138888886</v>
      </c>
      <c r="D301" s="4">
        <v>45019.179861111108</v>
      </c>
      <c r="E301" s="4">
        <f t="shared" si="32"/>
        <v>8.4722222221898846E-2</v>
      </c>
      <c r="F301" s="7">
        <f>+VLOOKUP(M301,'Cocina datos'!K300:M2202,2,FALSE)</f>
        <v>0.21527777777777779</v>
      </c>
      <c r="G301" s="7" cm="1">
        <f t="array" ref="G301">+_xlfn.IFS((E301-F301)&lt;0,0,(E301-F301)&gt;0,(E301-F301))</f>
        <v>0</v>
      </c>
      <c r="H301" s="9" t="str" cm="1">
        <f t="array" ref="H301">+_xlfn.IFS(G301=0,"NO COBRADA",G301&gt;0,"COBRADA")</f>
        <v>NO COBRADA</v>
      </c>
      <c r="I301" t="s">
        <v>37</v>
      </c>
      <c r="J301" s="2" t="s">
        <v>45</v>
      </c>
      <c r="K301" t="s">
        <v>35</v>
      </c>
      <c r="L301" s="3">
        <v>38.380000000000003</v>
      </c>
      <c r="M301" s="1">
        <v>300</v>
      </c>
      <c r="N301" t="s">
        <v>41</v>
      </c>
      <c r="O301" s="3">
        <f>+VLOOKUP(M301,'Cocina datos'!K300:M1067,3,FALSE)</f>
        <v>290</v>
      </c>
      <c r="P301" s="3" cm="1">
        <f t="array" ref="P301">+_xlfn.IFS(H301="COBRADA",O301,H301="NO COBRADA",0)</f>
        <v>0</v>
      </c>
      <c r="Q301" s="3">
        <f t="shared" si="33"/>
        <v>0</v>
      </c>
    </row>
    <row r="302" spans="1:17">
      <c r="A302" s="1">
        <v>6</v>
      </c>
      <c r="B302" s="1" t="str">
        <f t="shared" si="31"/>
        <v>lunes</v>
      </c>
      <c r="C302" s="4">
        <v>45019.093055555553</v>
      </c>
      <c r="D302" s="4">
        <v>45019.172222222223</v>
      </c>
      <c r="E302" s="4">
        <f t="shared" si="32"/>
        <v>7.9166666670062114E-2</v>
      </c>
      <c r="F302" s="7">
        <f>+VLOOKUP(M302,'Cocina datos'!K301:M2203,2,FALSE)</f>
        <v>0.23263888888888887</v>
      </c>
      <c r="G302" s="7" cm="1">
        <f t="array" ref="G302">+_xlfn.IFS((E302-F302)&lt;0,0,(E302-F302)&gt;0,(E302-F302))</f>
        <v>0</v>
      </c>
      <c r="H302" s="9" t="str" cm="1">
        <f t="array" ref="H302">+_xlfn.IFS(G302=0,"NO COBRADA",G302&gt;0,"COBRADA")</f>
        <v>NO COBRADA</v>
      </c>
      <c r="I302" t="s">
        <v>40</v>
      </c>
      <c r="J302" s="2" t="s">
        <v>45</v>
      </c>
      <c r="K302" t="s">
        <v>31</v>
      </c>
      <c r="L302" s="3">
        <v>16.52</v>
      </c>
      <c r="M302" s="1">
        <v>301</v>
      </c>
      <c r="N302" t="s">
        <v>49</v>
      </c>
      <c r="O302" s="3">
        <f>+VLOOKUP(M302,'Cocina datos'!K301:M1068,3,FALSE)</f>
        <v>223</v>
      </c>
      <c r="P302" s="3" cm="1">
        <f t="array" ref="P302">+_xlfn.IFS(H302="COBRADA",O302,H302="NO COBRADA",0)</f>
        <v>0</v>
      </c>
      <c r="Q302" s="3">
        <f t="shared" si="33"/>
        <v>0</v>
      </c>
    </row>
    <row r="303" spans="1:17">
      <c r="A303" s="1">
        <v>2</v>
      </c>
      <c r="B303" s="1" t="str">
        <f t="shared" si="31"/>
        <v>lunes</v>
      </c>
      <c r="C303" s="4">
        <v>45019.055555555555</v>
      </c>
      <c r="D303" s="4">
        <v>45019.205555555556</v>
      </c>
      <c r="E303" s="4">
        <f t="shared" si="32"/>
        <v>0.15000000000145519</v>
      </c>
      <c r="F303" s="7">
        <f>+VLOOKUP(M303,'Cocina datos'!K302:M2204,2,FALSE)</f>
        <v>3.125E-2</v>
      </c>
      <c r="G303" s="7" cm="1">
        <f t="array" ref="G303">+_xlfn.IFS((E303-F303)&lt;0,0,(E303-F303)&gt;0,(E303-F303))</f>
        <v>0.11875000000145519</v>
      </c>
      <c r="H303" s="9" t="str" cm="1">
        <f t="array" ref="H303">+_xlfn.IFS(G303=0,"NO COBRADA",G303&gt;0,"COBRADA")</f>
        <v>COBRADA</v>
      </c>
      <c r="I303" t="s">
        <v>33</v>
      </c>
      <c r="J303" s="2" t="s">
        <v>45</v>
      </c>
      <c r="K303" t="s">
        <v>35</v>
      </c>
      <c r="L303" s="3">
        <v>39.89</v>
      </c>
      <c r="M303" s="1">
        <v>302</v>
      </c>
      <c r="N303" t="s">
        <v>36</v>
      </c>
      <c r="O303" s="3">
        <f>+VLOOKUP(M303,'Cocina datos'!K302:M1069,3,FALSE)</f>
        <v>96</v>
      </c>
      <c r="P303" s="3" cm="1">
        <f t="array" ref="P303">+_xlfn.IFS(H303="COBRADA",O303,H303="NO COBRADA",0)</f>
        <v>96</v>
      </c>
      <c r="Q303" s="3">
        <f t="shared" si="33"/>
        <v>39.89</v>
      </c>
    </row>
    <row r="304" spans="1:17">
      <c r="A304" s="1">
        <v>5</v>
      </c>
      <c r="B304" s="1" t="str">
        <f t="shared" si="31"/>
        <v>lunes</v>
      </c>
      <c r="C304" s="4">
        <v>45019.151388888888</v>
      </c>
      <c r="D304" s="4">
        <v>45019.26666666667</v>
      </c>
      <c r="E304" s="4">
        <f>+D304-C304+(15/1440)</f>
        <v>0.12569444444913339</v>
      </c>
      <c r="F304" s="7">
        <f>+VLOOKUP(M304,'Cocina datos'!K303:M2205,2,FALSE)</f>
        <v>9.5138888888888884E-2</v>
      </c>
      <c r="G304" s="7" cm="1">
        <f t="array" ref="G304">+_xlfn.IFS((E304-F304)&lt;0,0,(E304-F304)&gt;0,(E304-F304))</f>
        <v>3.0555555560244502E-2</v>
      </c>
      <c r="H304" s="9" t="str" cm="1">
        <f t="array" ref="H304">+_xlfn.IFS(G304=0,"NO COBRADA",G304&gt;0,"COBRADA")</f>
        <v>COBRADA</v>
      </c>
      <c r="I304" t="s">
        <v>40</v>
      </c>
      <c r="J304" s="2" t="s">
        <v>47</v>
      </c>
      <c r="K304" t="s">
        <v>35</v>
      </c>
      <c r="L304" s="3">
        <v>16.489999999999998</v>
      </c>
      <c r="M304" s="1">
        <v>303</v>
      </c>
      <c r="N304" t="s">
        <v>39</v>
      </c>
      <c r="O304" s="3">
        <f>+VLOOKUP(M304,'Cocina datos'!K303:M1070,3,FALSE)</f>
        <v>210</v>
      </c>
      <c r="P304" s="3" cm="1">
        <f t="array" ref="P304">+_xlfn.IFS(H304="COBRADA",O304,H304="NO COBRADA",0)</f>
        <v>210</v>
      </c>
      <c r="Q304" s="3">
        <f t="shared" si="33"/>
        <v>16.489999999999998</v>
      </c>
    </row>
    <row r="305" spans="1:17">
      <c r="A305" s="1">
        <v>4</v>
      </c>
      <c r="B305" s="1" t="str">
        <f t="shared" si="31"/>
        <v>lunes</v>
      </c>
      <c r="C305" s="4">
        <v>45019.14166666667</v>
      </c>
      <c r="D305" s="4">
        <v>45019.194444444445</v>
      </c>
      <c r="E305" s="4">
        <f t="shared" si="32"/>
        <v>5.2777777775190771E-2</v>
      </c>
      <c r="F305" s="7">
        <f>+VLOOKUP(M305,'Cocina datos'!K304:M2206,2,FALSE)</f>
        <v>0.13263888888888889</v>
      </c>
      <c r="G305" s="7" cm="1">
        <f t="array" ref="G305">+_xlfn.IFS((E305-F305)&lt;0,0,(E305-F305)&gt;0,(E305-F305))</f>
        <v>0</v>
      </c>
      <c r="H305" s="9" t="str" cm="1">
        <f t="array" ref="H305">+_xlfn.IFS(G305=0,"NO COBRADA",G305&gt;0,"COBRADA")</f>
        <v>NO COBRADA</v>
      </c>
      <c r="I305" t="s">
        <v>33</v>
      </c>
      <c r="J305" s="2" t="s">
        <v>45</v>
      </c>
      <c r="K305" t="s">
        <v>31</v>
      </c>
      <c r="L305" s="3">
        <v>22.05</v>
      </c>
      <c r="M305" s="1">
        <v>304</v>
      </c>
      <c r="N305" t="s">
        <v>36</v>
      </c>
      <c r="O305" s="3">
        <f>+VLOOKUP(M305,'Cocina datos'!K304:M1071,3,FALSE)</f>
        <v>279</v>
      </c>
      <c r="P305" s="3" cm="1">
        <f t="array" ref="P305">+_xlfn.IFS(H305="COBRADA",O305,H305="NO COBRADA",0)</f>
        <v>0</v>
      </c>
      <c r="Q305" s="3">
        <f t="shared" si="33"/>
        <v>0</v>
      </c>
    </row>
    <row r="306" spans="1:17">
      <c r="A306" s="1">
        <v>2</v>
      </c>
      <c r="B306" s="1" t="str">
        <f t="shared" si="31"/>
        <v>lunes</v>
      </c>
      <c r="C306" s="4">
        <v>45019.03125</v>
      </c>
      <c r="D306" s="4">
        <v>45019.175694444442</v>
      </c>
      <c r="E306" s="4">
        <f t="shared" si="32"/>
        <v>0.1444444444423425</v>
      </c>
      <c r="F306" s="7">
        <f>+VLOOKUP(M306,'Cocina datos'!K305:M2207,2,FALSE)</f>
        <v>6.8750000000000006E-2</v>
      </c>
      <c r="G306" s="7" cm="1">
        <f t="array" ref="G306">+_xlfn.IFS((E306-F306)&lt;0,0,(E306-F306)&gt;0,(E306-F306))</f>
        <v>7.5694444442342496E-2</v>
      </c>
      <c r="H306" s="9" t="str" cm="1">
        <f t="array" ref="H306">+_xlfn.IFS(G306=0,"NO COBRADA",G306&gt;0,"COBRADA")</f>
        <v>COBRADA</v>
      </c>
      <c r="I306" t="s">
        <v>33</v>
      </c>
      <c r="J306" s="2" t="s">
        <v>45</v>
      </c>
      <c r="K306" t="s">
        <v>31</v>
      </c>
      <c r="L306" s="3">
        <v>37.92</v>
      </c>
      <c r="M306" s="1">
        <v>305</v>
      </c>
      <c r="N306" t="s">
        <v>51</v>
      </c>
      <c r="O306" s="3">
        <f>+VLOOKUP(M306,'Cocina datos'!K305:M1072,3,FALSE)</f>
        <v>128</v>
      </c>
      <c r="P306" s="3" cm="1">
        <f t="array" ref="P306">+_xlfn.IFS(H306="COBRADA",O306,H306="NO COBRADA",0)</f>
        <v>128</v>
      </c>
      <c r="Q306" s="3">
        <f t="shared" si="33"/>
        <v>37.92</v>
      </c>
    </row>
    <row r="307" spans="1:17">
      <c r="A307" s="1">
        <v>4</v>
      </c>
      <c r="B307" s="1" t="str">
        <f t="shared" si="31"/>
        <v>lunes</v>
      </c>
      <c r="C307" s="4">
        <v>45019.002083333333</v>
      </c>
      <c r="D307" s="4">
        <v>45019.105555555558</v>
      </c>
      <c r="E307" s="4">
        <f>+D307-C307+(15/1440)</f>
        <v>0.1138888888914759</v>
      </c>
      <c r="F307" s="7">
        <f>+VLOOKUP(M307,'Cocina datos'!K306:M2208,2,FALSE)</f>
        <v>1.4583333333333334E-2</v>
      </c>
      <c r="G307" s="7" cm="1">
        <f t="array" ref="G307">+_xlfn.IFS((E307-F307)&lt;0,0,(E307-F307)&gt;0,(E307-F307))</f>
        <v>9.9305555558142564E-2</v>
      </c>
      <c r="H307" s="9" t="str" cm="1">
        <f t="array" ref="H307">+_xlfn.IFS(G307=0,"NO COBRADA",G307&gt;0,"COBRADA")</f>
        <v>COBRADA</v>
      </c>
      <c r="I307" t="s">
        <v>40</v>
      </c>
      <c r="J307" s="2" t="s">
        <v>45</v>
      </c>
      <c r="K307" t="s">
        <v>31</v>
      </c>
      <c r="L307" s="3">
        <v>16.96</v>
      </c>
      <c r="M307" s="1">
        <v>306</v>
      </c>
      <c r="N307" t="s">
        <v>51</v>
      </c>
      <c r="O307" s="3">
        <f>+VLOOKUP(M307,'Cocina datos'!K306:M1073,3,FALSE)</f>
        <v>32</v>
      </c>
      <c r="P307" s="3" cm="1">
        <f t="array" ref="P307">+_xlfn.IFS(H307="COBRADA",O307,H307="NO COBRADA",0)</f>
        <v>32</v>
      </c>
      <c r="Q307" s="3">
        <f t="shared" si="33"/>
        <v>16.96</v>
      </c>
    </row>
    <row r="308" spans="1:17">
      <c r="A308" s="1">
        <v>5</v>
      </c>
      <c r="B308" s="1" t="str">
        <f t="shared" si="31"/>
        <v>lunes</v>
      </c>
      <c r="C308" s="4">
        <v>45019.131249999999</v>
      </c>
      <c r="D308" s="4">
        <v>45019.23541666667</v>
      </c>
      <c r="E308" s="4">
        <f t="shared" si="32"/>
        <v>0.10416666667151731</v>
      </c>
      <c r="F308" s="7">
        <f>+VLOOKUP(M308,'Cocina datos'!K307:M2209,2,FALSE)</f>
        <v>8.1250000000000003E-2</v>
      </c>
      <c r="G308" s="7" cm="1">
        <f t="array" ref="G308">+_xlfn.IFS((E308-F308)&lt;0,0,(E308-F308)&gt;0,(E308-F308))</f>
        <v>2.2916666671517302E-2</v>
      </c>
      <c r="H308" s="9" t="str" cm="1">
        <f t="array" ref="H308">+_xlfn.IFS(G308=0,"NO COBRADA",G308&gt;0,"COBRADA")</f>
        <v>COBRADA</v>
      </c>
      <c r="I308" t="s">
        <v>33</v>
      </c>
      <c r="J308" s="2" t="s">
        <v>34</v>
      </c>
      <c r="K308" t="s">
        <v>31</v>
      </c>
      <c r="L308" s="3">
        <v>31.66</v>
      </c>
      <c r="M308" s="1">
        <v>307</v>
      </c>
      <c r="N308" t="s">
        <v>43</v>
      </c>
      <c r="O308" s="3">
        <f>+VLOOKUP(M308,'Cocina datos'!K307:M1074,3,FALSE)</f>
        <v>63</v>
      </c>
      <c r="P308" s="3" cm="1">
        <f t="array" ref="P308">+_xlfn.IFS(H308="COBRADA",O308,H308="NO COBRADA",0)</f>
        <v>63</v>
      </c>
      <c r="Q308" s="3">
        <f t="shared" si="33"/>
        <v>31.66</v>
      </c>
    </row>
    <row r="309" spans="1:17">
      <c r="A309" s="1">
        <v>6</v>
      </c>
      <c r="B309" s="1" t="str">
        <f t="shared" si="31"/>
        <v>lunes</v>
      </c>
      <c r="C309" s="4">
        <v>45019.079861111109</v>
      </c>
      <c r="D309" s="4">
        <v>45019.193749999999</v>
      </c>
      <c r="E309" s="4">
        <f t="shared" si="32"/>
        <v>0.11388888888905058</v>
      </c>
      <c r="F309" s="7">
        <f>+VLOOKUP(M309,'Cocina datos'!K308:M2210,2,FALSE)</f>
        <v>0.22777777777777775</v>
      </c>
      <c r="G309" s="7" cm="1">
        <f t="array" ref="G309">+_xlfn.IFS((E309-F309)&lt;0,0,(E309-F309)&gt;0,(E309-F309))</f>
        <v>0</v>
      </c>
      <c r="H309" s="9" t="str" cm="1">
        <f t="array" ref="H309">+_xlfn.IFS(G309=0,"NO COBRADA",G309&gt;0,"COBRADA")</f>
        <v>NO COBRADA</v>
      </c>
      <c r="I309" t="s">
        <v>37</v>
      </c>
      <c r="J309" s="2" t="s">
        <v>45</v>
      </c>
      <c r="K309" t="s">
        <v>31</v>
      </c>
      <c r="L309" s="3">
        <v>33.79</v>
      </c>
      <c r="M309" s="1">
        <v>308</v>
      </c>
      <c r="N309" t="s">
        <v>49</v>
      </c>
      <c r="O309" s="3">
        <f>+VLOOKUP(M309,'Cocina datos'!K308:M1075,3,FALSE)</f>
        <v>222</v>
      </c>
      <c r="P309" s="3" cm="1">
        <f t="array" ref="P309">+_xlfn.IFS(H309="COBRADA",O309,H309="NO COBRADA",0)</f>
        <v>0</v>
      </c>
      <c r="Q309" s="3">
        <f t="shared" si="33"/>
        <v>0</v>
      </c>
    </row>
    <row r="310" spans="1:17">
      <c r="A310" s="1">
        <v>3</v>
      </c>
      <c r="B310" s="1" t="str">
        <f t="shared" si="31"/>
        <v>lunes</v>
      </c>
      <c r="C310" s="4">
        <v>45019.019444444442</v>
      </c>
      <c r="D310" s="4">
        <v>45019.170138888891</v>
      </c>
      <c r="E310" s="4">
        <f t="shared" si="32"/>
        <v>0.15069444444816327</v>
      </c>
      <c r="F310" s="7">
        <f>+VLOOKUP(M310,'Cocina datos'!K309:M2211,2,FALSE)</f>
        <v>0.15069444444444446</v>
      </c>
      <c r="G310" s="7" cm="1">
        <f t="array" ref="G310">+_xlfn.IFS((E310-F310)&lt;0,0,(E310-F310)&gt;0,(E310-F310))</f>
        <v>3.7188030432844243E-12</v>
      </c>
      <c r="H310" s="9" t="str" cm="1">
        <f t="array" ref="H310">+_xlfn.IFS(G310=0,"NO COBRADA",G310&gt;0,"COBRADA")</f>
        <v>COBRADA</v>
      </c>
      <c r="I310" t="s">
        <v>33</v>
      </c>
      <c r="J310" s="2" t="s">
        <v>45</v>
      </c>
      <c r="K310" t="s">
        <v>31</v>
      </c>
      <c r="L310" s="3">
        <v>36.090000000000003</v>
      </c>
      <c r="M310" s="1">
        <v>309</v>
      </c>
      <c r="N310" t="s">
        <v>52</v>
      </c>
      <c r="O310" s="3">
        <f>+VLOOKUP(M310,'Cocina datos'!K309:M1076,3,FALSE)</f>
        <v>172</v>
      </c>
      <c r="P310" s="3" cm="1">
        <f t="array" ref="P310">+_xlfn.IFS(H310="COBRADA",O310,H310="NO COBRADA",0)</f>
        <v>172</v>
      </c>
      <c r="Q310" s="3">
        <f t="shared" si="33"/>
        <v>36.090000000000003</v>
      </c>
    </row>
    <row r="311" spans="1:17">
      <c r="A311" s="1">
        <v>3</v>
      </c>
      <c r="B311" s="1" t="str">
        <f t="shared" si="31"/>
        <v>lunes</v>
      </c>
      <c r="C311" s="4">
        <v>45019.12777777778</v>
      </c>
      <c r="D311" s="4">
        <v>45019.265972222223</v>
      </c>
      <c r="E311" s="4">
        <f t="shared" si="32"/>
        <v>0.13819444444379769</v>
      </c>
      <c r="F311" s="7">
        <f>+VLOOKUP(M311,'Cocina datos'!K310:M2212,2,FALSE)</f>
        <v>0.16458333333333333</v>
      </c>
      <c r="G311" s="7" cm="1">
        <f t="array" ref="G311">+_xlfn.IFS((E311-F311)&lt;0,0,(E311-F311)&gt;0,(E311-F311))</f>
        <v>0</v>
      </c>
      <c r="H311" s="9" t="str" cm="1">
        <f t="array" ref="H311">+_xlfn.IFS(G311=0,"NO COBRADA",G311&gt;0,"COBRADA")</f>
        <v>NO COBRADA</v>
      </c>
      <c r="I311" t="s">
        <v>40</v>
      </c>
      <c r="J311" s="2" t="s">
        <v>45</v>
      </c>
      <c r="K311" t="s">
        <v>44</v>
      </c>
      <c r="L311" s="3">
        <v>11.47</v>
      </c>
      <c r="M311" s="1">
        <v>310</v>
      </c>
      <c r="N311" t="s">
        <v>49</v>
      </c>
      <c r="O311" s="3">
        <f>+VLOOKUP(M311,'Cocina datos'!K310:M1077,3,FALSE)</f>
        <v>138</v>
      </c>
      <c r="P311" s="3" cm="1">
        <f t="array" ref="P311">+_xlfn.IFS(H311="COBRADA",O311,H311="NO COBRADA",0)</f>
        <v>0</v>
      </c>
      <c r="Q311" s="3">
        <f t="shared" si="33"/>
        <v>0</v>
      </c>
    </row>
    <row r="312" spans="1:17">
      <c r="A312" s="1">
        <v>4</v>
      </c>
      <c r="B312" s="1" t="str">
        <f t="shared" si="31"/>
        <v>lunes</v>
      </c>
      <c r="C312" s="4">
        <v>45019.069444444445</v>
      </c>
      <c r="D312" s="4">
        <v>45019.113194444442</v>
      </c>
      <c r="E312" s="4">
        <f>+D312-C312+(15/1440)</f>
        <v>5.4166666663756281E-2</v>
      </c>
      <c r="F312" s="7">
        <f>+VLOOKUP(M312,'Cocina datos'!K311:M2213,2,FALSE)</f>
        <v>5.1388888888888887E-2</v>
      </c>
      <c r="G312" s="7" cm="1">
        <f t="array" ref="G312">+_xlfn.IFS((E312-F312)&lt;0,0,(E312-F312)&gt;0,(E312-F312))</f>
        <v>2.7777777748673946E-3</v>
      </c>
      <c r="H312" s="9" t="str" cm="1">
        <f t="array" ref="H312">+_xlfn.IFS(G312=0,"NO COBRADA",G312&gt;0,"COBRADA")</f>
        <v>COBRADA</v>
      </c>
      <c r="I312" t="s">
        <v>29</v>
      </c>
      <c r="J312" s="2" t="s">
        <v>34</v>
      </c>
      <c r="K312" t="s">
        <v>35</v>
      </c>
      <c r="L312" s="3">
        <v>39.270000000000003</v>
      </c>
      <c r="M312" s="1">
        <v>311</v>
      </c>
      <c r="N312" t="s">
        <v>41</v>
      </c>
      <c r="O312" s="3">
        <f>+VLOOKUP(M312,'Cocina datos'!K311:M1078,3,FALSE)</f>
        <v>53</v>
      </c>
      <c r="P312" s="3" cm="1">
        <f t="array" ref="P312">+_xlfn.IFS(H312="COBRADA",O312,H312="NO COBRADA",0)</f>
        <v>53</v>
      </c>
      <c r="Q312" s="3">
        <f t="shared" si="33"/>
        <v>39.270000000000003</v>
      </c>
    </row>
    <row r="313" spans="1:17">
      <c r="A313" s="1">
        <v>4</v>
      </c>
      <c r="B313" s="1" t="str">
        <f t="shared" si="31"/>
        <v>lunes</v>
      </c>
      <c r="C313" s="4">
        <v>45019.129861111112</v>
      </c>
      <c r="D313" s="4">
        <v>45019.258333333331</v>
      </c>
      <c r="E313" s="4">
        <f t="shared" si="32"/>
        <v>0.12847222221898846</v>
      </c>
      <c r="F313" s="7">
        <f>+VLOOKUP(M313,'Cocina datos'!K312:M2214,2,FALSE)</f>
        <v>7.6388888888888895E-2</v>
      </c>
      <c r="G313" s="7" cm="1">
        <f t="array" ref="G313">+_xlfn.IFS((E313-F313)&lt;0,0,(E313-F313)&gt;0,(E313-F313))</f>
        <v>5.2083333330099568E-2</v>
      </c>
      <c r="H313" s="9" t="str" cm="1">
        <f t="array" ref="H313">+_xlfn.IFS(G313=0,"NO COBRADA",G313&gt;0,"COBRADA")</f>
        <v>COBRADA</v>
      </c>
      <c r="I313" t="s">
        <v>29</v>
      </c>
      <c r="J313" s="2" t="s">
        <v>45</v>
      </c>
      <c r="K313" t="s">
        <v>31</v>
      </c>
      <c r="L313" s="3">
        <v>30.89</v>
      </c>
      <c r="M313" s="1">
        <v>312</v>
      </c>
      <c r="N313" t="s">
        <v>49</v>
      </c>
      <c r="O313" s="3">
        <f>+VLOOKUP(M313,'Cocina datos'!K312:M1079,3,FALSE)</f>
        <v>134</v>
      </c>
      <c r="P313" s="3" cm="1">
        <f t="array" ref="P313">+_xlfn.IFS(H313="COBRADA",O313,H313="NO COBRADA",0)</f>
        <v>134</v>
      </c>
      <c r="Q313" s="3">
        <f t="shared" si="33"/>
        <v>30.89</v>
      </c>
    </row>
    <row r="314" spans="1:17">
      <c r="A314" s="1">
        <v>3</v>
      </c>
      <c r="B314" s="1" t="str">
        <f t="shared" si="31"/>
        <v>lunes</v>
      </c>
      <c r="C314" s="4">
        <v>45019.099305555559</v>
      </c>
      <c r="D314" s="4">
        <v>45019.240277777775</v>
      </c>
      <c r="E314" s="4">
        <f t="shared" si="32"/>
        <v>0.14097222221607808</v>
      </c>
      <c r="F314" s="7">
        <f>+VLOOKUP(M314,'Cocina datos'!K313:M2215,2,FALSE)</f>
        <v>0.15486111111111109</v>
      </c>
      <c r="G314" s="7" cm="1">
        <f t="array" ref="G314">+_xlfn.IFS((E314-F314)&lt;0,0,(E314-F314)&gt;0,(E314-F314))</f>
        <v>0</v>
      </c>
      <c r="H314" s="9" t="str" cm="1">
        <f t="array" ref="H314">+_xlfn.IFS(G314=0,"NO COBRADA",G314&gt;0,"COBRADA")</f>
        <v>NO COBRADA</v>
      </c>
      <c r="I314" t="s">
        <v>33</v>
      </c>
      <c r="J314" s="2" t="s">
        <v>47</v>
      </c>
      <c r="K314" t="s">
        <v>35</v>
      </c>
      <c r="L314" s="3">
        <v>43.14</v>
      </c>
      <c r="M314" s="1">
        <v>313</v>
      </c>
      <c r="N314" t="s">
        <v>32</v>
      </c>
      <c r="O314" s="3">
        <f>+VLOOKUP(M314,'Cocina datos'!K313:M1080,3,FALSE)</f>
        <v>232</v>
      </c>
      <c r="P314" s="3" cm="1">
        <f t="array" ref="P314">+_xlfn.IFS(H314="COBRADA",O314,H314="NO COBRADA",0)</f>
        <v>0</v>
      </c>
      <c r="Q314" s="3">
        <f t="shared" si="33"/>
        <v>0</v>
      </c>
    </row>
    <row r="315" spans="1:17">
      <c r="A315" s="1">
        <v>5</v>
      </c>
      <c r="B315" s="1" t="str">
        <f t="shared" si="31"/>
        <v>lunes</v>
      </c>
      <c r="C315" s="4">
        <v>45019.031944444447</v>
      </c>
      <c r="D315" s="4">
        <v>45019.161805555559</v>
      </c>
      <c r="E315" s="4">
        <f>+D315-C315+(15/1440)</f>
        <v>0.14027777777907127</v>
      </c>
      <c r="F315" s="7">
        <f>+VLOOKUP(M315,'Cocina datos'!K314:M2216,2,FALSE)</f>
        <v>3.472222222222222E-3</v>
      </c>
      <c r="G315" s="7" cm="1">
        <f t="array" ref="G315">+_xlfn.IFS((E315-F315)&lt;0,0,(E315-F315)&gt;0,(E315-F315))</f>
        <v>0.13680555555684906</v>
      </c>
      <c r="H315" s="9" t="str" cm="1">
        <f t="array" ref="H315">+_xlfn.IFS(G315=0,"NO COBRADA",G315&gt;0,"COBRADA")</f>
        <v>COBRADA</v>
      </c>
      <c r="I315" t="s">
        <v>42</v>
      </c>
      <c r="J315" s="2" t="s">
        <v>47</v>
      </c>
      <c r="K315" t="s">
        <v>31</v>
      </c>
      <c r="L315" s="3">
        <v>32.18</v>
      </c>
      <c r="M315" s="1">
        <v>314</v>
      </c>
      <c r="N315" t="s">
        <v>51</v>
      </c>
      <c r="O315" s="3">
        <f>+VLOOKUP(M315,'Cocina datos'!K314:M1081,3,FALSE)</f>
        <v>27</v>
      </c>
      <c r="P315" s="3" cm="1">
        <f t="array" ref="P315">+_xlfn.IFS(H315="COBRADA",O315,H315="NO COBRADA",0)</f>
        <v>27</v>
      </c>
      <c r="Q315" s="3">
        <f t="shared" si="33"/>
        <v>32.18</v>
      </c>
    </row>
    <row r="316" spans="1:17">
      <c r="A316" s="1">
        <v>1</v>
      </c>
      <c r="B316" s="1" t="str">
        <f t="shared" si="31"/>
        <v>lunes</v>
      </c>
      <c r="C316" s="4">
        <v>45019.008333333331</v>
      </c>
      <c r="D316" s="4">
        <v>45019.145138888889</v>
      </c>
      <c r="E316" s="4">
        <f t="shared" si="32"/>
        <v>0.1368055555576575</v>
      </c>
      <c r="F316" s="7">
        <f>+VLOOKUP(M316,'Cocina datos'!K315:M2217,2,FALSE)</f>
        <v>0.15972222222222221</v>
      </c>
      <c r="G316" s="7" cm="1">
        <f t="array" ref="G316">+_xlfn.IFS((E316-F316)&lt;0,0,(E316-F316)&gt;0,(E316-F316))</f>
        <v>0</v>
      </c>
      <c r="H316" s="9" t="str" cm="1">
        <f t="array" ref="H316">+_xlfn.IFS(G316=0,"NO COBRADA",G316&gt;0,"COBRADA")</f>
        <v>NO COBRADA</v>
      </c>
      <c r="I316" t="s">
        <v>37</v>
      </c>
      <c r="J316" s="2" t="s">
        <v>45</v>
      </c>
      <c r="K316" t="s">
        <v>31</v>
      </c>
      <c r="L316" s="3">
        <v>20.6</v>
      </c>
      <c r="M316" s="1">
        <v>315</v>
      </c>
      <c r="N316" t="s">
        <v>51</v>
      </c>
      <c r="O316" s="3">
        <f>+VLOOKUP(M316,'Cocina datos'!K315:M1082,3,FALSE)</f>
        <v>161</v>
      </c>
      <c r="P316" s="3" cm="1">
        <f t="array" ref="P316">+_xlfn.IFS(H316="COBRADA",O316,H316="NO COBRADA",0)</f>
        <v>0</v>
      </c>
      <c r="Q316" s="3">
        <f t="shared" si="33"/>
        <v>0</v>
      </c>
    </row>
    <row r="317" spans="1:17">
      <c r="A317" s="1">
        <v>2</v>
      </c>
      <c r="B317" s="1" t="str">
        <f t="shared" si="31"/>
        <v>lunes</v>
      </c>
      <c r="C317" s="4">
        <v>45019.068055555559</v>
      </c>
      <c r="D317" s="4">
        <v>45019.230555555558</v>
      </c>
      <c r="E317" s="4">
        <f t="shared" si="32"/>
        <v>0.16249999999854481</v>
      </c>
      <c r="F317" s="7">
        <f>+VLOOKUP(M317,'Cocina datos'!K316:M2218,2,FALSE)</f>
        <v>0.18333333333333329</v>
      </c>
      <c r="G317" s="7" cm="1">
        <f t="array" ref="G317">+_xlfn.IFS((E317-F317)&lt;0,0,(E317-F317)&gt;0,(E317-F317))</f>
        <v>0</v>
      </c>
      <c r="H317" s="9" t="str" cm="1">
        <f t="array" ref="H317">+_xlfn.IFS(G317=0,"NO COBRADA",G317&gt;0,"COBRADA")</f>
        <v>NO COBRADA</v>
      </c>
      <c r="I317" t="s">
        <v>40</v>
      </c>
      <c r="J317" s="2" t="s">
        <v>45</v>
      </c>
      <c r="K317" t="s">
        <v>35</v>
      </c>
      <c r="L317" s="3">
        <v>31.13</v>
      </c>
      <c r="M317" s="1">
        <v>316</v>
      </c>
      <c r="N317" t="s">
        <v>43</v>
      </c>
      <c r="O317" s="3">
        <f>+VLOOKUP(M317,'Cocina datos'!K316:M1083,3,FALSE)</f>
        <v>160</v>
      </c>
      <c r="P317" s="3" cm="1">
        <f t="array" ref="P317">+_xlfn.IFS(H317="COBRADA",O317,H317="NO COBRADA",0)</f>
        <v>0</v>
      </c>
      <c r="Q317" s="3">
        <f t="shared" si="33"/>
        <v>0</v>
      </c>
    </row>
    <row r="318" spans="1:17">
      <c r="A318" s="1">
        <v>2</v>
      </c>
      <c r="B318" s="1" t="str">
        <f t="shared" si="31"/>
        <v>lunes</v>
      </c>
      <c r="C318" s="4">
        <v>45019.100694444445</v>
      </c>
      <c r="D318" s="4">
        <v>45019.261111111111</v>
      </c>
      <c r="E318" s="4">
        <f t="shared" si="32"/>
        <v>0.16041666666569654</v>
      </c>
      <c r="F318" s="7">
        <f>+VLOOKUP(M318,'Cocina datos'!K317:M2219,2,FALSE)</f>
        <v>0.12638888888888888</v>
      </c>
      <c r="G318" s="7" cm="1">
        <f t="array" ref="G318">+_xlfn.IFS((E318-F318)&lt;0,0,(E318-F318)&gt;0,(E318-F318))</f>
        <v>3.4027777776807655E-2</v>
      </c>
      <c r="H318" s="9" t="str" cm="1">
        <f t="array" ref="H318">+_xlfn.IFS(G318=0,"NO COBRADA",G318&gt;0,"COBRADA")</f>
        <v>COBRADA</v>
      </c>
      <c r="I318" t="s">
        <v>37</v>
      </c>
      <c r="J318" s="2" t="s">
        <v>34</v>
      </c>
      <c r="K318" t="s">
        <v>35</v>
      </c>
      <c r="L318" s="3">
        <v>24.55</v>
      </c>
      <c r="M318" s="1">
        <v>317</v>
      </c>
      <c r="N318" t="s">
        <v>49</v>
      </c>
      <c r="O318" s="3">
        <f>+VLOOKUP(M318,'Cocina datos'!K317:M1084,3,FALSE)</f>
        <v>178</v>
      </c>
      <c r="P318" s="3" cm="1">
        <f t="array" ref="P318">+_xlfn.IFS(H318="COBRADA",O318,H318="NO COBRADA",0)</f>
        <v>178</v>
      </c>
      <c r="Q318" s="3">
        <f t="shared" si="33"/>
        <v>24.55</v>
      </c>
    </row>
    <row r="319" spans="1:17">
      <c r="A319" s="1">
        <v>3</v>
      </c>
      <c r="B319" s="1" t="str">
        <f t="shared" si="31"/>
        <v>lunes</v>
      </c>
      <c r="C319" s="4">
        <v>45019.147916666669</v>
      </c>
      <c r="D319" s="4">
        <v>45019.214583333334</v>
      </c>
      <c r="E319" s="4">
        <f t="shared" si="32"/>
        <v>6.6666666665696539E-2</v>
      </c>
      <c r="F319" s="7">
        <f>+VLOOKUP(M319,'Cocina datos'!K318:M2220,2,FALSE)</f>
        <v>2.7083333333333334E-2</v>
      </c>
      <c r="G319" s="7" cm="1">
        <f t="array" ref="G319">+_xlfn.IFS((E319-F319)&lt;0,0,(E319-F319)&gt;0,(E319-F319))</f>
        <v>3.9583333332363205E-2</v>
      </c>
      <c r="H319" s="9" t="str" cm="1">
        <f t="array" ref="H319">+_xlfn.IFS(G319=0,"NO COBRADA",G319&gt;0,"COBRADA")</f>
        <v>COBRADA</v>
      </c>
      <c r="I319" t="s">
        <v>29</v>
      </c>
      <c r="J319" s="2" t="s">
        <v>45</v>
      </c>
      <c r="K319" t="s">
        <v>44</v>
      </c>
      <c r="L319" s="3">
        <v>10.08</v>
      </c>
      <c r="M319" s="1">
        <v>318</v>
      </c>
      <c r="N319" t="s">
        <v>46</v>
      </c>
      <c r="O319" s="3">
        <f>+VLOOKUP(M319,'Cocina datos'!K318:M1085,3,FALSE)</f>
        <v>29</v>
      </c>
      <c r="P319" s="3" cm="1">
        <f t="array" ref="P319">+_xlfn.IFS(H319="COBRADA",O319,H319="NO COBRADA",0)</f>
        <v>29</v>
      </c>
      <c r="Q319" s="3">
        <f t="shared" si="33"/>
        <v>10.08</v>
      </c>
    </row>
    <row r="320" spans="1:17">
      <c r="A320" s="1">
        <v>1</v>
      </c>
      <c r="B320" s="1" t="str">
        <f t="shared" si="31"/>
        <v>lunes</v>
      </c>
      <c r="C320" s="4">
        <v>45019.033333333333</v>
      </c>
      <c r="D320" s="4">
        <v>45019.165972222225</v>
      </c>
      <c r="E320" s="4">
        <f t="shared" si="32"/>
        <v>0.13263888889196096</v>
      </c>
      <c r="F320" s="7">
        <f>+VLOOKUP(M320,'Cocina datos'!K319:M2221,2,FALSE)</f>
        <v>0.15972222222222221</v>
      </c>
      <c r="G320" s="7" cm="1">
        <f t="array" ref="G320">+_xlfn.IFS((E320-F320)&lt;0,0,(E320-F320)&gt;0,(E320-F320))</f>
        <v>0</v>
      </c>
      <c r="H320" s="9" t="str" cm="1">
        <f t="array" ref="H320">+_xlfn.IFS(G320=0,"NO COBRADA",G320&gt;0,"COBRADA")</f>
        <v>NO COBRADA</v>
      </c>
      <c r="I320" t="s">
        <v>33</v>
      </c>
      <c r="J320" s="2" t="s">
        <v>34</v>
      </c>
      <c r="K320" t="s">
        <v>31</v>
      </c>
      <c r="L320" s="3">
        <v>30.05</v>
      </c>
      <c r="M320" s="1">
        <v>319</v>
      </c>
      <c r="N320" t="s">
        <v>48</v>
      </c>
      <c r="O320" s="3">
        <f>+VLOOKUP(M320,'Cocina datos'!K319:M1086,3,FALSE)</f>
        <v>268</v>
      </c>
      <c r="P320" s="3" cm="1">
        <f t="array" ref="P320">+_xlfn.IFS(H320="COBRADA",O320,H320="NO COBRADA",0)</f>
        <v>0</v>
      </c>
      <c r="Q320" s="3">
        <f t="shared" si="33"/>
        <v>0</v>
      </c>
    </row>
    <row r="321" spans="1:17">
      <c r="A321" s="1">
        <v>1</v>
      </c>
      <c r="B321" s="1" t="str">
        <f t="shared" si="31"/>
        <v>lunes</v>
      </c>
      <c r="C321" s="4">
        <v>45019.0625</v>
      </c>
      <c r="D321" s="4">
        <v>45019.178472222222</v>
      </c>
      <c r="E321" s="4">
        <f t="shared" si="32"/>
        <v>0.11597222222189885</v>
      </c>
      <c r="F321" s="7">
        <f>+VLOOKUP(M321,'Cocina datos'!K320:M2222,2,FALSE)</f>
        <v>0.12083333333333332</v>
      </c>
      <c r="G321" s="7" cm="1">
        <f t="array" ref="G321">+_xlfn.IFS((E321-F321)&lt;0,0,(E321-F321)&gt;0,(E321-F321))</f>
        <v>0</v>
      </c>
      <c r="H321" s="9" t="str" cm="1">
        <f t="array" ref="H321">+_xlfn.IFS(G321=0,"NO COBRADA",G321&gt;0,"COBRADA")</f>
        <v>NO COBRADA</v>
      </c>
      <c r="I321" t="s">
        <v>29</v>
      </c>
      <c r="J321" s="2" t="s">
        <v>47</v>
      </c>
      <c r="K321" t="s">
        <v>31</v>
      </c>
      <c r="L321" s="3">
        <v>44.02</v>
      </c>
      <c r="M321" s="1">
        <v>320</v>
      </c>
      <c r="N321" t="s">
        <v>32</v>
      </c>
      <c r="O321" s="3">
        <f>+VLOOKUP(M321,'Cocina datos'!K320:M1087,3,FALSE)</f>
        <v>98</v>
      </c>
      <c r="P321" s="3" cm="1">
        <f t="array" ref="P321">+_xlfn.IFS(H321="COBRADA",O321,H321="NO COBRADA",0)</f>
        <v>0</v>
      </c>
      <c r="Q321" s="3">
        <f t="shared" si="33"/>
        <v>0</v>
      </c>
    </row>
    <row r="322" spans="1:17">
      <c r="A322" s="1">
        <v>5</v>
      </c>
      <c r="B322" s="1" t="str">
        <f t="shared" ref="B322:B385" si="38">+TEXT(C322,"DDDD")</f>
        <v>lunes</v>
      </c>
      <c r="C322" s="4">
        <v>45019.086111111108</v>
      </c>
      <c r="D322" s="4">
        <v>45019.179166666669</v>
      </c>
      <c r="E322" s="4">
        <f t="shared" si="32"/>
        <v>9.3055555560567882E-2</v>
      </c>
      <c r="F322" s="7">
        <f>+VLOOKUP(M322,'Cocina datos'!K321:M2223,2,FALSE)</f>
        <v>0.13541666666666669</v>
      </c>
      <c r="G322" s="7" cm="1">
        <f t="array" ref="G322">+_xlfn.IFS((E322-F322)&lt;0,0,(E322-F322)&gt;0,(E322-F322))</f>
        <v>0</v>
      </c>
      <c r="H322" s="9" t="str" cm="1">
        <f t="array" ref="H322">+_xlfn.IFS(G322=0,"NO COBRADA",G322&gt;0,"COBRADA")</f>
        <v>NO COBRADA</v>
      </c>
      <c r="I322" t="s">
        <v>33</v>
      </c>
      <c r="J322" s="2" t="s">
        <v>45</v>
      </c>
      <c r="K322" t="s">
        <v>31</v>
      </c>
      <c r="L322" s="3">
        <v>23.59</v>
      </c>
      <c r="M322" s="1">
        <v>321</v>
      </c>
      <c r="N322" t="s">
        <v>46</v>
      </c>
      <c r="O322" s="3">
        <f>+VLOOKUP(M322,'Cocina datos'!K321:M1088,3,FALSE)</f>
        <v>141</v>
      </c>
      <c r="P322" s="3" cm="1">
        <f t="array" ref="P322">+_xlfn.IFS(H322="COBRADA",O322,H322="NO COBRADA",0)</f>
        <v>0</v>
      </c>
      <c r="Q322" s="3">
        <f t="shared" si="33"/>
        <v>0</v>
      </c>
    </row>
    <row r="323" spans="1:17">
      <c r="A323" s="1">
        <v>1</v>
      </c>
      <c r="B323" s="1" t="str">
        <f t="shared" si="38"/>
        <v>lunes</v>
      </c>
      <c r="C323" s="4">
        <v>45019.15347222222</v>
      </c>
      <c r="D323" s="4">
        <v>45019.240972222222</v>
      </c>
      <c r="E323" s="4">
        <f>+D323-C323+(15/1440)</f>
        <v>9.7916666668121863E-2</v>
      </c>
      <c r="F323" s="7">
        <f>+VLOOKUP(M323,'Cocina datos'!K322:M2224,2,FALSE)</f>
        <v>4.7222222222222221E-2</v>
      </c>
      <c r="G323" s="7" cm="1">
        <f t="array" ref="G323">+_xlfn.IFS((E323-F323)&lt;0,0,(E323-F323)&gt;0,(E323-F323))</f>
        <v>5.0694444445899642E-2</v>
      </c>
      <c r="H323" s="9" t="str" cm="1">
        <f t="array" ref="H323">+_xlfn.IFS(G323=0,"NO COBRADA",G323&gt;0,"COBRADA")</f>
        <v>COBRADA</v>
      </c>
      <c r="I323" t="s">
        <v>37</v>
      </c>
      <c r="J323" s="2" t="s">
        <v>45</v>
      </c>
      <c r="K323" t="s">
        <v>44</v>
      </c>
      <c r="L323" s="3">
        <v>24.69</v>
      </c>
      <c r="M323" s="1">
        <v>322</v>
      </c>
      <c r="N323" t="s">
        <v>50</v>
      </c>
      <c r="O323" s="3">
        <f>+VLOOKUP(M323,'Cocina datos'!K322:M1089,3,FALSE)</f>
        <v>85</v>
      </c>
      <c r="P323" s="3" cm="1">
        <f t="array" ref="P323">+_xlfn.IFS(H323="COBRADA",O323,H323="NO COBRADA",0)</f>
        <v>85</v>
      </c>
      <c r="Q323" s="3">
        <f t="shared" ref="Q323:Q386" si="39">+IF(H323="COBRADA",L323,0)</f>
        <v>24.69</v>
      </c>
    </row>
    <row r="324" spans="1:17">
      <c r="A324" s="1">
        <v>1</v>
      </c>
      <c r="B324" s="1" t="str">
        <f t="shared" si="38"/>
        <v>lunes</v>
      </c>
      <c r="C324" s="4">
        <v>45019.057638888888</v>
      </c>
      <c r="D324" s="4">
        <v>45019.179861111108</v>
      </c>
      <c r="E324" s="4">
        <f t="shared" ref="E324:E385" si="40">+D324-C324</f>
        <v>0.12222222222044365</v>
      </c>
      <c r="F324" s="7">
        <f>+VLOOKUP(M324,'Cocina datos'!K323:M2225,2,FALSE)</f>
        <v>0.19513888888888889</v>
      </c>
      <c r="G324" s="7" cm="1">
        <f t="array" ref="G324">+_xlfn.IFS((E324-F324)&lt;0,0,(E324-F324)&gt;0,(E324-F324))</f>
        <v>0</v>
      </c>
      <c r="H324" s="9" t="str" cm="1">
        <f t="array" ref="H324">+_xlfn.IFS(G324=0,"NO COBRADA",G324&gt;0,"COBRADA")</f>
        <v>NO COBRADA</v>
      </c>
      <c r="I324" t="s">
        <v>40</v>
      </c>
      <c r="J324" s="2" t="s">
        <v>34</v>
      </c>
      <c r="K324" t="s">
        <v>35</v>
      </c>
      <c r="L324" s="3">
        <v>44.3</v>
      </c>
      <c r="M324" s="1">
        <v>323</v>
      </c>
      <c r="N324" t="s">
        <v>51</v>
      </c>
      <c r="O324" s="3">
        <f>+VLOOKUP(M324,'Cocina datos'!K323:M1090,3,FALSE)</f>
        <v>208</v>
      </c>
      <c r="P324" s="3" cm="1">
        <f t="array" ref="P324">+_xlfn.IFS(H324="COBRADA",O324,H324="NO COBRADA",0)</f>
        <v>0</v>
      </c>
      <c r="Q324" s="3">
        <f t="shared" si="39"/>
        <v>0</v>
      </c>
    </row>
    <row r="325" spans="1:17">
      <c r="A325" s="1">
        <v>6</v>
      </c>
      <c r="B325" s="1" t="str">
        <f t="shared" si="38"/>
        <v>lunes</v>
      </c>
      <c r="C325" s="4">
        <v>45019.029861111114</v>
      </c>
      <c r="D325" s="4">
        <v>45019.07708333333</v>
      </c>
      <c r="E325" s="4">
        <f t="shared" si="40"/>
        <v>4.722222221607808E-2</v>
      </c>
      <c r="F325" s="7">
        <f>+VLOOKUP(M325,'Cocina datos'!K324:M2226,2,FALSE)</f>
        <v>0.14305555555555555</v>
      </c>
      <c r="G325" s="7" cm="1">
        <f t="array" ref="G325">+_xlfn.IFS((E325-F325)&lt;0,0,(E325-F325)&gt;0,(E325-F325))</f>
        <v>0</v>
      </c>
      <c r="H325" s="9" t="str" cm="1">
        <f t="array" ref="H325">+_xlfn.IFS(G325=0,"NO COBRADA",G325&gt;0,"COBRADA")</f>
        <v>NO COBRADA</v>
      </c>
      <c r="I325" t="s">
        <v>33</v>
      </c>
      <c r="J325" s="2" t="s">
        <v>45</v>
      </c>
      <c r="K325" t="s">
        <v>44</v>
      </c>
      <c r="L325" s="3">
        <v>21.6</v>
      </c>
      <c r="M325" s="1">
        <v>324</v>
      </c>
      <c r="N325" t="s">
        <v>43</v>
      </c>
      <c r="O325" s="3">
        <f>+VLOOKUP(M325,'Cocina datos'!K324:M1091,3,FALSE)</f>
        <v>137</v>
      </c>
      <c r="P325" s="3" cm="1">
        <f t="array" ref="P325">+_xlfn.IFS(H325="COBRADA",O325,H325="NO COBRADA",0)</f>
        <v>0</v>
      </c>
      <c r="Q325" s="3">
        <f t="shared" si="39"/>
        <v>0</v>
      </c>
    </row>
    <row r="326" spans="1:17">
      <c r="A326" s="1">
        <v>1</v>
      </c>
      <c r="B326" s="1" t="str">
        <f t="shared" si="38"/>
        <v>lunes</v>
      </c>
      <c r="C326" s="4">
        <v>45019.041666666664</v>
      </c>
      <c r="D326" s="4">
        <v>45019.095833333333</v>
      </c>
      <c r="E326" s="4">
        <f t="shared" si="40"/>
        <v>5.4166666668606922E-2</v>
      </c>
      <c r="F326" s="7">
        <f>+VLOOKUP(M326,'Cocina datos'!K325:M2227,2,FALSE)</f>
        <v>5.8333333333333334E-2</v>
      </c>
      <c r="G326" s="7" cm="1">
        <f t="array" ref="G326">+_xlfn.IFS((E326-F326)&lt;0,0,(E326-F326)&gt;0,(E326-F326))</f>
        <v>0</v>
      </c>
      <c r="H326" s="9" t="str" cm="1">
        <f t="array" ref="H326">+_xlfn.IFS(G326=0,"NO COBRADA",G326&gt;0,"COBRADA")</f>
        <v>NO COBRADA</v>
      </c>
      <c r="I326" t="s">
        <v>37</v>
      </c>
      <c r="J326" s="2" t="s">
        <v>45</v>
      </c>
      <c r="K326" t="s">
        <v>31</v>
      </c>
      <c r="L326" s="3">
        <v>32.5</v>
      </c>
      <c r="M326" s="1">
        <v>325</v>
      </c>
      <c r="N326" t="s">
        <v>43</v>
      </c>
      <c r="O326" s="3">
        <f>+VLOOKUP(M326,'Cocina datos'!K325:M1092,3,FALSE)</f>
        <v>154</v>
      </c>
      <c r="P326" s="3" cm="1">
        <f t="array" ref="P326">+_xlfn.IFS(H326="COBRADA",O326,H326="NO COBRADA",0)</f>
        <v>0</v>
      </c>
      <c r="Q326" s="3">
        <f t="shared" si="39"/>
        <v>0</v>
      </c>
    </row>
    <row r="327" spans="1:17">
      <c r="A327" s="1">
        <v>4</v>
      </c>
      <c r="B327" s="1" t="str">
        <f t="shared" si="38"/>
        <v>martes</v>
      </c>
      <c r="C327" s="4">
        <v>45020.068749999999</v>
      </c>
      <c r="D327" s="4">
        <v>45020.231944444444</v>
      </c>
      <c r="E327" s="4">
        <f>+D327-C327+(15/1440)</f>
        <v>0.17361111111191954</v>
      </c>
      <c r="F327" s="7">
        <f>+VLOOKUP(M327,'Cocina datos'!K326:M2228,2,FALSE)</f>
        <v>6.3194444444444442E-2</v>
      </c>
      <c r="G327" s="7" cm="1">
        <f t="array" ref="G327">+_xlfn.IFS((E327-F327)&lt;0,0,(E327-F327)&gt;0,(E327-F327))</f>
        <v>0.1104166666674751</v>
      </c>
      <c r="H327" s="9" t="str" cm="1">
        <f t="array" ref="H327">+_xlfn.IFS(G327=0,"NO COBRADA",G327&gt;0,"COBRADA")</f>
        <v>COBRADA</v>
      </c>
      <c r="I327" t="s">
        <v>33</v>
      </c>
      <c r="J327" s="2" t="s">
        <v>47</v>
      </c>
      <c r="K327" t="s">
        <v>35</v>
      </c>
      <c r="L327" s="3">
        <v>13.85</v>
      </c>
      <c r="M327" s="1">
        <v>326</v>
      </c>
      <c r="N327" t="s">
        <v>43</v>
      </c>
      <c r="O327" s="3">
        <f>+VLOOKUP(M327,'Cocina datos'!K326:M1093,3,FALSE)</f>
        <v>81</v>
      </c>
      <c r="P327" s="3" cm="1">
        <f t="array" ref="P327">+_xlfn.IFS(H327="COBRADA",O327,H327="NO COBRADA",0)</f>
        <v>81</v>
      </c>
      <c r="Q327" s="3">
        <f t="shared" si="39"/>
        <v>13.85</v>
      </c>
    </row>
    <row r="328" spans="1:17">
      <c r="A328" s="1">
        <v>5</v>
      </c>
      <c r="B328" s="1" t="str">
        <f t="shared" si="38"/>
        <v>martes</v>
      </c>
      <c r="C328" s="4">
        <v>45020.124305555553</v>
      </c>
      <c r="D328" s="4">
        <v>45020.191666666666</v>
      </c>
      <c r="E328" s="4">
        <f t="shared" si="40"/>
        <v>6.7361111112404615E-2</v>
      </c>
      <c r="F328" s="7">
        <f>+VLOOKUP(M328,'Cocina datos'!K327:M2229,2,FALSE)</f>
        <v>9.722222222222221E-2</v>
      </c>
      <c r="G328" s="7" cm="1">
        <f t="array" ref="G328">+_xlfn.IFS((E328-F328)&lt;0,0,(E328-F328)&gt;0,(E328-F328))</f>
        <v>0</v>
      </c>
      <c r="H328" s="9" t="str" cm="1">
        <f t="array" ref="H328">+_xlfn.IFS(G328=0,"NO COBRADA",G328&gt;0,"COBRADA")</f>
        <v>NO COBRADA</v>
      </c>
      <c r="I328" t="s">
        <v>40</v>
      </c>
      <c r="J328" s="2" t="s">
        <v>45</v>
      </c>
      <c r="K328" t="s">
        <v>44</v>
      </c>
      <c r="L328" s="3">
        <v>15.08</v>
      </c>
      <c r="M328" s="1">
        <v>327</v>
      </c>
      <c r="N328" t="s">
        <v>36</v>
      </c>
      <c r="O328" s="3">
        <f>+VLOOKUP(M328,'Cocina datos'!K327:M1094,3,FALSE)</f>
        <v>147</v>
      </c>
      <c r="P328" s="3" cm="1">
        <f t="array" ref="P328">+_xlfn.IFS(H328="COBRADA",O328,H328="NO COBRADA",0)</f>
        <v>0</v>
      </c>
      <c r="Q328" s="3">
        <f t="shared" si="39"/>
        <v>0</v>
      </c>
    </row>
    <row r="329" spans="1:17">
      <c r="A329" s="1">
        <v>3</v>
      </c>
      <c r="B329" s="1" t="str">
        <f t="shared" si="38"/>
        <v>martes</v>
      </c>
      <c r="C329" s="4">
        <v>45020.072222222225</v>
      </c>
      <c r="D329" s="4">
        <v>45020.171527777777</v>
      </c>
      <c r="E329" s="4">
        <f t="shared" si="40"/>
        <v>9.9305555551836733E-2</v>
      </c>
      <c r="F329" s="7">
        <f>+VLOOKUP(M329,'Cocina datos'!K328:M2230,2,FALSE)</f>
        <v>1.4583333333333334E-2</v>
      </c>
      <c r="G329" s="7" cm="1">
        <f t="array" ref="G329">+_xlfn.IFS((E329-F329)&lt;0,0,(E329-F329)&gt;0,(E329-F329))</f>
        <v>8.4722222218503396E-2</v>
      </c>
      <c r="H329" s="9" t="str" cm="1">
        <f t="array" ref="H329">+_xlfn.IFS(G329=0,"NO COBRADA",G329&gt;0,"COBRADA")</f>
        <v>COBRADA</v>
      </c>
      <c r="I329" t="s">
        <v>37</v>
      </c>
      <c r="J329" s="2" t="s">
        <v>45</v>
      </c>
      <c r="K329" t="s">
        <v>44</v>
      </c>
      <c r="L329" s="3">
        <v>13.85</v>
      </c>
      <c r="M329" s="1">
        <v>328</v>
      </c>
      <c r="N329" t="s">
        <v>51</v>
      </c>
      <c r="O329" s="3">
        <f>+VLOOKUP(M329,'Cocina datos'!K328:M1095,3,FALSE)</f>
        <v>35</v>
      </c>
      <c r="P329" s="3" cm="1">
        <f t="array" ref="P329">+_xlfn.IFS(H329="COBRADA",O329,H329="NO COBRADA",0)</f>
        <v>35</v>
      </c>
      <c r="Q329" s="3">
        <f t="shared" si="39"/>
        <v>13.85</v>
      </c>
    </row>
    <row r="330" spans="1:17">
      <c r="A330" s="1">
        <v>1</v>
      </c>
      <c r="B330" s="1" t="str">
        <f t="shared" si="38"/>
        <v>martes</v>
      </c>
      <c r="C330" s="4">
        <v>45020.018055555556</v>
      </c>
      <c r="D330" s="4">
        <v>45020.111805555556</v>
      </c>
      <c r="E330" s="4">
        <f t="shared" ref="E330:E331" si="41">+D330-C330+(15/1440)</f>
        <v>0.10416666666666667</v>
      </c>
      <c r="F330" s="7">
        <f>+VLOOKUP(M330,'Cocina datos'!K329:M2231,2,FALSE)</f>
        <v>0.18750000000000003</v>
      </c>
      <c r="G330" s="7" cm="1">
        <f t="array" ref="G330">+_xlfn.IFS((E330-F330)&lt;0,0,(E330-F330)&gt;0,(E330-F330))</f>
        <v>0</v>
      </c>
      <c r="H330" s="9" t="str" cm="1">
        <f t="array" ref="H330">+_xlfn.IFS(G330=0,"NO COBRADA",G330&gt;0,"COBRADA")</f>
        <v>NO COBRADA</v>
      </c>
      <c r="I330" t="s">
        <v>37</v>
      </c>
      <c r="J330" s="2" t="s">
        <v>45</v>
      </c>
      <c r="K330" t="s">
        <v>31</v>
      </c>
      <c r="L330" s="3">
        <v>38.89</v>
      </c>
      <c r="M330" s="1">
        <v>329</v>
      </c>
      <c r="N330" t="s">
        <v>48</v>
      </c>
      <c r="O330" s="3">
        <f>+VLOOKUP(M330,'Cocina datos'!K329:M1096,3,FALSE)</f>
        <v>207</v>
      </c>
      <c r="P330" s="3" cm="1">
        <f t="array" ref="P330">+_xlfn.IFS(H330="COBRADA",O330,H330="NO COBRADA",0)</f>
        <v>0</v>
      </c>
      <c r="Q330" s="3">
        <f t="shared" si="39"/>
        <v>0</v>
      </c>
    </row>
    <row r="331" spans="1:17">
      <c r="A331" s="1">
        <v>6</v>
      </c>
      <c r="B331" s="1" t="str">
        <f t="shared" si="38"/>
        <v>martes</v>
      </c>
      <c r="C331" s="4">
        <v>45020.076388888891</v>
      </c>
      <c r="D331" s="4">
        <v>45020.164583333331</v>
      </c>
      <c r="E331" s="4">
        <f t="shared" si="41"/>
        <v>9.8611111107553981E-2</v>
      </c>
      <c r="F331" s="7">
        <f>+VLOOKUP(M331,'Cocina datos'!K330:M2232,2,FALSE)</f>
        <v>0.20902777777777778</v>
      </c>
      <c r="G331" s="7" cm="1">
        <f t="array" ref="G331">+_xlfn.IFS((E331-F331)&lt;0,0,(E331-F331)&gt;0,(E331-F331))</f>
        <v>0</v>
      </c>
      <c r="H331" s="9" t="str" cm="1">
        <f t="array" ref="H331">+_xlfn.IFS(G331=0,"NO COBRADA",G331&gt;0,"COBRADA")</f>
        <v>NO COBRADA</v>
      </c>
      <c r="I331" t="s">
        <v>29</v>
      </c>
      <c r="J331" s="2" t="s">
        <v>45</v>
      </c>
      <c r="K331" t="s">
        <v>35</v>
      </c>
      <c r="L331" s="3">
        <v>32.17</v>
      </c>
      <c r="M331" s="1">
        <v>330</v>
      </c>
      <c r="N331" t="s">
        <v>48</v>
      </c>
      <c r="O331" s="3">
        <f>+VLOOKUP(M331,'Cocina datos'!K330:M1097,3,FALSE)</f>
        <v>217</v>
      </c>
      <c r="P331" s="3" cm="1">
        <f t="array" ref="P331">+_xlfn.IFS(H331="COBRADA",O331,H331="NO COBRADA",0)</f>
        <v>0</v>
      </c>
      <c r="Q331" s="3">
        <f t="shared" si="39"/>
        <v>0</v>
      </c>
    </row>
    <row r="332" spans="1:17">
      <c r="A332" s="1">
        <v>3</v>
      </c>
      <c r="B332" s="1" t="str">
        <f t="shared" si="38"/>
        <v>martes</v>
      </c>
      <c r="C332" s="4">
        <v>45020.129166666666</v>
      </c>
      <c r="D332" s="4">
        <v>45020.261805555558</v>
      </c>
      <c r="E332" s="4">
        <f t="shared" si="40"/>
        <v>0.13263888889196096</v>
      </c>
      <c r="F332" s="7">
        <f>+VLOOKUP(M332,'Cocina datos'!K331:M2233,2,FALSE)</f>
        <v>0.12013888888888888</v>
      </c>
      <c r="G332" s="7" cm="1">
        <f t="array" ref="G332">+_xlfn.IFS((E332-F332)&lt;0,0,(E332-F332)&gt;0,(E332-F332))</f>
        <v>1.2500000003072081E-2</v>
      </c>
      <c r="H332" s="9" t="str" cm="1">
        <f t="array" ref="H332">+_xlfn.IFS(G332=0,"NO COBRADA",G332&gt;0,"COBRADA")</f>
        <v>COBRADA</v>
      </c>
      <c r="I332" t="s">
        <v>42</v>
      </c>
      <c r="J332" s="2" t="s">
        <v>47</v>
      </c>
      <c r="K332" t="s">
        <v>44</v>
      </c>
      <c r="L332" s="3">
        <v>36.61</v>
      </c>
      <c r="M332" s="1">
        <v>331</v>
      </c>
      <c r="N332" t="s">
        <v>41</v>
      </c>
      <c r="O332" s="3">
        <f>+VLOOKUP(M332,'Cocina datos'!K331:M1098,3,FALSE)</f>
        <v>173</v>
      </c>
      <c r="P332" s="3" cm="1">
        <f t="array" ref="P332">+_xlfn.IFS(H332="COBRADA",O332,H332="NO COBRADA",0)</f>
        <v>173</v>
      </c>
      <c r="Q332" s="3">
        <f t="shared" si="39"/>
        <v>36.61</v>
      </c>
    </row>
    <row r="333" spans="1:17">
      <c r="A333" s="1">
        <v>1</v>
      </c>
      <c r="B333" s="1" t="str">
        <f t="shared" si="38"/>
        <v>martes</v>
      </c>
      <c r="C333" s="4">
        <v>45020.009722222225</v>
      </c>
      <c r="D333" s="4">
        <v>45020.061805555553</v>
      </c>
      <c r="E333" s="4">
        <f t="shared" si="40"/>
        <v>5.2083333328482695E-2</v>
      </c>
      <c r="F333" s="7">
        <f>+VLOOKUP(M333,'Cocina datos'!K332:M2234,2,FALSE)</f>
        <v>3.5416666666666666E-2</v>
      </c>
      <c r="G333" s="7" cm="1">
        <f t="array" ref="G333">+_xlfn.IFS((E333-F333)&lt;0,0,(E333-F333)&gt;0,(E333-F333))</f>
        <v>1.6666666661816029E-2</v>
      </c>
      <c r="H333" s="9" t="str" cm="1">
        <f t="array" ref="H333">+_xlfn.IFS(G333=0,"NO COBRADA",G333&gt;0,"COBRADA")</f>
        <v>COBRADA</v>
      </c>
      <c r="I333" t="s">
        <v>37</v>
      </c>
      <c r="J333" s="2" t="s">
        <v>47</v>
      </c>
      <c r="K333" t="s">
        <v>31</v>
      </c>
      <c r="L333" s="3">
        <v>25.21</v>
      </c>
      <c r="M333" s="1">
        <v>332</v>
      </c>
      <c r="N333" t="s">
        <v>52</v>
      </c>
      <c r="O333" s="3">
        <f>+VLOOKUP(M333,'Cocina datos'!K332:M1099,3,FALSE)</f>
        <v>120</v>
      </c>
      <c r="P333" s="3" cm="1">
        <f t="array" ref="P333">+_xlfn.IFS(H333="COBRADA",O333,H333="NO COBRADA",0)</f>
        <v>120</v>
      </c>
      <c r="Q333" s="3">
        <f t="shared" si="39"/>
        <v>25.21</v>
      </c>
    </row>
    <row r="334" spans="1:17">
      <c r="A334" s="1">
        <v>1</v>
      </c>
      <c r="B334" s="1" t="str">
        <f t="shared" si="38"/>
        <v>martes</v>
      </c>
      <c r="C334" s="4">
        <v>45020.131944444445</v>
      </c>
      <c r="D334" s="4">
        <v>45020.186805555553</v>
      </c>
      <c r="E334" s="4">
        <f t="shared" si="40"/>
        <v>5.486111110803904E-2</v>
      </c>
      <c r="F334" s="7">
        <f>+VLOOKUP(M334,'Cocina datos'!K333:M2235,2,FALSE)</f>
        <v>5.8333333333333334E-2</v>
      </c>
      <c r="G334" s="7" cm="1">
        <f t="array" ref="G334">+_xlfn.IFS((E334-F334)&lt;0,0,(E334-F334)&gt;0,(E334-F334))</f>
        <v>0</v>
      </c>
      <c r="H334" s="9" t="str" cm="1">
        <f t="array" ref="H334">+_xlfn.IFS(G334=0,"NO COBRADA",G334&gt;0,"COBRADA")</f>
        <v>NO COBRADA</v>
      </c>
      <c r="I334" t="s">
        <v>42</v>
      </c>
      <c r="J334" s="2" t="s">
        <v>45</v>
      </c>
      <c r="K334" t="s">
        <v>44</v>
      </c>
      <c r="L334" s="3">
        <v>13.19</v>
      </c>
      <c r="M334" s="1">
        <v>333</v>
      </c>
      <c r="N334" t="s">
        <v>41</v>
      </c>
      <c r="O334" s="3">
        <f>+VLOOKUP(M334,'Cocina datos'!K333:M1100,3,FALSE)</f>
        <v>72</v>
      </c>
      <c r="P334" s="3" cm="1">
        <f t="array" ref="P334">+_xlfn.IFS(H334="COBRADA",O334,H334="NO COBRADA",0)</f>
        <v>0</v>
      </c>
      <c r="Q334" s="3">
        <f t="shared" si="39"/>
        <v>0</v>
      </c>
    </row>
    <row r="335" spans="1:17">
      <c r="A335" s="1">
        <v>4</v>
      </c>
      <c r="B335" s="1" t="str">
        <f t="shared" si="38"/>
        <v>martes</v>
      </c>
      <c r="C335" s="4">
        <v>45020.118750000001</v>
      </c>
      <c r="D335" s="4">
        <v>45020.271527777775</v>
      </c>
      <c r="E335" s="4">
        <f t="shared" si="40"/>
        <v>0.15277777777373558</v>
      </c>
      <c r="F335" s="7">
        <f>+VLOOKUP(M335,'Cocina datos'!K334:M2236,2,FALSE)</f>
        <v>0.17638888888888893</v>
      </c>
      <c r="G335" s="7" cm="1">
        <f t="array" ref="G335">+_xlfn.IFS((E335-F335)&lt;0,0,(E335-F335)&gt;0,(E335-F335))</f>
        <v>0</v>
      </c>
      <c r="H335" s="9" t="str" cm="1">
        <f t="array" ref="H335">+_xlfn.IFS(G335=0,"NO COBRADA",G335&gt;0,"COBRADA")</f>
        <v>NO COBRADA</v>
      </c>
      <c r="I335" t="s">
        <v>33</v>
      </c>
      <c r="J335" s="2" t="s">
        <v>45</v>
      </c>
      <c r="K335" t="s">
        <v>35</v>
      </c>
      <c r="L335" s="3">
        <v>17.5</v>
      </c>
      <c r="M335" s="1">
        <v>334</v>
      </c>
      <c r="N335" t="s">
        <v>52</v>
      </c>
      <c r="O335" s="3">
        <f>+VLOOKUP(M335,'Cocina datos'!K334:M1101,3,FALSE)</f>
        <v>173</v>
      </c>
      <c r="P335" s="3" cm="1">
        <f t="array" ref="P335">+_xlfn.IFS(H335="COBRADA",O335,H335="NO COBRADA",0)</f>
        <v>0</v>
      </c>
      <c r="Q335" s="3">
        <f t="shared" si="39"/>
        <v>0</v>
      </c>
    </row>
    <row r="336" spans="1:17">
      <c r="A336" s="1">
        <v>3</v>
      </c>
      <c r="B336" s="1" t="str">
        <f t="shared" si="38"/>
        <v>martes</v>
      </c>
      <c r="C336" s="4">
        <v>45020.080555555556</v>
      </c>
      <c r="D336" s="4">
        <v>45020.131249999999</v>
      </c>
      <c r="E336" s="4">
        <f t="shared" si="40"/>
        <v>5.0694444442342501E-2</v>
      </c>
      <c r="F336" s="7">
        <f>+VLOOKUP(M336,'Cocina datos'!K335:M2237,2,FALSE)</f>
        <v>9.791666666666668E-2</v>
      </c>
      <c r="G336" s="7" cm="1">
        <f t="array" ref="G336">+_xlfn.IFS((E336-F336)&lt;0,0,(E336-F336)&gt;0,(E336-F336))</f>
        <v>0</v>
      </c>
      <c r="H336" s="9" t="str" cm="1">
        <f t="array" ref="H336">+_xlfn.IFS(G336=0,"NO COBRADA",G336&gt;0,"COBRADA")</f>
        <v>NO COBRADA</v>
      </c>
      <c r="I336" t="s">
        <v>42</v>
      </c>
      <c r="J336" s="2" t="s">
        <v>47</v>
      </c>
      <c r="K336" t="s">
        <v>31</v>
      </c>
      <c r="L336" s="3">
        <v>41.56</v>
      </c>
      <c r="M336" s="1">
        <v>335</v>
      </c>
      <c r="N336" t="s">
        <v>39</v>
      </c>
      <c r="O336" s="3">
        <f>+VLOOKUP(M336,'Cocina datos'!K335:M1102,3,FALSE)</f>
        <v>114</v>
      </c>
      <c r="P336" s="3" cm="1">
        <f t="array" ref="P336">+_xlfn.IFS(H336="COBRADA",O336,H336="NO COBRADA",0)</f>
        <v>0</v>
      </c>
      <c r="Q336" s="3">
        <f t="shared" si="39"/>
        <v>0</v>
      </c>
    </row>
    <row r="337" spans="1:17">
      <c r="A337" s="1">
        <v>5</v>
      </c>
      <c r="B337" s="1" t="str">
        <f t="shared" si="38"/>
        <v>martes</v>
      </c>
      <c r="C337" s="4">
        <v>45020.065972222219</v>
      </c>
      <c r="D337" s="4">
        <v>45020.20208333333</v>
      </c>
      <c r="E337" s="4">
        <f t="shared" si="40"/>
        <v>0.13611111111094942</v>
      </c>
      <c r="F337" s="7">
        <f>+VLOOKUP(M337,'Cocina datos'!K336:M2238,2,FALSE)</f>
        <v>0.10416666666666666</v>
      </c>
      <c r="G337" s="7" cm="1">
        <f t="array" ref="G337">+_xlfn.IFS((E337-F337)&lt;0,0,(E337-F337)&gt;0,(E337-F337))</f>
        <v>3.1944444444282766E-2</v>
      </c>
      <c r="H337" s="9" t="str" cm="1">
        <f t="array" ref="H337">+_xlfn.IFS(G337=0,"NO COBRADA",G337&gt;0,"COBRADA")</f>
        <v>COBRADA</v>
      </c>
      <c r="I337" t="s">
        <v>37</v>
      </c>
      <c r="J337" s="2" t="s">
        <v>45</v>
      </c>
      <c r="K337" t="s">
        <v>44</v>
      </c>
      <c r="L337" s="3">
        <v>17.93</v>
      </c>
      <c r="M337" s="1">
        <v>336</v>
      </c>
      <c r="N337" t="s">
        <v>52</v>
      </c>
      <c r="O337" s="3">
        <f>+VLOOKUP(M337,'Cocina datos'!K336:M1103,3,FALSE)</f>
        <v>158</v>
      </c>
      <c r="P337" s="3" cm="1">
        <f t="array" ref="P337">+_xlfn.IFS(H337="COBRADA",O337,H337="NO COBRADA",0)</f>
        <v>158</v>
      </c>
      <c r="Q337" s="3">
        <f t="shared" si="39"/>
        <v>17.93</v>
      </c>
    </row>
    <row r="338" spans="1:17">
      <c r="A338" s="1">
        <v>2</v>
      </c>
      <c r="B338" s="1" t="str">
        <f t="shared" si="38"/>
        <v>martes</v>
      </c>
      <c r="C338" s="4">
        <v>45020.068055555559</v>
      </c>
      <c r="D338" s="4">
        <v>45020.188194444447</v>
      </c>
      <c r="E338" s="4">
        <f t="shared" si="40"/>
        <v>0.12013888888759539</v>
      </c>
      <c r="F338" s="7">
        <f>+VLOOKUP(M338,'Cocina datos'!K337:M2239,2,FALSE)</f>
        <v>0.11388888888888889</v>
      </c>
      <c r="G338" s="7" cm="1">
        <f t="array" ref="G338">+_xlfn.IFS((E338-F338)&lt;0,0,(E338-F338)&gt;0,(E338-F338))</f>
        <v>6.2499999987064986E-3</v>
      </c>
      <c r="H338" s="9" t="str" cm="1">
        <f t="array" ref="H338">+_xlfn.IFS(G338=0,"NO COBRADA",G338&gt;0,"COBRADA")</f>
        <v>COBRADA</v>
      </c>
      <c r="I338" t="s">
        <v>40</v>
      </c>
      <c r="J338" s="2" t="s">
        <v>45</v>
      </c>
      <c r="K338" t="s">
        <v>44</v>
      </c>
      <c r="L338" s="3">
        <v>19.28</v>
      </c>
      <c r="M338" s="1">
        <v>337</v>
      </c>
      <c r="N338" t="s">
        <v>39</v>
      </c>
      <c r="O338" s="3">
        <f>+VLOOKUP(M338,'Cocina datos'!K337:M1104,3,FALSE)</f>
        <v>100</v>
      </c>
      <c r="P338" s="3" cm="1">
        <f t="array" ref="P338">+_xlfn.IFS(H338="COBRADA",O338,H338="NO COBRADA",0)</f>
        <v>100</v>
      </c>
      <c r="Q338" s="3">
        <f t="shared" si="39"/>
        <v>19.28</v>
      </c>
    </row>
    <row r="339" spans="1:17">
      <c r="A339" s="1">
        <v>2</v>
      </c>
      <c r="B339" s="1" t="str">
        <f t="shared" si="38"/>
        <v>martes</v>
      </c>
      <c r="C339" s="4">
        <v>45020.022222222222</v>
      </c>
      <c r="D339" s="4">
        <v>45020.145833333336</v>
      </c>
      <c r="E339" s="4">
        <f t="shared" si="40"/>
        <v>0.12361111111385981</v>
      </c>
      <c r="F339" s="7">
        <f>+VLOOKUP(M339,'Cocina datos'!K338:M2240,2,FALSE)</f>
        <v>0.28402777777777777</v>
      </c>
      <c r="G339" s="7" cm="1">
        <f t="array" ref="G339">+_xlfn.IFS((E339-F339)&lt;0,0,(E339-F339)&gt;0,(E339-F339))</f>
        <v>0</v>
      </c>
      <c r="H339" s="9" t="str" cm="1">
        <f t="array" ref="H339">+_xlfn.IFS(G339=0,"NO COBRADA",G339&gt;0,"COBRADA")</f>
        <v>NO COBRADA</v>
      </c>
      <c r="I339" t="s">
        <v>40</v>
      </c>
      <c r="J339" s="2" t="s">
        <v>47</v>
      </c>
      <c r="K339" t="s">
        <v>31</v>
      </c>
      <c r="L339" s="3">
        <v>30.62</v>
      </c>
      <c r="M339" s="1">
        <v>338</v>
      </c>
      <c r="N339" t="s">
        <v>50</v>
      </c>
      <c r="O339" s="3">
        <f>+VLOOKUP(M339,'Cocina datos'!K338:M1105,3,FALSE)</f>
        <v>279</v>
      </c>
      <c r="P339" s="3" cm="1">
        <f t="array" ref="P339">+_xlfn.IFS(H339="COBRADA",O339,H339="NO COBRADA",0)</f>
        <v>0</v>
      </c>
      <c r="Q339" s="3">
        <f t="shared" si="39"/>
        <v>0</v>
      </c>
    </row>
    <row r="340" spans="1:17">
      <c r="A340" s="1">
        <v>2</v>
      </c>
      <c r="B340" s="1" t="str">
        <f t="shared" si="38"/>
        <v>martes</v>
      </c>
      <c r="C340" s="4">
        <v>45020</v>
      </c>
      <c r="D340" s="4">
        <v>45020.084027777775</v>
      </c>
      <c r="E340" s="4">
        <f t="shared" si="40"/>
        <v>8.4027777775190771E-2</v>
      </c>
      <c r="F340" s="7">
        <f>+VLOOKUP(M340,'Cocina datos'!K339:M2241,2,FALSE)</f>
        <v>6.3888888888888884E-2</v>
      </c>
      <c r="G340" s="7" cm="1">
        <f t="array" ref="G340">+_xlfn.IFS((E340-F340)&lt;0,0,(E340-F340)&gt;0,(E340-F340))</f>
        <v>2.0138888886301887E-2</v>
      </c>
      <c r="H340" s="9" t="str" cm="1">
        <f t="array" ref="H340">+_xlfn.IFS(G340=0,"NO COBRADA",G340&gt;0,"COBRADA")</f>
        <v>COBRADA</v>
      </c>
      <c r="I340" t="s">
        <v>29</v>
      </c>
      <c r="J340" s="2" t="s">
        <v>47</v>
      </c>
      <c r="K340" t="s">
        <v>35</v>
      </c>
      <c r="L340" s="3">
        <v>19.600000000000001</v>
      </c>
      <c r="M340" s="1">
        <v>339</v>
      </c>
      <c r="N340" t="s">
        <v>43</v>
      </c>
      <c r="O340" s="3">
        <f>+VLOOKUP(M340,'Cocina datos'!K339:M1106,3,FALSE)</f>
        <v>104</v>
      </c>
      <c r="P340" s="3" cm="1">
        <f t="array" ref="P340">+_xlfn.IFS(H340="COBRADA",O340,H340="NO COBRADA",0)</f>
        <v>104</v>
      </c>
      <c r="Q340" s="3">
        <f t="shared" si="39"/>
        <v>19.600000000000001</v>
      </c>
    </row>
    <row r="341" spans="1:17">
      <c r="A341" s="1">
        <v>1</v>
      </c>
      <c r="B341" s="1" t="str">
        <f t="shared" si="38"/>
        <v>martes</v>
      </c>
      <c r="C341" s="4">
        <v>45020.05</v>
      </c>
      <c r="D341" s="4">
        <v>45020.193055555559</v>
      </c>
      <c r="E341" s="4">
        <f t="shared" si="40"/>
        <v>0.14305555555620231</v>
      </c>
      <c r="F341" s="7">
        <f>+VLOOKUP(M341,'Cocina datos'!K340:M2242,2,FALSE)</f>
        <v>0.16527777777777777</v>
      </c>
      <c r="G341" s="7" cm="1">
        <f t="array" ref="G341">+_xlfn.IFS((E341-F341)&lt;0,0,(E341-F341)&gt;0,(E341-F341))</f>
        <v>0</v>
      </c>
      <c r="H341" s="9" t="str" cm="1">
        <f t="array" ref="H341">+_xlfn.IFS(G341=0,"NO COBRADA",G341&gt;0,"COBRADA")</f>
        <v>NO COBRADA</v>
      </c>
      <c r="I341" t="s">
        <v>29</v>
      </c>
      <c r="J341" s="2" t="s">
        <v>45</v>
      </c>
      <c r="K341" t="s">
        <v>31</v>
      </c>
      <c r="L341" s="3">
        <v>38.520000000000003</v>
      </c>
      <c r="M341" s="1">
        <v>340</v>
      </c>
      <c r="N341" t="s">
        <v>32</v>
      </c>
      <c r="O341" s="3">
        <f>+VLOOKUP(M341,'Cocina datos'!K340:M1107,3,FALSE)</f>
        <v>164</v>
      </c>
      <c r="P341" s="3" cm="1">
        <f t="array" ref="P341">+_xlfn.IFS(H341="COBRADA",O341,H341="NO COBRADA",0)</f>
        <v>0</v>
      </c>
      <c r="Q341" s="3">
        <f t="shared" si="39"/>
        <v>0</v>
      </c>
    </row>
    <row r="342" spans="1:17">
      <c r="A342" s="1">
        <v>5</v>
      </c>
      <c r="B342" s="1" t="str">
        <f t="shared" si="38"/>
        <v>martes</v>
      </c>
      <c r="C342" s="4">
        <v>45020.086805555555</v>
      </c>
      <c r="D342" s="4">
        <v>45020.179861111108</v>
      </c>
      <c r="E342" s="4">
        <f t="shared" si="40"/>
        <v>9.3055555553291924E-2</v>
      </c>
      <c r="F342" s="7">
        <f>+VLOOKUP(M342,'Cocina datos'!K341:M2243,2,FALSE)</f>
        <v>9.5833333333333326E-2</v>
      </c>
      <c r="G342" s="7" cm="1">
        <f t="array" ref="G342">+_xlfn.IFS((E342-F342)&lt;0,0,(E342-F342)&gt;0,(E342-F342))</f>
        <v>0</v>
      </c>
      <c r="H342" s="9" t="str" cm="1">
        <f t="array" ref="H342">+_xlfn.IFS(G342=0,"NO COBRADA",G342&gt;0,"COBRADA")</f>
        <v>NO COBRADA</v>
      </c>
      <c r="I342" t="s">
        <v>29</v>
      </c>
      <c r="J342" s="2" t="s">
        <v>45</v>
      </c>
      <c r="K342" t="s">
        <v>35</v>
      </c>
      <c r="L342" s="3">
        <v>47.05</v>
      </c>
      <c r="M342" s="1">
        <v>341</v>
      </c>
      <c r="N342" t="s">
        <v>43</v>
      </c>
      <c r="O342" s="3">
        <f>+VLOOKUP(M342,'Cocina datos'!K341:M1108,3,FALSE)</f>
        <v>177</v>
      </c>
      <c r="P342" s="3" cm="1">
        <f t="array" ref="P342">+_xlfn.IFS(H342="COBRADA",O342,H342="NO COBRADA",0)</f>
        <v>0</v>
      </c>
      <c r="Q342" s="3">
        <f t="shared" si="39"/>
        <v>0</v>
      </c>
    </row>
    <row r="343" spans="1:17">
      <c r="A343" s="1">
        <v>5</v>
      </c>
      <c r="B343" s="1" t="str">
        <f t="shared" si="38"/>
        <v>martes</v>
      </c>
      <c r="C343" s="4">
        <v>45020.104166666664</v>
      </c>
      <c r="D343" s="4">
        <v>45020.257638888892</v>
      </c>
      <c r="E343" s="4">
        <f t="shared" si="40"/>
        <v>0.15347222222771961</v>
      </c>
      <c r="F343" s="7">
        <f>+VLOOKUP(M343,'Cocina datos'!K342:M2244,2,FALSE)</f>
        <v>7.4999999999999997E-2</v>
      </c>
      <c r="G343" s="7" cm="1">
        <f t="array" ref="G343">+_xlfn.IFS((E343-F343)&lt;0,0,(E343-F343)&gt;0,(E343-F343))</f>
        <v>7.8472222227719615E-2</v>
      </c>
      <c r="H343" s="9" t="str" cm="1">
        <f t="array" ref="H343">+_xlfn.IFS(G343=0,"NO COBRADA",G343&gt;0,"COBRADA")</f>
        <v>COBRADA</v>
      </c>
      <c r="I343" t="s">
        <v>29</v>
      </c>
      <c r="J343" s="2" t="s">
        <v>45</v>
      </c>
      <c r="K343" t="s">
        <v>35</v>
      </c>
      <c r="L343" s="3">
        <v>20.059999999999999</v>
      </c>
      <c r="M343" s="1">
        <v>342</v>
      </c>
      <c r="N343" t="s">
        <v>48</v>
      </c>
      <c r="O343" s="3">
        <f>+VLOOKUP(M343,'Cocina datos'!K342:M1109,3,FALSE)</f>
        <v>102</v>
      </c>
      <c r="P343" s="3" cm="1">
        <f t="array" ref="P343">+_xlfn.IFS(H343="COBRADA",O343,H343="NO COBRADA",0)</f>
        <v>102</v>
      </c>
      <c r="Q343" s="3">
        <f t="shared" si="39"/>
        <v>20.059999999999999</v>
      </c>
    </row>
    <row r="344" spans="1:17">
      <c r="A344" s="1">
        <v>1</v>
      </c>
      <c r="B344" s="1" t="str">
        <f t="shared" si="38"/>
        <v>martes</v>
      </c>
      <c r="C344" s="4">
        <v>45020.163888888892</v>
      </c>
      <c r="D344" s="4">
        <v>45020.239583333336</v>
      </c>
      <c r="E344" s="4">
        <f t="shared" ref="E344:E346" si="42">+D344-C344+(15/1440)</f>
        <v>8.6111111110464364E-2</v>
      </c>
      <c r="F344" s="7">
        <f>+VLOOKUP(M344,'Cocina datos'!K343:M2245,2,FALSE)</f>
        <v>0.1701388888888889</v>
      </c>
      <c r="G344" s="7" cm="1">
        <f t="array" ref="G344">+_xlfn.IFS((E344-F344)&lt;0,0,(E344-F344)&gt;0,(E344-F344))</f>
        <v>0</v>
      </c>
      <c r="H344" s="9" t="str" cm="1">
        <f t="array" ref="H344">+_xlfn.IFS(G344=0,"NO COBRADA",G344&gt;0,"COBRADA")</f>
        <v>NO COBRADA</v>
      </c>
      <c r="I344" t="s">
        <v>40</v>
      </c>
      <c r="J344" s="2" t="s">
        <v>45</v>
      </c>
      <c r="K344" t="s">
        <v>31</v>
      </c>
      <c r="L344" s="3">
        <v>23.01</v>
      </c>
      <c r="M344" s="1">
        <v>343</v>
      </c>
      <c r="N344" t="s">
        <v>43</v>
      </c>
      <c r="O344" s="3">
        <f>+VLOOKUP(M344,'Cocina datos'!K343:M1110,3,FALSE)</f>
        <v>137</v>
      </c>
      <c r="P344" s="3" cm="1">
        <f t="array" ref="P344">+_xlfn.IFS(H344="COBRADA",O344,H344="NO COBRADA",0)</f>
        <v>0</v>
      </c>
      <c r="Q344" s="3">
        <f t="shared" si="39"/>
        <v>0</v>
      </c>
    </row>
    <row r="345" spans="1:17">
      <c r="A345" s="1">
        <v>3</v>
      </c>
      <c r="B345" s="1" t="str">
        <f t="shared" si="38"/>
        <v>martes</v>
      </c>
      <c r="C345" s="4">
        <v>45020.031944444447</v>
      </c>
      <c r="D345" s="4">
        <v>45020.086111111108</v>
      </c>
      <c r="E345" s="4">
        <f t="shared" si="42"/>
        <v>6.4583333327997636E-2</v>
      </c>
      <c r="F345" s="7">
        <f>+VLOOKUP(M345,'Cocina datos'!K344:M2246,2,FALSE)</f>
        <v>9.2361111111111116E-2</v>
      </c>
      <c r="G345" s="7" cm="1">
        <f t="array" ref="G345">+_xlfn.IFS((E345-F345)&lt;0,0,(E345-F345)&gt;0,(E345-F345))</f>
        <v>0</v>
      </c>
      <c r="H345" s="9" t="str" cm="1">
        <f t="array" ref="H345">+_xlfn.IFS(G345=0,"NO COBRADA",G345&gt;0,"COBRADA")</f>
        <v>NO COBRADA</v>
      </c>
      <c r="I345" t="s">
        <v>37</v>
      </c>
      <c r="J345" s="2" t="s">
        <v>45</v>
      </c>
      <c r="K345" t="s">
        <v>31</v>
      </c>
      <c r="L345" s="3">
        <v>33.01</v>
      </c>
      <c r="M345" s="1">
        <v>344</v>
      </c>
      <c r="N345" t="s">
        <v>51</v>
      </c>
      <c r="O345" s="3">
        <f>+VLOOKUP(M345,'Cocina datos'!K344:M1111,3,FALSE)</f>
        <v>183</v>
      </c>
      <c r="P345" s="3" cm="1">
        <f t="array" ref="P345">+_xlfn.IFS(H345="COBRADA",O345,H345="NO COBRADA",0)</f>
        <v>0</v>
      </c>
      <c r="Q345" s="3">
        <f t="shared" si="39"/>
        <v>0</v>
      </c>
    </row>
    <row r="346" spans="1:17">
      <c r="A346" s="1">
        <v>3</v>
      </c>
      <c r="B346" s="1" t="str">
        <f t="shared" si="38"/>
        <v>martes</v>
      </c>
      <c r="C346" s="4">
        <v>45020.054166666669</v>
      </c>
      <c r="D346" s="4">
        <v>45020.179861111108</v>
      </c>
      <c r="E346" s="4">
        <f t="shared" si="42"/>
        <v>0.13611111110609878</v>
      </c>
      <c r="F346" s="7">
        <f>+VLOOKUP(M346,'Cocina datos'!K345:M2247,2,FALSE)</f>
        <v>2.5000000000000001E-2</v>
      </c>
      <c r="G346" s="7" cm="1">
        <f t="array" ref="G346">+_xlfn.IFS((E346-F346)&lt;0,0,(E346-F346)&gt;0,(E346-F346))</f>
        <v>0.11111111110609878</v>
      </c>
      <c r="H346" s="9" t="str" cm="1">
        <f t="array" ref="H346">+_xlfn.IFS(G346=0,"NO COBRADA",G346&gt;0,"COBRADA")</f>
        <v>COBRADA</v>
      </c>
      <c r="I346" t="s">
        <v>42</v>
      </c>
      <c r="J346" s="2" t="s">
        <v>45</v>
      </c>
      <c r="K346" t="s">
        <v>31</v>
      </c>
      <c r="L346" s="3">
        <v>13.98</v>
      </c>
      <c r="M346" s="1">
        <v>345</v>
      </c>
      <c r="N346" t="s">
        <v>51</v>
      </c>
      <c r="O346" s="3">
        <f>+VLOOKUP(M346,'Cocina datos'!K345:M1112,3,FALSE)</f>
        <v>38</v>
      </c>
      <c r="P346" s="3" cm="1">
        <f t="array" ref="P346">+_xlfn.IFS(H346="COBRADA",O346,H346="NO COBRADA",0)</f>
        <v>38</v>
      </c>
      <c r="Q346" s="3">
        <f t="shared" si="39"/>
        <v>13.98</v>
      </c>
    </row>
    <row r="347" spans="1:17">
      <c r="A347" s="1">
        <v>5</v>
      </c>
      <c r="B347" s="1" t="str">
        <f t="shared" si="38"/>
        <v>martes</v>
      </c>
      <c r="C347" s="4">
        <v>45020.027777777781</v>
      </c>
      <c r="D347" s="4">
        <v>45020.163888888892</v>
      </c>
      <c r="E347" s="4">
        <f t="shared" si="40"/>
        <v>0.13611111111094942</v>
      </c>
      <c r="F347" s="7">
        <f>+VLOOKUP(M347,'Cocina datos'!K346:M2248,2,FALSE)</f>
        <v>3.0555555555555555E-2</v>
      </c>
      <c r="G347" s="7" cm="1">
        <f t="array" ref="G347">+_xlfn.IFS((E347-F347)&lt;0,0,(E347-F347)&gt;0,(E347-F347))</f>
        <v>0.10555555555539387</v>
      </c>
      <c r="H347" s="9" t="str" cm="1">
        <f t="array" ref="H347">+_xlfn.IFS(G347=0,"NO COBRADA",G347&gt;0,"COBRADA")</f>
        <v>COBRADA</v>
      </c>
      <c r="I347" t="s">
        <v>40</v>
      </c>
      <c r="J347" s="2" t="s">
        <v>47</v>
      </c>
      <c r="K347" t="s">
        <v>31</v>
      </c>
      <c r="L347" s="3">
        <v>35.93</v>
      </c>
      <c r="M347" s="1">
        <v>346</v>
      </c>
      <c r="N347" t="s">
        <v>52</v>
      </c>
      <c r="O347" s="3">
        <f>+VLOOKUP(M347,'Cocina datos'!K346:M1113,3,FALSE)</f>
        <v>72</v>
      </c>
      <c r="P347" s="3" cm="1">
        <f t="array" ref="P347">+_xlfn.IFS(H347="COBRADA",O347,H347="NO COBRADA",0)</f>
        <v>72</v>
      </c>
      <c r="Q347" s="3">
        <f t="shared" si="39"/>
        <v>35.93</v>
      </c>
    </row>
    <row r="348" spans="1:17">
      <c r="A348" s="1">
        <v>4</v>
      </c>
      <c r="B348" s="1" t="str">
        <f t="shared" si="38"/>
        <v>martes</v>
      </c>
      <c r="C348" s="4">
        <v>45020.075694444444</v>
      </c>
      <c r="D348" s="4">
        <v>45020.19027777778</v>
      </c>
      <c r="E348" s="4">
        <f t="shared" si="40"/>
        <v>0.11458333333575865</v>
      </c>
      <c r="F348" s="7">
        <f>+VLOOKUP(M348,'Cocina datos'!K347:M2249,2,FALSE)</f>
        <v>6.1111111111111109E-2</v>
      </c>
      <c r="G348" s="7" cm="1">
        <f t="array" ref="G348">+_xlfn.IFS((E348-F348)&lt;0,0,(E348-F348)&gt;0,(E348-F348))</f>
        <v>5.3472222224647543E-2</v>
      </c>
      <c r="H348" s="9" t="str" cm="1">
        <f t="array" ref="H348">+_xlfn.IFS(G348=0,"NO COBRADA",G348&gt;0,"COBRADA")</f>
        <v>COBRADA</v>
      </c>
      <c r="I348" t="s">
        <v>42</v>
      </c>
      <c r="J348" s="2" t="s">
        <v>45</v>
      </c>
      <c r="K348" t="s">
        <v>31</v>
      </c>
      <c r="L348" s="3">
        <v>48.52</v>
      </c>
      <c r="M348" s="1">
        <v>347</v>
      </c>
      <c r="N348" t="s">
        <v>51</v>
      </c>
      <c r="O348" s="3">
        <f>+VLOOKUP(M348,'Cocina datos'!K347:M1114,3,FALSE)</f>
        <v>70</v>
      </c>
      <c r="P348" s="3" cm="1">
        <f t="array" ref="P348">+_xlfn.IFS(H348="COBRADA",O348,H348="NO COBRADA",0)</f>
        <v>70</v>
      </c>
      <c r="Q348" s="3">
        <f t="shared" si="39"/>
        <v>48.52</v>
      </c>
    </row>
    <row r="349" spans="1:17">
      <c r="A349" s="1">
        <v>2</v>
      </c>
      <c r="B349" s="1" t="str">
        <f t="shared" si="38"/>
        <v>martes</v>
      </c>
      <c r="C349" s="4">
        <v>45020.053472222222</v>
      </c>
      <c r="D349" s="4">
        <v>45020.207638888889</v>
      </c>
      <c r="E349" s="4">
        <f t="shared" ref="E349:E350" si="43">+D349-C349+(15/1440)</f>
        <v>0.16458333333381839</v>
      </c>
      <c r="F349" s="7">
        <f>+VLOOKUP(M349,'Cocina datos'!K348:M2250,2,FALSE)</f>
        <v>0.14027777777777778</v>
      </c>
      <c r="G349" s="7" cm="1">
        <f t="array" ref="G349">+_xlfn.IFS((E349-F349)&lt;0,0,(E349-F349)&gt;0,(E349-F349))</f>
        <v>2.4305555556040609E-2</v>
      </c>
      <c r="H349" s="9" t="str" cm="1">
        <f t="array" ref="H349">+_xlfn.IFS(G349=0,"NO COBRADA",G349&gt;0,"COBRADA")</f>
        <v>COBRADA</v>
      </c>
      <c r="I349" t="s">
        <v>37</v>
      </c>
      <c r="J349" s="2" t="s">
        <v>45</v>
      </c>
      <c r="K349" t="s">
        <v>31</v>
      </c>
      <c r="L349" s="3">
        <v>30.78</v>
      </c>
      <c r="M349" s="1">
        <v>348</v>
      </c>
      <c r="N349" t="s">
        <v>41</v>
      </c>
      <c r="O349" s="3">
        <f>+VLOOKUP(M349,'Cocina datos'!K348:M1115,3,FALSE)</f>
        <v>86</v>
      </c>
      <c r="P349" s="3" cm="1">
        <f t="array" ref="P349">+_xlfn.IFS(H349="COBRADA",O349,H349="NO COBRADA",0)</f>
        <v>86</v>
      </c>
      <c r="Q349" s="3">
        <f t="shared" si="39"/>
        <v>30.78</v>
      </c>
    </row>
    <row r="350" spans="1:17">
      <c r="A350" s="1">
        <v>1</v>
      </c>
      <c r="B350" s="1" t="str">
        <f t="shared" si="38"/>
        <v>martes</v>
      </c>
      <c r="C350" s="4">
        <v>45020.158333333333</v>
      </c>
      <c r="D350" s="4">
        <v>45020.313194444447</v>
      </c>
      <c r="E350" s="4">
        <f t="shared" si="43"/>
        <v>0.16527777778052646</v>
      </c>
      <c r="F350" s="7">
        <f>+VLOOKUP(M350,'Cocina datos'!K349:M2251,2,FALSE)</f>
        <v>8.611111111111111E-2</v>
      </c>
      <c r="G350" s="7" cm="1">
        <f t="array" ref="G350">+_xlfn.IFS((E350-F350)&lt;0,0,(E350-F350)&gt;0,(E350-F350))</f>
        <v>7.9166666669415353E-2</v>
      </c>
      <c r="H350" s="9" t="str" cm="1">
        <f t="array" ref="H350">+_xlfn.IFS(G350=0,"NO COBRADA",G350&gt;0,"COBRADA")</f>
        <v>COBRADA</v>
      </c>
      <c r="I350" t="s">
        <v>40</v>
      </c>
      <c r="J350" s="2" t="s">
        <v>45</v>
      </c>
      <c r="K350" t="s">
        <v>35</v>
      </c>
      <c r="L350" s="3">
        <v>40.630000000000003</v>
      </c>
      <c r="M350" s="1">
        <v>349</v>
      </c>
      <c r="N350" t="s">
        <v>39</v>
      </c>
      <c r="O350" s="3">
        <f>+VLOOKUP(M350,'Cocina datos'!K349:M1116,3,FALSE)</f>
        <v>152</v>
      </c>
      <c r="P350" s="3" cm="1">
        <f t="array" ref="P350">+_xlfn.IFS(H350="COBRADA",O350,H350="NO COBRADA",0)</f>
        <v>152</v>
      </c>
      <c r="Q350" s="3">
        <f t="shared" si="39"/>
        <v>40.630000000000003</v>
      </c>
    </row>
    <row r="351" spans="1:17">
      <c r="A351" s="1">
        <v>6</v>
      </c>
      <c r="B351" s="1" t="str">
        <f t="shared" si="38"/>
        <v>martes</v>
      </c>
      <c r="C351" s="4">
        <v>45020.024305555555</v>
      </c>
      <c r="D351" s="4">
        <v>45020.124305555553</v>
      </c>
      <c r="E351" s="4">
        <f t="shared" si="40"/>
        <v>9.9999999998544808E-2</v>
      </c>
      <c r="F351" s="7">
        <f>+VLOOKUP(M351,'Cocina datos'!K350:M2252,2,FALSE)</f>
        <v>0.19097222222222221</v>
      </c>
      <c r="G351" s="7" cm="1">
        <f t="array" ref="G351">+_xlfn.IFS((E351-F351)&lt;0,0,(E351-F351)&gt;0,(E351-F351))</f>
        <v>0</v>
      </c>
      <c r="H351" s="9" t="str" cm="1">
        <f t="array" ref="H351">+_xlfn.IFS(G351=0,"NO COBRADA",G351&gt;0,"COBRADA")</f>
        <v>NO COBRADA</v>
      </c>
      <c r="I351" t="s">
        <v>40</v>
      </c>
      <c r="J351" s="2" t="s">
        <v>47</v>
      </c>
      <c r="K351" t="s">
        <v>35</v>
      </c>
      <c r="L351" s="3">
        <v>36.21</v>
      </c>
      <c r="M351" s="1">
        <v>350</v>
      </c>
      <c r="N351" t="s">
        <v>36</v>
      </c>
      <c r="O351" s="3">
        <f>+VLOOKUP(M351,'Cocina datos'!K350:M1117,3,FALSE)</f>
        <v>143</v>
      </c>
      <c r="P351" s="3" cm="1">
        <f t="array" ref="P351">+_xlfn.IFS(H351="COBRADA",O351,H351="NO COBRADA",0)</f>
        <v>0</v>
      </c>
      <c r="Q351" s="3">
        <f t="shared" si="39"/>
        <v>0</v>
      </c>
    </row>
    <row r="352" spans="1:17">
      <c r="A352" s="1">
        <v>6</v>
      </c>
      <c r="B352" s="1" t="str">
        <f t="shared" si="38"/>
        <v>martes</v>
      </c>
      <c r="C352" s="4">
        <v>45020.161111111112</v>
      </c>
      <c r="D352" s="4">
        <v>45020.256249999999</v>
      </c>
      <c r="E352" s="4">
        <f t="shared" si="40"/>
        <v>9.5138888886140194E-2</v>
      </c>
      <c r="F352" s="7">
        <f>+VLOOKUP(M352,'Cocina datos'!K351:M2253,2,FALSE)</f>
        <v>5.2083333333333343E-2</v>
      </c>
      <c r="G352" s="7" cm="1">
        <f t="array" ref="G352">+_xlfn.IFS((E352-F352)&lt;0,0,(E352-F352)&gt;0,(E352-F352))</f>
        <v>4.3055555552806851E-2</v>
      </c>
      <c r="H352" s="9" t="str" cm="1">
        <f t="array" ref="H352">+_xlfn.IFS(G352=0,"NO COBRADA",G352&gt;0,"COBRADA")</f>
        <v>COBRADA</v>
      </c>
      <c r="I352" t="s">
        <v>33</v>
      </c>
      <c r="J352" s="2" t="s">
        <v>45</v>
      </c>
      <c r="K352" t="s">
        <v>35</v>
      </c>
      <c r="L352" s="3">
        <v>48.93</v>
      </c>
      <c r="M352" s="1">
        <v>351</v>
      </c>
      <c r="N352" t="s">
        <v>39</v>
      </c>
      <c r="O352" s="3">
        <f>+VLOOKUP(M352,'Cocina datos'!K351:M1118,3,FALSE)</f>
        <v>201</v>
      </c>
      <c r="P352" s="3" cm="1">
        <f t="array" ref="P352">+_xlfn.IFS(H352="COBRADA",O352,H352="NO COBRADA",0)</f>
        <v>201</v>
      </c>
      <c r="Q352" s="3">
        <f t="shared" si="39"/>
        <v>48.93</v>
      </c>
    </row>
    <row r="353" spans="1:17">
      <c r="A353" s="1">
        <v>3</v>
      </c>
      <c r="B353" s="1" t="str">
        <f t="shared" si="38"/>
        <v>martes</v>
      </c>
      <c r="C353" s="4">
        <v>45020.011805555558</v>
      </c>
      <c r="D353" s="4">
        <v>45020.120138888888</v>
      </c>
      <c r="E353" s="4">
        <f t="shared" si="40"/>
        <v>0.10833333332993789</v>
      </c>
      <c r="F353" s="7">
        <f>+VLOOKUP(M353,'Cocina datos'!K352:M2254,2,FALSE)</f>
        <v>1.4583333333333334E-2</v>
      </c>
      <c r="G353" s="7" cm="1">
        <f t="array" ref="G353">+_xlfn.IFS((E353-F353)&lt;0,0,(E353-F353)&gt;0,(E353-F353))</f>
        <v>9.3749999996604549E-2</v>
      </c>
      <c r="H353" s="9" t="str" cm="1">
        <f t="array" ref="H353">+_xlfn.IFS(G353=0,"NO COBRADA",G353&gt;0,"COBRADA")</f>
        <v>COBRADA</v>
      </c>
      <c r="I353" t="s">
        <v>29</v>
      </c>
      <c r="J353" s="2" t="s">
        <v>34</v>
      </c>
      <c r="K353" t="s">
        <v>35</v>
      </c>
      <c r="L353" s="3">
        <v>17.55</v>
      </c>
      <c r="M353" s="1">
        <v>352</v>
      </c>
      <c r="N353" t="s">
        <v>41</v>
      </c>
      <c r="O353" s="3">
        <f>+VLOOKUP(M353,'Cocina datos'!K352:M1119,3,FALSE)</f>
        <v>99</v>
      </c>
      <c r="P353" s="3" cm="1">
        <f t="array" ref="P353">+_xlfn.IFS(H353="COBRADA",O353,H353="NO COBRADA",0)</f>
        <v>99</v>
      </c>
      <c r="Q353" s="3">
        <f t="shared" si="39"/>
        <v>17.55</v>
      </c>
    </row>
    <row r="354" spans="1:17">
      <c r="A354" s="1">
        <v>5</v>
      </c>
      <c r="B354" s="1" t="str">
        <f t="shared" si="38"/>
        <v>martes</v>
      </c>
      <c r="C354" s="4">
        <v>45020.156944444447</v>
      </c>
      <c r="D354" s="4">
        <v>45020.316666666666</v>
      </c>
      <c r="E354" s="4">
        <f t="shared" si="40"/>
        <v>0.15972222221898846</v>
      </c>
      <c r="F354" s="7">
        <f>+VLOOKUP(M354,'Cocina datos'!K353:M2255,2,FALSE)</f>
        <v>0.16666666666666669</v>
      </c>
      <c r="G354" s="7" cm="1">
        <f t="array" ref="G354">+_xlfn.IFS((E354-F354)&lt;0,0,(E354-F354)&gt;0,(E354-F354))</f>
        <v>0</v>
      </c>
      <c r="H354" s="9" t="str" cm="1">
        <f t="array" ref="H354">+_xlfn.IFS(G354=0,"NO COBRADA",G354&gt;0,"COBRADA")</f>
        <v>NO COBRADA</v>
      </c>
      <c r="I354" t="s">
        <v>40</v>
      </c>
      <c r="J354" s="2" t="s">
        <v>45</v>
      </c>
      <c r="K354" t="s">
        <v>44</v>
      </c>
      <c r="L354" s="3">
        <v>27.37</v>
      </c>
      <c r="M354" s="1">
        <v>353</v>
      </c>
      <c r="N354" t="s">
        <v>39</v>
      </c>
      <c r="O354" s="3">
        <f>+VLOOKUP(M354,'Cocina datos'!K353:M1120,3,FALSE)</f>
        <v>212</v>
      </c>
      <c r="P354" s="3" cm="1">
        <f t="array" ref="P354">+_xlfn.IFS(H354="COBRADA",O354,H354="NO COBRADA",0)</f>
        <v>0</v>
      </c>
      <c r="Q354" s="3">
        <f t="shared" si="39"/>
        <v>0</v>
      </c>
    </row>
    <row r="355" spans="1:17">
      <c r="A355" s="1">
        <v>6</v>
      </c>
      <c r="B355" s="1" t="str">
        <f t="shared" si="38"/>
        <v>martes</v>
      </c>
      <c r="C355" s="4">
        <v>45020.018055555556</v>
      </c>
      <c r="D355" s="4">
        <v>45020.14166666667</v>
      </c>
      <c r="E355" s="4">
        <f>+D355-C355+(15/1440)</f>
        <v>0.13402777778052646</v>
      </c>
      <c r="F355" s="7">
        <f>+VLOOKUP(M355,'Cocina datos'!K354:M2256,2,FALSE)</f>
        <v>0.1784722222222222</v>
      </c>
      <c r="G355" s="7" cm="1">
        <f t="array" ref="G355">+_xlfn.IFS((E355-F355)&lt;0,0,(E355-F355)&gt;0,(E355-F355))</f>
        <v>0</v>
      </c>
      <c r="H355" s="9" t="str" cm="1">
        <f t="array" ref="H355">+_xlfn.IFS(G355=0,"NO COBRADA",G355&gt;0,"COBRADA")</f>
        <v>NO COBRADA</v>
      </c>
      <c r="I355" t="s">
        <v>40</v>
      </c>
      <c r="J355" s="2" t="s">
        <v>45</v>
      </c>
      <c r="K355" t="s">
        <v>35</v>
      </c>
      <c r="L355" s="3">
        <v>29.58</v>
      </c>
      <c r="M355" s="1">
        <v>354</v>
      </c>
      <c r="N355" t="s">
        <v>41</v>
      </c>
      <c r="O355" s="3">
        <f>+VLOOKUP(M355,'Cocina datos'!K354:M1121,3,FALSE)</f>
        <v>181</v>
      </c>
      <c r="P355" s="3" cm="1">
        <f t="array" ref="P355">+_xlfn.IFS(H355="COBRADA",O355,H355="NO COBRADA",0)</f>
        <v>0</v>
      </c>
      <c r="Q355" s="3">
        <f t="shared" si="39"/>
        <v>0</v>
      </c>
    </row>
    <row r="356" spans="1:17">
      <c r="A356" s="1">
        <v>4</v>
      </c>
      <c r="B356" s="1" t="str">
        <f t="shared" si="38"/>
        <v>martes</v>
      </c>
      <c r="C356" s="4">
        <v>45020.070138888892</v>
      </c>
      <c r="D356" s="4">
        <v>45020.213194444441</v>
      </c>
      <c r="E356" s="4">
        <f t="shared" si="40"/>
        <v>0.14305555554892635</v>
      </c>
      <c r="F356" s="7">
        <f>+VLOOKUP(M356,'Cocina datos'!K355:M2257,2,FALSE)</f>
        <v>4.8611111111111112E-3</v>
      </c>
      <c r="G356" s="7" cm="1">
        <f t="array" ref="G356">+_xlfn.IFS((E356-F356)&lt;0,0,(E356-F356)&gt;0,(E356-F356))</f>
        <v>0.13819444443781523</v>
      </c>
      <c r="H356" s="9" t="str" cm="1">
        <f t="array" ref="H356">+_xlfn.IFS(G356=0,"NO COBRADA",G356&gt;0,"COBRADA")</f>
        <v>COBRADA</v>
      </c>
      <c r="I356" t="s">
        <v>40</v>
      </c>
      <c r="J356" s="2" t="s">
        <v>45</v>
      </c>
      <c r="K356" t="s">
        <v>35</v>
      </c>
      <c r="L356" s="3">
        <v>30.53</v>
      </c>
      <c r="M356" s="1">
        <v>355</v>
      </c>
      <c r="N356" t="s">
        <v>32</v>
      </c>
      <c r="O356" s="3">
        <f>+VLOOKUP(M356,'Cocina datos'!K355:M1122,3,FALSE)</f>
        <v>26</v>
      </c>
      <c r="P356" s="3" cm="1">
        <f t="array" ref="P356">+_xlfn.IFS(H356="COBRADA",O356,H356="NO COBRADA",0)</f>
        <v>26</v>
      </c>
      <c r="Q356" s="3">
        <f t="shared" si="39"/>
        <v>30.53</v>
      </c>
    </row>
    <row r="357" spans="1:17">
      <c r="A357" s="1">
        <v>1</v>
      </c>
      <c r="B357" s="1" t="str">
        <f t="shared" si="38"/>
        <v>martes</v>
      </c>
      <c r="C357" s="4">
        <v>45020.008333333331</v>
      </c>
      <c r="D357" s="4">
        <v>45020.095833333333</v>
      </c>
      <c r="E357" s="4">
        <f t="shared" ref="E357:E358" si="44">+D357-C357+(15/1440)</f>
        <v>9.7916666668121863E-2</v>
      </c>
      <c r="F357" s="7">
        <f>+VLOOKUP(M357,'Cocina datos'!K356:M2258,2,FALSE)</f>
        <v>9.7222222222222224E-3</v>
      </c>
      <c r="G357" s="7" cm="1">
        <f t="array" ref="G357">+_xlfn.IFS((E357-F357)&lt;0,0,(E357-F357)&gt;0,(E357-F357))</f>
        <v>8.8194444445899634E-2</v>
      </c>
      <c r="H357" s="9" t="str" cm="1">
        <f t="array" ref="H357">+_xlfn.IFS(G357=0,"NO COBRADA",G357&gt;0,"COBRADA")</f>
        <v>COBRADA</v>
      </c>
      <c r="I357" t="s">
        <v>29</v>
      </c>
      <c r="J357" s="2" t="s">
        <v>45</v>
      </c>
      <c r="K357" t="s">
        <v>35</v>
      </c>
      <c r="L357" s="3">
        <v>28.92</v>
      </c>
      <c r="M357" s="1">
        <v>356</v>
      </c>
      <c r="N357" t="s">
        <v>39</v>
      </c>
      <c r="O357" s="3">
        <f>+VLOOKUP(M357,'Cocina datos'!K356:M1123,3,FALSE)</f>
        <v>36</v>
      </c>
      <c r="P357" s="3" cm="1">
        <f t="array" ref="P357">+_xlfn.IFS(H357="COBRADA",O357,H357="NO COBRADA",0)</f>
        <v>36</v>
      </c>
      <c r="Q357" s="3">
        <f t="shared" si="39"/>
        <v>28.92</v>
      </c>
    </row>
    <row r="358" spans="1:17">
      <c r="A358" s="1">
        <v>2</v>
      </c>
      <c r="B358" s="1" t="str">
        <f t="shared" si="38"/>
        <v>martes</v>
      </c>
      <c r="C358" s="4">
        <v>45020.054861111108</v>
      </c>
      <c r="D358" s="4">
        <v>45020.18472222222</v>
      </c>
      <c r="E358" s="4">
        <f t="shared" si="44"/>
        <v>0.14027777777907127</v>
      </c>
      <c r="F358" s="7">
        <f>+VLOOKUP(M358,'Cocina datos'!K357:M2259,2,FALSE)</f>
        <v>0.11319444444444443</v>
      </c>
      <c r="G358" s="7" cm="1">
        <f t="array" ref="G358">+_xlfn.IFS((E358-F358)&lt;0,0,(E358-F358)&gt;0,(E358-F358))</f>
        <v>2.7083333334626841E-2</v>
      </c>
      <c r="H358" s="9" t="str" cm="1">
        <f t="array" ref="H358">+_xlfn.IFS(G358=0,"NO COBRADA",G358&gt;0,"COBRADA")</f>
        <v>COBRADA</v>
      </c>
      <c r="I358" t="s">
        <v>29</v>
      </c>
      <c r="J358" s="2" t="s">
        <v>47</v>
      </c>
      <c r="K358" t="s">
        <v>35</v>
      </c>
      <c r="L358" s="3">
        <v>26.87</v>
      </c>
      <c r="M358" s="1">
        <v>357</v>
      </c>
      <c r="N358" t="s">
        <v>51</v>
      </c>
      <c r="O358" s="3">
        <f>+VLOOKUP(M358,'Cocina datos'!K357:M1124,3,FALSE)</f>
        <v>168</v>
      </c>
      <c r="P358" s="3" cm="1">
        <f t="array" ref="P358">+_xlfn.IFS(H358="COBRADA",O358,H358="NO COBRADA",0)</f>
        <v>168</v>
      </c>
      <c r="Q358" s="3">
        <f t="shared" si="39"/>
        <v>26.87</v>
      </c>
    </row>
    <row r="359" spans="1:17">
      <c r="A359" s="1">
        <v>5</v>
      </c>
      <c r="B359" s="1" t="str">
        <f t="shared" si="38"/>
        <v>martes</v>
      </c>
      <c r="C359" s="4">
        <v>45020.109027777777</v>
      </c>
      <c r="D359" s="4">
        <v>45020.247916666667</v>
      </c>
      <c r="E359" s="4">
        <f t="shared" si="40"/>
        <v>0.13888888889050577</v>
      </c>
      <c r="F359" s="7">
        <f>+VLOOKUP(M359,'Cocina datos'!K358:M2260,2,FALSE)</f>
        <v>0.28194444444444444</v>
      </c>
      <c r="G359" s="7" cm="1">
        <f t="array" ref="G359">+_xlfn.IFS((E359-F359)&lt;0,0,(E359-F359)&gt;0,(E359-F359))</f>
        <v>0</v>
      </c>
      <c r="H359" s="9" t="str" cm="1">
        <f t="array" ref="H359">+_xlfn.IFS(G359=0,"NO COBRADA",G359&gt;0,"COBRADA")</f>
        <v>NO COBRADA</v>
      </c>
      <c r="I359" t="s">
        <v>40</v>
      </c>
      <c r="J359" s="2" t="s">
        <v>45</v>
      </c>
      <c r="K359" t="s">
        <v>44</v>
      </c>
      <c r="L359" s="3">
        <v>42.1</v>
      </c>
      <c r="M359" s="1">
        <v>358</v>
      </c>
      <c r="N359" t="s">
        <v>49</v>
      </c>
      <c r="O359" s="3">
        <f>+VLOOKUP(M359,'Cocina datos'!K358:M1125,3,FALSE)</f>
        <v>166</v>
      </c>
      <c r="P359" s="3" cm="1">
        <f t="array" ref="P359">+_xlfn.IFS(H359="COBRADA",O359,H359="NO COBRADA",0)</f>
        <v>0</v>
      </c>
      <c r="Q359" s="3">
        <f t="shared" si="39"/>
        <v>0</v>
      </c>
    </row>
    <row r="360" spans="1:17">
      <c r="A360" s="1">
        <v>2</v>
      </c>
      <c r="B360" s="1" t="str">
        <f t="shared" si="38"/>
        <v>martes</v>
      </c>
      <c r="C360" s="4">
        <v>45020.02847222222</v>
      </c>
      <c r="D360" s="4">
        <v>45020.173611111109</v>
      </c>
      <c r="E360" s="4">
        <f t="shared" si="40"/>
        <v>0.14513888888905058</v>
      </c>
      <c r="F360" s="7">
        <f>+VLOOKUP(M360,'Cocina datos'!K359:M2261,2,FALSE)</f>
        <v>0.18819444444444444</v>
      </c>
      <c r="G360" s="7" cm="1">
        <f t="array" ref="G360">+_xlfn.IFS((E360-F360)&lt;0,0,(E360-F360)&gt;0,(E360-F360))</f>
        <v>0</v>
      </c>
      <c r="H360" s="9" t="str" cm="1">
        <f t="array" ref="H360">+_xlfn.IFS(G360=0,"NO COBRADA",G360&gt;0,"COBRADA")</f>
        <v>NO COBRADA</v>
      </c>
      <c r="I360" t="s">
        <v>37</v>
      </c>
      <c r="J360" s="2" t="s">
        <v>45</v>
      </c>
      <c r="K360" t="s">
        <v>31</v>
      </c>
      <c r="L360" s="3">
        <v>12.2</v>
      </c>
      <c r="M360" s="1">
        <v>359</v>
      </c>
      <c r="N360" t="s">
        <v>43</v>
      </c>
      <c r="O360" s="3">
        <f>+VLOOKUP(M360,'Cocina datos'!K359:M1126,3,FALSE)</f>
        <v>190</v>
      </c>
      <c r="P360" s="3" cm="1">
        <f t="array" ref="P360">+_xlfn.IFS(H360="COBRADA",O360,H360="NO COBRADA",0)</f>
        <v>0</v>
      </c>
      <c r="Q360" s="3">
        <f t="shared" si="39"/>
        <v>0</v>
      </c>
    </row>
    <row r="361" spans="1:17">
      <c r="A361" s="1">
        <v>3</v>
      </c>
      <c r="B361" s="1" t="str">
        <f t="shared" si="38"/>
        <v>martes</v>
      </c>
      <c r="C361" s="4">
        <v>45020.048611111109</v>
      </c>
      <c r="D361" s="4">
        <v>45020.206944444442</v>
      </c>
      <c r="E361" s="4">
        <f>+D361-C361+(15/1440)</f>
        <v>0.16874999999951493</v>
      </c>
      <c r="F361" s="7">
        <f>+VLOOKUP(M361,'Cocina datos'!K360:M2262,2,FALSE)</f>
        <v>0.20208333333333334</v>
      </c>
      <c r="G361" s="7" cm="1">
        <f t="array" ref="G361">+_xlfn.IFS((E361-F361)&lt;0,0,(E361-F361)&gt;0,(E361-F361))</f>
        <v>0</v>
      </c>
      <c r="H361" s="9" t="str" cm="1">
        <f t="array" ref="H361">+_xlfn.IFS(G361=0,"NO COBRADA",G361&gt;0,"COBRADA")</f>
        <v>NO COBRADA</v>
      </c>
      <c r="I361" t="s">
        <v>29</v>
      </c>
      <c r="J361" s="2" t="s">
        <v>45</v>
      </c>
      <c r="K361" t="s">
        <v>31</v>
      </c>
      <c r="L361" s="3">
        <v>39.26</v>
      </c>
      <c r="M361" s="1">
        <v>360</v>
      </c>
      <c r="N361" t="s">
        <v>43</v>
      </c>
      <c r="O361" s="3">
        <f>+VLOOKUP(M361,'Cocina datos'!K360:M1127,3,FALSE)</f>
        <v>233</v>
      </c>
      <c r="P361" s="3" cm="1">
        <f t="array" ref="P361">+_xlfn.IFS(H361="COBRADA",O361,H361="NO COBRADA",0)</f>
        <v>0</v>
      </c>
      <c r="Q361" s="3">
        <f t="shared" si="39"/>
        <v>0</v>
      </c>
    </row>
    <row r="362" spans="1:17">
      <c r="A362" s="1">
        <v>1</v>
      </c>
      <c r="B362" s="1" t="str">
        <f t="shared" si="38"/>
        <v>martes</v>
      </c>
      <c r="C362" s="4">
        <v>45020.078472222223</v>
      </c>
      <c r="D362" s="4">
        <v>45020.227777777778</v>
      </c>
      <c r="E362" s="4">
        <f t="shared" si="40"/>
        <v>0.14930555555474712</v>
      </c>
      <c r="F362" s="7">
        <f>+VLOOKUP(M362,'Cocina datos'!K361:M2263,2,FALSE)</f>
        <v>0.15277777777777776</v>
      </c>
      <c r="G362" s="7" cm="1">
        <f t="array" ref="G362">+_xlfn.IFS((E362-F362)&lt;0,0,(E362-F362)&gt;0,(E362-F362))</f>
        <v>0</v>
      </c>
      <c r="H362" s="9" t="str" cm="1">
        <f t="array" ref="H362">+_xlfn.IFS(G362=0,"NO COBRADA",G362&gt;0,"COBRADA")</f>
        <v>NO COBRADA</v>
      </c>
      <c r="I362" t="s">
        <v>37</v>
      </c>
      <c r="J362" s="2" t="s">
        <v>34</v>
      </c>
      <c r="K362" t="s">
        <v>44</v>
      </c>
      <c r="L362" s="3">
        <v>41.73</v>
      </c>
      <c r="M362" s="1">
        <v>361</v>
      </c>
      <c r="N362" t="s">
        <v>36</v>
      </c>
      <c r="O362" s="3">
        <f>+VLOOKUP(M362,'Cocina datos'!K361:M1128,3,FALSE)</f>
        <v>101</v>
      </c>
      <c r="P362" s="3" cm="1">
        <f t="array" ref="P362">+_xlfn.IFS(H362="COBRADA",O362,H362="NO COBRADA",0)</f>
        <v>0</v>
      </c>
      <c r="Q362" s="3">
        <f t="shared" si="39"/>
        <v>0</v>
      </c>
    </row>
    <row r="363" spans="1:17">
      <c r="A363" s="1">
        <v>2</v>
      </c>
      <c r="B363" s="1" t="str">
        <f t="shared" si="38"/>
        <v>martes</v>
      </c>
      <c r="C363" s="4">
        <v>45020.085416666669</v>
      </c>
      <c r="D363" s="4">
        <v>45020.249305555553</v>
      </c>
      <c r="E363" s="4">
        <f t="shared" si="40"/>
        <v>0.163888888884685</v>
      </c>
      <c r="F363" s="7">
        <f>+VLOOKUP(M363,'Cocina datos'!K362:M2264,2,FALSE)</f>
        <v>8.5416666666666669E-2</v>
      </c>
      <c r="G363" s="7" cm="1">
        <f t="array" ref="G363">+_xlfn.IFS((E363-F363)&lt;0,0,(E363-F363)&gt;0,(E363-F363))</f>
        <v>7.8472222218018334E-2</v>
      </c>
      <c r="H363" s="9" t="str" cm="1">
        <f t="array" ref="H363">+_xlfn.IFS(G363=0,"NO COBRADA",G363&gt;0,"COBRADA")</f>
        <v>COBRADA</v>
      </c>
      <c r="I363" t="s">
        <v>33</v>
      </c>
      <c r="J363" s="2" t="s">
        <v>45</v>
      </c>
      <c r="K363" t="s">
        <v>31</v>
      </c>
      <c r="L363" s="3">
        <v>47.21</v>
      </c>
      <c r="M363" s="1">
        <v>362</v>
      </c>
      <c r="N363" t="s">
        <v>49</v>
      </c>
      <c r="O363" s="3">
        <f>+VLOOKUP(M363,'Cocina datos'!K362:M1129,3,FALSE)</f>
        <v>62</v>
      </c>
      <c r="P363" s="3" cm="1">
        <f t="array" ref="P363">+_xlfn.IFS(H363="COBRADA",O363,H363="NO COBRADA",0)</f>
        <v>62</v>
      </c>
      <c r="Q363" s="3">
        <f t="shared" si="39"/>
        <v>47.21</v>
      </c>
    </row>
    <row r="364" spans="1:17">
      <c r="A364" s="1">
        <v>2</v>
      </c>
      <c r="B364" s="1" t="str">
        <f t="shared" si="38"/>
        <v>martes</v>
      </c>
      <c r="C364" s="4">
        <v>45020.073611111111</v>
      </c>
      <c r="D364" s="4">
        <v>45020.145138888889</v>
      </c>
      <c r="E364" s="4">
        <f>+D364-C364+(15/1440)</f>
        <v>8.1944444444767825E-2</v>
      </c>
      <c r="F364" s="7">
        <f>+VLOOKUP(M364,'Cocina datos'!K363:M2265,2,FALSE)</f>
        <v>0.20208333333333331</v>
      </c>
      <c r="G364" s="7" cm="1">
        <f t="array" ref="G364">+_xlfn.IFS((E364-F364)&lt;0,0,(E364-F364)&gt;0,(E364-F364))</f>
        <v>0</v>
      </c>
      <c r="H364" s="9" t="str" cm="1">
        <f t="array" ref="H364">+_xlfn.IFS(G364=0,"NO COBRADA",G364&gt;0,"COBRADA")</f>
        <v>NO COBRADA</v>
      </c>
      <c r="I364" t="s">
        <v>29</v>
      </c>
      <c r="J364" s="2" t="s">
        <v>45</v>
      </c>
      <c r="K364" t="s">
        <v>31</v>
      </c>
      <c r="L364" s="3">
        <v>49.02</v>
      </c>
      <c r="M364" s="1">
        <v>363</v>
      </c>
      <c r="N364" t="s">
        <v>39</v>
      </c>
      <c r="O364" s="3">
        <f>+VLOOKUP(M364,'Cocina datos'!K363:M1130,3,FALSE)</f>
        <v>240</v>
      </c>
      <c r="P364" s="3" cm="1">
        <f t="array" ref="P364">+_xlfn.IFS(H364="COBRADA",O364,H364="NO COBRADA",0)</f>
        <v>0</v>
      </c>
      <c r="Q364" s="3">
        <f t="shared" si="39"/>
        <v>0</v>
      </c>
    </row>
    <row r="365" spans="1:17">
      <c r="A365" s="1">
        <v>2</v>
      </c>
      <c r="B365" s="1" t="str">
        <f t="shared" si="38"/>
        <v>martes</v>
      </c>
      <c r="C365" s="4">
        <v>45020.159722222219</v>
      </c>
      <c r="D365" s="4">
        <v>45020.298611111109</v>
      </c>
      <c r="E365" s="4">
        <f t="shared" si="40"/>
        <v>0.13888888889050577</v>
      </c>
      <c r="F365" s="7">
        <f>+VLOOKUP(M365,'Cocina datos'!K364:M2266,2,FALSE)</f>
        <v>0.12361111111111112</v>
      </c>
      <c r="G365" s="7" cm="1">
        <f t="array" ref="G365">+_xlfn.IFS((E365-F365)&lt;0,0,(E365-F365)&gt;0,(E365-F365))</f>
        <v>1.5277777779394652E-2</v>
      </c>
      <c r="H365" s="9" t="str" cm="1">
        <f t="array" ref="H365">+_xlfn.IFS(G365=0,"NO COBRADA",G365&gt;0,"COBRADA")</f>
        <v>COBRADA</v>
      </c>
      <c r="I365" t="s">
        <v>40</v>
      </c>
      <c r="J365" s="2" t="s">
        <v>47</v>
      </c>
      <c r="K365" t="s">
        <v>31</v>
      </c>
      <c r="L365" s="3">
        <v>48.28</v>
      </c>
      <c r="M365" s="1">
        <v>364</v>
      </c>
      <c r="N365" t="s">
        <v>39</v>
      </c>
      <c r="O365" s="3">
        <f>+VLOOKUP(M365,'Cocina datos'!K364:M1131,3,FALSE)</f>
        <v>157</v>
      </c>
      <c r="P365" s="3" cm="1">
        <f t="array" ref="P365">+_xlfn.IFS(H365="COBRADA",O365,H365="NO COBRADA",0)</f>
        <v>157</v>
      </c>
      <c r="Q365" s="3">
        <f t="shared" si="39"/>
        <v>48.28</v>
      </c>
    </row>
    <row r="366" spans="1:17">
      <c r="A366" s="1">
        <v>1</v>
      </c>
      <c r="B366" s="1" t="str">
        <f t="shared" si="38"/>
        <v>martes</v>
      </c>
      <c r="C366" s="4">
        <v>45020.043749999997</v>
      </c>
      <c r="D366" s="4">
        <v>45020.189583333333</v>
      </c>
      <c r="E366" s="4">
        <f>+D366-C366+(15/1440)</f>
        <v>0.15625000000242531</v>
      </c>
      <c r="F366" s="7">
        <f>+VLOOKUP(M366,'Cocina datos'!K365:M2267,2,FALSE)</f>
        <v>5.2083333333333336E-2</v>
      </c>
      <c r="G366" s="7" cm="1">
        <f t="array" ref="G366">+_xlfn.IFS((E366-F366)&lt;0,0,(E366-F366)&gt;0,(E366-F366))</f>
        <v>0.10416666666909197</v>
      </c>
      <c r="H366" s="9" t="str" cm="1">
        <f t="array" ref="H366">+_xlfn.IFS(G366=0,"NO COBRADA",G366&gt;0,"COBRADA")</f>
        <v>COBRADA</v>
      </c>
      <c r="I366" t="s">
        <v>29</v>
      </c>
      <c r="J366" s="2" t="s">
        <v>34</v>
      </c>
      <c r="K366" t="s">
        <v>31</v>
      </c>
      <c r="L366" s="3">
        <v>34.97</v>
      </c>
      <c r="M366" s="1">
        <v>365</v>
      </c>
      <c r="N366" t="s">
        <v>51</v>
      </c>
      <c r="O366" s="3">
        <f>+VLOOKUP(M366,'Cocina datos'!K365:M1132,3,FALSE)</f>
        <v>108</v>
      </c>
      <c r="P366" s="3" cm="1">
        <f t="array" ref="P366">+_xlfn.IFS(H366="COBRADA",O366,H366="NO COBRADA",0)</f>
        <v>108</v>
      </c>
      <c r="Q366" s="3">
        <f t="shared" si="39"/>
        <v>34.97</v>
      </c>
    </row>
    <row r="367" spans="1:17">
      <c r="A367" s="1">
        <v>5</v>
      </c>
      <c r="B367" s="1" t="str">
        <f t="shared" si="38"/>
        <v>martes</v>
      </c>
      <c r="C367" s="4">
        <v>45020.064583333333</v>
      </c>
      <c r="D367" s="4">
        <v>45020.198611111111</v>
      </c>
      <c r="E367" s="4">
        <f t="shared" si="40"/>
        <v>0.13402777777810115</v>
      </c>
      <c r="F367" s="7">
        <f>+VLOOKUP(M367,'Cocina datos'!K366:M2268,2,FALSE)</f>
        <v>0.16041666666666668</v>
      </c>
      <c r="G367" s="7" cm="1">
        <f t="array" ref="G367">+_xlfn.IFS((E367-F367)&lt;0,0,(E367-F367)&gt;0,(E367-F367))</f>
        <v>0</v>
      </c>
      <c r="H367" s="9" t="str" cm="1">
        <f t="array" ref="H367">+_xlfn.IFS(G367=0,"NO COBRADA",G367&gt;0,"COBRADA")</f>
        <v>NO COBRADA</v>
      </c>
      <c r="I367" t="s">
        <v>29</v>
      </c>
      <c r="J367" s="2" t="s">
        <v>34</v>
      </c>
      <c r="K367" t="s">
        <v>31</v>
      </c>
      <c r="L367" s="3">
        <v>10.57</v>
      </c>
      <c r="M367" s="1">
        <v>366</v>
      </c>
      <c r="N367" t="s">
        <v>51</v>
      </c>
      <c r="O367" s="3">
        <f>+VLOOKUP(M367,'Cocina datos'!K366:M1133,3,FALSE)</f>
        <v>239</v>
      </c>
      <c r="P367" s="3" cm="1">
        <f t="array" ref="P367">+_xlfn.IFS(H367="COBRADA",O367,H367="NO COBRADA",0)</f>
        <v>0</v>
      </c>
      <c r="Q367" s="3">
        <f t="shared" si="39"/>
        <v>0</v>
      </c>
    </row>
    <row r="368" spans="1:17">
      <c r="A368" s="1">
        <v>2</v>
      </c>
      <c r="B368" s="1" t="str">
        <f t="shared" si="38"/>
        <v>martes</v>
      </c>
      <c r="C368" s="4">
        <v>45020.036805555559</v>
      </c>
      <c r="D368" s="4">
        <v>45020.15625</v>
      </c>
      <c r="E368" s="4">
        <f t="shared" si="40"/>
        <v>0.11944444444088731</v>
      </c>
      <c r="F368" s="7">
        <f>+VLOOKUP(M368,'Cocina datos'!K367:M2269,2,FALSE)</f>
        <v>7.4305555555555541E-2</v>
      </c>
      <c r="G368" s="7" cm="1">
        <f t="array" ref="G368">+_xlfn.IFS((E368-F368)&lt;0,0,(E368-F368)&gt;0,(E368-F368))</f>
        <v>4.5138888885331768E-2</v>
      </c>
      <c r="H368" s="9" t="str" cm="1">
        <f t="array" ref="H368">+_xlfn.IFS(G368=0,"NO COBRADA",G368&gt;0,"COBRADA")</f>
        <v>COBRADA</v>
      </c>
      <c r="I368" t="s">
        <v>29</v>
      </c>
      <c r="J368" s="2" t="s">
        <v>45</v>
      </c>
      <c r="K368" t="s">
        <v>44</v>
      </c>
      <c r="L368" s="3">
        <v>12.62</v>
      </c>
      <c r="M368" s="1">
        <v>367</v>
      </c>
      <c r="N368" t="s">
        <v>51</v>
      </c>
      <c r="O368" s="3">
        <f>+VLOOKUP(M368,'Cocina datos'!K367:M1134,3,FALSE)</f>
        <v>101</v>
      </c>
      <c r="P368" s="3" cm="1">
        <f t="array" ref="P368">+_xlfn.IFS(H368="COBRADA",O368,H368="NO COBRADA",0)</f>
        <v>101</v>
      </c>
      <c r="Q368" s="3">
        <f t="shared" si="39"/>
        <v>12.62</v>
      </c>
    </row>
    <row r="369" spans="1:17">
      <c r="A369" s="1">
        <v>1</v>
      </c>
      <c r="B369" s="1" t="str">
        <f t="shared" si="38"/>
        <v>martes</v>
      </c>
      <c r="C369" s="4">
        <v>45020.14166666667</v>
      </c>
      <c r="D369" s="4">
        <v>45020.231249999997</v>
      </c>
      <c r="E369" s="4">
        <f>+D369-C369+(15/1440)</f>
        <v>9.9999999993694175E-2</v>
      </c>
      <c r="F369" s="7">
        <f>+VLOOKUP(M369,'Cocina datos'!K368:M2270,2,FALSE)</f>
        <v>0.12152777777777778</v>
      </c>
      <c r="G369" s="7" cm="1">
        <f t="array" ref="G369">+_xlfn.IFS((E369-F369)&lt;0,0,(E369-F369)&gt;0,(E369-F369))</f>
        <v>0</v>
      </c>
      <c r="H369" s="9" t="str" cm="1">
        <f t="array" ref="H369">+_xlfn.IFS(G369=0,"NO COBRADA",G369&gt;0,"COBRADA")</f>
        <v>NO COBRADA</v>
      </c>
      <c r="I369" t="s">
        <v>33</v>
      </c>
      <c r="J369" s="2" t="s">
        <v>47</v>
      </c>
      <c r="K369" t="s">
        <v>35</v>
      </c>
      <c r="L369" s="3">
        <v>37.65</v>
      </c>
      <c r="M369" s="1">
        <v>368</v>
      </c>
      <c r="N369" t="s">
        <v>36</v>
      </c>
      <c r="O369" s="3">
        <f>+VLOOKUP(M369,'Cocina datos'!K368:M1135,3,FALSE)</f>
        <v>123</v>
      </c>
      <c r="P369" s="3" cm="1">
        <f t="array" ref="P369">+_xlfn.IFS(H369="COBRADA",O369,H369="NO COBRADA",0)</f>
        <v>0</v>
      </c>
      <c r="Q369" s="3">
        <f t="shared" si="39"/>
        <v>0</v>
      </c>
    </row>
    <row r="370" spans="1:17">
      <c r="A370" s="1">
        <v>2</v>
      </c>
      <c r="B370" s="1" t="str">
        <f t="shared" si="38"/>
        <v>martes</v>
      </c>
      <c r="C370" s="4">
        <v>45020.09097222222</v>
      </c>
      <c r="D370" s="4">
        <v>45020.245833333334</v>
      </c>
      <c r="E370" s="4">
        <f t="shared" si="40"/>
        <v>0.15486111111385981</v>
      </c>
      <c r="F370" s="7">
        <f>+VLOOKUP(M370,'Cocina datos'!K369:M2271,2,FALSE)</f>
        <v>7.2222222222222215E-2</v>
      </c>
      <c r="G370" s="7" cm="1">
        <f t="array" ref="G370">+_xlfn.IFS((E370-F370)&lt;0,0,(E370-F370)&gt;0,(E370-F370))</f>
        <v>8.2638888891637591E-2</v>
      </c>
      <c r="H370" s="9" t="str" cm="1">
        <f t="array" ref="H370">+_xlfn.IFS(G370=0,"NO COBRADA",G370&gt;0,"COBRADA")</f>
        <v>COBRADA</v>
      </c>
      <c r="I370" t="s">
        <v>40</v>
      </c>
      <c r="J370" s="2" t="s">
        <v>45</v>
      </c>
      <c r="K370" t="s">
        <v>31</v>
      </c>
      <c r="L370" s="3">
        <v>34.83</v>
      </c>
      <c r="M370" s="1">
        <v>369</v>
      </c>
      <c r="N370" t="s">
        <v>49</v>
      </c>
      <c r="O370" s="3">
        <f>+VLOOKUP(M370,'Cocina datos'!K369:M1136,3,FALSE)</f>
        <v>242</v>
      </c>
      <c r="P370" s="3" cm="1">
        <f t="array" ref="P370">+_xlfn.IFS(H370="COBRADA",O370,H370="NO COBRADA",0)</f>
        <v>242</v>
      </c>
      <c r="Q370" s="3">
        <f t="shared" si="39"/>
        <v>34.83</v>
      </c>
    </row>
    <row r="371" spans="1:17">
      <c r="A371" s="1">
        <v>6</v>
      </c>
      <c r="B371" s="1" t="str">
        <f t="shared" si="38"/>
        <v>martes</v>
      </c>
      <c r="C371" s="4">
        <v>45020.097222222219</v>
      </c>
      <c r="D371" s="4">
        <v>45020.140972222223</v>
      </c>
      <c r="E371" s="4">
        <f t="shared" si="40"/>
        <v>4.3750000004365575E-2</v>
      </c>
      <c r="F371" s="7">
        <f>+VLOOKUP(M371,'Cocina datos'!K370:M2272,2,FALSE)</f>
        <v>4.583333333333333E-2</v>
      </c>
      <c r="G371" s="7" cm="1">
        <f t="array" ref="G371">+_xlfn.IFS((E371-F371)&lt;0,0,(E371-F371)&gt;0,(E371-F371))</f>
        <v>0</v>
      </c>
      <c r="H371" s="9" t="str" cm="1">
        <f t="array" ref="H371">+_xlfn.IFS(G371=0,"NO COBRADA",G371&gt;0,"COBRADA")</f>
        <v>NO COBRADA</v>
      </c>
      <c r="I371" t="s">
        <v>29</v>
      </c>
      <c r="J371" s="2" t="s">
        <v>45</v>
      </c>
      <c r="K371" t="s">
        <v>31</v>
      </c>
      <c r="L371" s="3">
        <v>47.79</v>
      </c>
      <c r="M371" s="1">
        <v>370</v>
      </c>
      <c r="N371" t="s">
        <v>49</v>
      </c>
      <c r="O371" s="3">
        <f>+VLOOKUP(M371,'Cocina datos'!K370:M1137,3,FALSE)</f>
        <v>72</v>
      </c>
      <c r="P371" s="3" cm="1">
        <f t="array" ref="P371">+_xlfn.IFS(H371="COBRADA",O371,H371="NO COBRADA",0)</f>
        <v>0</v>
      </c>
      <c r="Q371" s="3">
        <f t="shared" si="39"/>
        <v>0</v>
      </c>
    </row>
    <row r="372" spans="1:17">
      <c r="A372" s="1">
        <v>3</v>
      </c>
      <c r="B372" s="1" t="str">
        <f t="shared" si="38"/>
        <v>martes</v>
      </c>
      <c r="C372" s="4">
        <v>45020.052777777775</v>
      </c>
      <c r="D372" s="4">
        <v>45020.188194444447</v>
      </c>
      <c r="E372" s="4">
        <f>+D372-C372+(15/1440)</f>
        <v>0.14583333333818396</v>
      </c>
      <c r="F372" s="7">
        <f>+VLOOKUP(M372,'Cocina datos'!K371:M2273,2,FALSE)</f>
        <v>5.9027777777777776E-2</v>
      </c>
      <c r="G372" s="7" cm="1">
        <f t="array" ref="G372">+_xlfn.IFS((E372-F372)&lt;0,0,(E372-F372)&gt;0,(E372-F372))</f>
        <v>8.6805555560406186E-2</v>
      </c>
      <c r="H372" s="9" t="str" cm="1">
        <f t="array" ref="H372">+_xlfn.IFS(G372=0,"NO COBRADA",G372&gt;0,"COBRADA")</f>
        <v>COBRADA</v>
      </c>
      <c r="I372" t="s">
        <v>42</v>
      </c>
      <c r="J372" s="2" t="s">
        <v>45</v>
      </c>
      <c r="K372" t="s">
        <v>44</v>
      </c>
      <c r="L372" s="3">
        <v>32.51</v>
      </c>
      <c r="M372" s="1">
        <v>371</v>
      </c>
      <c r="N372" t="s">
        <v>50</v>
      </c>
      <c r="O372" s="3">
        <f>+VLOOKUP(M372,'Cocina datos'!K371:M1138,3,FALSE)</f>
        <v>200</v>
      </c>
      <c r="P372" s="3" cm="1">
        <f t="array" ref="P372">+_xlfn.IFS(H372="COBRADA",O372,H372="NO COBRADA",0)</f>
        <v>200</v>
      </c>
      <c r="Q372" s="3">
        <f t="shared" si="39"/>
        <v>32.51</v>
      </c>
    </row>
    <row r="373" spans="1:17">
      <c r="A373" s="1">
        <v>5</v>
      </c>
      <c r="B373" s="1" t="str">
        <f t="shared" si="38"/>
        <v>martes</v>
      </c>
      <c r="C373" s="4">
        <v>45020.115277777775</v>
      </c>
      <c r="D373" s="4">
        <v>45020.259722222225</v>
      </c>
      <c r="E373" s="4">
        <f t="shared" si="40"/>
        <v>0.14444444444961846</v>
      </c>
      <c r="F373" s="7">
        <f>+VLOOKUP(M373,'Cocina datos'!K372:M2274,2,FALSE)</f>
        <v>3.0555555555555555E-2</v>
      </c>
      <c r="G373" s="7" cm="1">
        <f t="array" ref="G373">+_xlfn.IFS((E373-F373)&lt;0,0,(E373-F373)&gt;0,(E373-F373))</f>
        <v>0.1138888888940629</v>
      </c>
      <c r="H373" s="9" t="str" cm="1">
        <f t="array" ref="H373">+_xlfn.IFS(G373=0,"NO COBRADA",G373&gt;0,"COBRADA")</f>
        <v>COBRADA</v>
      </c>
      <c r="I373" t="s">
        <v>37</v>
      </c>
      <c r="J373" s="2" t="s">
        <v>45</v>
      </c>
      <c r="K373" t="s">
        <v>31</v>
      </c>
      <c r="L373" s="3">
        <v>17.170000000000002</v>
      </c>
      <c r="M373" s="1">
        <v>372</v>
      </c>
      <c r="N373" t="s">
        <v>39</v>
      </c>
      <c r="O373" s="3">
        <f>+VLOOKUP(M373,'Cocina datos'!K372:M1139,3,FALSE)</f>
        <v>36</v>
      </c>
      <c r="P373" s="3" cm="1">
        <f t="array" ref="P373">+_xlfn.IFS(H373="COBRADA",O373,H373="NO COBRADA",0)</f>
        <v>36</v>
      </c>
      <c r="Q373" s="3">
        <f t="shared" si="39"/>
        <v>17.170000000000002</v>
      </c>
    </row>
    <row r="374" spans="1:17">
      <c r="A374" s="1">
        <v>2</v>
      </c>
      <c r="B374" s="1" t="str">
        <f t="shared" si="38"/>
        <v>martes</v>
      </c>
      <c r="C374" s="4">
        <v>45020.025694444441</v>
      </c>
      <c r="D374" s="4">
        <v>45020.132638888892</v>
      </c>
      <c r="E374" s="4">
        <f>+D374-C374+(15/1440)</f>
        <v>0.11736111111774032</v>
      </c>
      <c r="F374" s="7">
        <f>+VLOOKUP(M374,'Cocina datos'!K373:M2275,2,FALSE)</f>
        <v>0.10486111111111111</v>
      </c>
      <c r="G374" s="7" cm="1">
        <f t="array" ref="G374">+_xlfn.IFS((E374-F374)&lt;0,0,(E374-F374)&gt;0,(E374-F374))</f>
        <v>1.2500000006629208E-2</v>
      </c>
      <c r="H374" s="9" t="str" cm="1">
        <f t="array" ref="H374">+_xlfn.IFS(G374=0,"NO COBRADA",G374&gt;0,"COBRADA")</f>
        <v>COBRADA</v>
      </c>
      <c r="I374" t="s">
        <v>40</v>
      </c>
      <c r="J374" s="2" t="s">
        <v>47</v>
      </c>
      <c r="K374" t="s">
        <v>35</v>
      </c>
      <c r="L374" s="3">
        <v>26.62</v>
      </c>
      <c r="M374" s="1">
        <v>373</v>
      </c>
      <c r="N374" t="s">
        <v>52</v>
      </c>
      <c r="O374" s="3">
        <f>+VLOOKUP(M374,'Cocina datos'!K373:M1140,3,FALSE)</f>
        <v>160</v>
      </c>
      <c r="P374" s="3" cm="1">
        <f t="array" ref="P374">+_xlfn.IFS(H374="COBRADA",O374,H374="NO COBRADA",0)</f>
        <v>160</v>
      </c>
      <c r="Q374" s="3">
        <f t="shared" si="39"/>
        <v>26.62</v>
      </c>
    </row>
    <row r="375" spans="1:17">
      <c r="A375" s="1">
        <v>3</v>
      </c>
      <c r="B375" s="1" t="str">
        <f t="shared" si="38"/>
        <v>martes</v>
      </c>
      <c r="C375" s="4">
        <v>45020.138194444444</v>
      </c>
      <c r="D375" s="4">
        <v>45020.183333333334</v>
      </c>
      <c r="E375" s="4">
        <f t="shared" si="40"/>
        <v>4.5138888890505768E-2</v>
      </c>
      <c r="F375" s="7">
        <f>+VLOOKUP(M375,'Cocina datos'!K374:M2276,2,FALSE)</f>
        <v>6.2500000000000003E-3</v>
      </c>
      <c r="G375" s="7" cm="1">
        <f t="array" ref="G375">+_xlfn.IFS((E375-F375)&lt;0,0,(E375-F375)&gt;0,(E375-F375))</f>
        <v>3.888888889050577E-2</v>
      </c>
      <c r="H375" s="9" t="str" cm="1">
        <f t="array" ref="H375">+_xlfn.IFS(G375=0,"NO COBRADA",G375&gt;0,"COBRADA")</f>
        <v>COBRADA</v>
      </c>
      <c r="I375" t="s">
        <v>37</v>
      </c>
      <c r="J375" s="2" t="s">
        <v>45</v>
      </c>
      <c r="K375" t="s">
        <v>31</v>
      </c>
      <c r="L375" s="3">
        <v>33.35</v>
      </c>
      <c r="M375" s="1">
        <v>374</v>
      </c>
      <c r="N375" t="s">
        <v>41</v>
      </c>
      <c r="O375" s="3">
        <f>+VLOOKUP(M375,'Cocina datos'!K374:M1141,3,FALSE)</f>
        <v>35</v>
      </c>
      <c r="P375" s="3" cm="1">
        <f t="array" ref="P375">+_xlfn.IFS(H375="COBRADA",O375,H375="NO COBRADA",0)</f>
        <v>35</v>
      </c>
      <c r="Q375" s="3">
        <f t="shared" si="39"/>
        <v>33.35</v>
      </c>
    </row>
    <row r="376" spans="1:17">
      <c r="A376" s="1">
        <v>1</v>
      </c>
      <c r="B376" s="1" t="str">
        <f t="shared" si="38"/>
        <v>martes</v>
      </c>
      <c r="C376" s="4">
        <v>45020.011805555558</v>
      </c>
      <c r="D376" s="4">
        <v>45020.131249999999</v>
      </c>
      <c r="E376" s="4">
        <f t="shared" si="40"/>
        <v>0.11944444444088731</v>
      </c>
      <c r="F376" s="7">
        <f>+VLOOKUP(M376,'Cocina datos'!K375:M2277,2,FALSE)</f>
        <v>5.6249999999999994E-2</v>
      </c>
      <c r="G376" s="7" cm="1">
        <f t="array" ref="G376">+_xlfn.IFS((E376-F376)&lt;0,0,(E376-F376)&gt;0,(E376-F376))</f>
        <v>6.3194444440887315E-2</v>
      </c>
      <c r="H376" s="9" t="str" cm="1">
        <f t="array" ref="H376">+_xlfn.IFS(G376=0,"NO COBRADA",G376&gt;0,"COBRADA")</f>
        <v>COBRADA</v>
      </c>
      <c r="I376" t="s">
        <v>29</v>
      </c>
      <c r="J376" s="2" t="s">
        <v>45</v>
      </c>
      <c r="K376" t="s">
        <v>31</v>
      </c>
      <c r="L376" s="3">
        <v>22.3</v>
      </c>
      <c r="M376" s="1">
        <v>375</v>
      </c>
      <c r="N376" t="s">
        <v>32</v>
      </c>
      <c r="O376" s="3">
        <f>+VLOOKUP(M376,'Cocina datos'!K375:M1142,3,FALSE)</f>
        <v>93</v>
      </c>
      <c r="P376" s="3" cm="1">
        <f t="array" ref="P376">+_xlfn.IFS(H376="COBRADA",O376,H376="NO COBRADA",0)</f>
        <v>93</v>
      </c>
      <c r="Q376" s="3">
        <f t="shared" si="39"/>
        <v>22.3</v>
      </c>
    </row>
    <row r="377" spans="1:17">
      <c r="A377" s="1">
        <v>4</v>
      </c>
      <c r="B377" s="1" t="str">
        <f t="shared" si="38"/>
        <v>martes</v>
      </c>
      <c r="C377" s="4">
        <v>45020.120138888888</v>
      </c>
      <c r="D377" s="4">
        <v>45020.216666666667</v>
      </c>
      <c r="E377" s="4">
        <f>+D377-C377+(15/1440)</f>
        <v>0.10694444444622302</v>
      </c>
      <c r="F377" s="7">
        <f>+VLOOKUP(M377,'Cocina datos'!K376:M2278,2,FALSE)</f>
        <v>6.9444444444444441E-3</v>
      </c>
      <c r="G377" s="7" cm="1">
        <f t="array" ref="G377">+_xlfn.IFS((E377-F377)&lt;0,0,(E377-F377)&gt;0,(E377-F377))</f>
        <v>0.10000000000177857</v>
      </c>
      <c r="H377" s="9" t="str" cm="1">
        <f t="array" ref="H377">+_xlfn.IFS(G377=0,"NO COBRADA",G377&gt;0,"COBRADA")</f>
        <v>COBRADA</v>
      </c>
      <c r="I377" t="s">
        <v>33</v>
      </c>
      <c r="J377" s="2" t="s">
        <v>34</v>
      </c>
      <c r="K377" t="s">
        <v>31</v>
      </c>
      <c r="L377" s="3">
        <v>27.51</v>
      </c>
      <c r="M377" s="1">
        <v>376</v>
      </c>
      <c r="N377" t="s">
        <v>50</v>
      </c>
      <c r="O377" s="3">
        <f>+VLOOKUP(M377,'Cocina datos'!K376:M1143,3,FALSE)</f>
        <v>46</v>
      </c>
      <c r="P377" s="3" cm="1">
        <f t="array" ref="P377">+_xlfn.IFS(H377="COBRADA",O377,H377="NO COBRADA",0)</f>
        <v>46</v>
      </c>
      <c r="Q377" s="3">
        <f t="shared" si="39"/>
        <v>27.51</v>
      </c>
    </row>
    <row r="378" spans="1:17">
      <c r="A378" s="1">
        <v>1</v>
      </c>
      <c r="B378" s="1" t="str">
        <f t="shared" si="38"/>
        <v>martes</v>
      </c>
      <c r="C378" s="4">
        <v>45020.054166666669</v>
      </c>
      <c r="D378" s="4">
        <v>45020.198611111111</v>
      </c>
      <c r="E378" s="4">
        <f t="shared" si="40"/>
        <v>0.1444444444423425</v>
      </c>
      <c r="F378" s="7">
        <f>+VLOOKUP(M378,'Cocina datos'!K377:M2279,2,FALSE)</f>
        <v>4.0972222222222215E-2</v>
      </c>
      <c r="G378" s="7" cm="1">
        <f t="array" ref="G378">+_xlfn.IFS((E378-F378)&lt;0,0,(E378-F378)&gt;0,(E378-F378))</f>
        <v>0.10347222222012029</v>
      </c>
      <c r="H378" s="9" t="str" cm="1">
        <f t="array" ref="H378">+_xlfn.IFS(G378=0,"NO COBRADA",G378&gt;0,"COBRADA")</f>
        <v>COBRADA</v>
      </c>
      <c r="I378" t="s">
        <v>42</v>
      </c>
      <c r="J378" s="2" t="s">
        <v>45</v>
      </c>
      <c r="K378" t="s">
        <v>31</v>
      </c>
      <c r="L378" s="3">
        <v>14.96</v>
      </c>
      <c r="M378" s="1">
        <v>377</v>
      </c>
      <c r="N378" t="s">
        <v>41</v>
      </c>
      <c r="O378" s="3">
        <f>+VLOOKUP(M378,'Cocina datos'!K377:M1144,3,FALSE)</f>
        <v>100</v>
      </c>
      <c r="P378" s="3" cm="1">
        <f t="array" ref="P378">+_xlfn.IFS(H378="COBRADA",O378,H378="NO COBRADA",0)</f>
        <v>100</v>
      </c>
      <c r="Q378" s="3">
        <f t="shared" si="39"/>
        <v>14.96</v>
      </c>
    </row>
    <row r="379" spans="1:17">
      <c r="A379" s="1">
        <v>1</v>
      </c>
      <c r="B379" s="1" t="str">
        <f t="shared" si="38"/>
        <v>martes</v>
      </c>
      <c r="C379" s="4">
        <v>45020.163194444445</v>
      </c>
      <c r="D379" s="4">
        <v>45020.220833333333</v>
      </c>
      <c r="E379" s="4">
        <f t="shared" si="40"/>
        <v>5.7638888887595385E-2</v>
      </c>
      <c r="F379" s="7">
        <f>+VLOOKUP(M379,'Cocina datos'!K378:M2280,2,FALSE)</f>
        <v>1.4583333333333334E-2</v>
      </c>
      <c r="G379" s="7" cm="1">
        <f t="array" ref="G379">+_xlfn.IFS((E379-F379)&lt;0,0,(E379-F379)&gt;0,(E379-F379))</f>
        <v>4.3055555554262048E-2</v>
      </c>
      <c r="H379" s="9" t="str" cm="1">
        <f t="array" ref="H379">+_xlfn.IFS(G379=0,"NO COBRADA",G379&gt;0,"COBRADA")</f>
        <v>COBRADA</v>
      </c>
      <c r="I379" t="s">
        <v>33</v>
      </c>
      <c r="J379" s="2" t="s">
        <v>34</v>
      </c>
      <c r="K379" t="s">
        <v>31</v>
      </c>
      <c r="L379" s="3">
        <v>40.31</v>
      </c>
      <c r="M379" s="1">
        <v>378</v>
      </c>
      <c r="N379" t="s">
        <v>43</v>
      </c>
      <c r="O379" s="3">
        <f>+VLOOKUP(M379,'Cocina datos'!K378:M1145,3,FALSE)</f>
        <v>49</v>
      </c>
      <c r="P379" s="3" cm="1">
        <f t="array" ref="P379">+_xlfn.IFS(H379="COBRADA",O379,H379="NO COBRADA",0)</f>
        <v>49</v>
      </c>
      <c r="Q379" s="3">
        <f t="shared" si="39"/>
        <v>40.31</v>
      </c>
    </row>
    <row r="380" spans="1:17">
      <c r="A380" s="1">
        <v>2</v>
      </c>
      <c r="B380" s="1" t="str">
        <f t="shared" si="38"/>
        <v>martes</v>
      </c>
      <c r="C380" s="4">
        <v>45020.063194444447</v>
      </c>
      <c r="D380" s="4">
        <v>45020.164583333331</v>
      </c>
      <c r="E380" s="4">
        <f>+D380-C380+(15/1440)</f>
        <v>0.11180555555135167</v>
      </c>
      <c r="F380" s="7">
        <f>+VLOOKUP(M380,'Cocina datos'!K379:M2281,2,FALSE)</f>
        <v>8.3333333333333332E-3</v>
      </c>
      <c r="G380" s="7" cm="1">
        <f t="array" ref="G380">+_xlfn.IFS((E380-F380)&lt;0,0,(E380-F380)&gt;0,(E380-F380))</f>
        <v>0.10347222221801834</v>
      </c>
      <c r="H380" s="9" t="str" cm="1">
        <f t="array" ref="H380">+_xlfn.IFS(G380=0,"NO COBRADA",G380&gt;0,"COBRADA")</f>
        <v>COBRADA</v>
      </c>
      <c r="I380" t="s">
        <v>29</v>
      </c>
      <c r="J380" s="2" t="s">
        <v>45</v>
      </c>
      <c r="K380" t="s">
        <v>35</v>
      </c>
      <c r="L380" s="3">
        <v>10.61</v>
      </c>
      <c r="M380" s="1">
        <v>379</v>
      </c>
      <c r="N380" t="s">
        <v>51</v>
      </c>
      <c r="O380" s="3">
        <f>+VLOOKUP(M380,'Cocina datos'!K379:M1146,3,FALSE)</f>
        <v>70</v>
      </c>
      <c r="P380" s="3" cm="1">
        <f t="array" ref="P380">+_xlfn.IFS(H380="COBRADA",O380,H380="NO COBRADA",0)</f>
        <v>70</v>
      </c>
      <c r="Q380" s="3">
        <f t="shared" si="39"/>
        <v>10.61</v>
      </c>
    </row>
    <row r="381" spans="1:17">
      <c r="A381" s="1">
        <v>1</v>
      </c>
      <c r="B381" s="1" t="str">
        <f t="shared" si="38"/>
        <v>martes</v>
      </c>
      <c r="C381" s="4">
        <v>45020.040277777778</v>
      </c>
      <c r="D381" s="4">
        <v>45020.189583333333</v>
      </c>
      <c r="E381" s="4">
        <f t="shared" si="40"/>
        <v>0.14930555555474712</v>
      </c>
      <c r="F381" s="7">
        <f>+VLOOKUP(M381,'Cocina datos'!K380:M2282,2,FALSE)</f>
        <v>0.16944444444444445</v>
      </c>
      <c r="G381" s="7" cm="1">
        <f t="array" ref="G381">+_xlfn.IFS((E381-F381)&lt;0,0,(E381-F381)&gt;0,(E381-F381))</f>
        <v>0</v>
      </c>
      <c r="H381" s="9" t="str" cm="1">
        <f t="array" ref="H381">+_xlfn.IFS(G381=0,"NO COBRADA",G381&gt;0,"COBRADA")</f>
        <v>NO COBRADA</v>
      </c>
      <c r="I381" t="s">
        <v>29</v>
      </c>
      <c r="J381" s="2" t="s">
        <v>47</v>
      </c>
      <c r="K381" t="s">
        <v>44</v>
      </c>
      <c r="L381" s="3">
        <v>22.53</v>
      </c>
      <c r="M381" s="1">
        <v>380</v>
      </c>
      <c r="N381" t="s">
        <v>52</v>
      </c>
      <c r="O381" s="3">
        <f>+VLOOKUP(M381,'Cocina datos'!K380:M1147,3,FALSE)</f>
        <v>137</v>
      </c>
      <c r="P381" s="3" cm="1">
        <f t="array" ref="P381">+_xlfn.IFS(H381="COBRADA",O381,H381="NO COBRADA",0)</f>
        <v>0</v>
      </c>
      <c r="Q381" s="3">
        <f t="shared" si="39"/>
        <v>0</v>
      </c>
    </row>
    <row r="382" spans="1:17">
      <c r="A382" s="1">
        <v>1</v>
      </c>
      <c r="B382" s="1" t="str">
        <f t="shared" si="38"/>
        <v>martes</v>
      </c>
      <c r="C382" s="4">
        <v>45020.039583333331</v>
      </c>
      <c r="D382" s="4">
        <v>45020.188888888886</v>
      </c>
      <c r="E382" s="4">
        <f t="shared" si="40"/>
        <v>0.14930555555474712</v>
      </c>
      <c r="F382" s="7">
        <f>+VLOOKUP(M382,'Cocina datos'!K381:M2283,2,FALSE)</f>
        <v>8.9583333333333334E-2</v>
      </c>
      <c r="G382" s="7" cm="1">
        <f t="array" ref="G382">+_xlfn.IFS((E382-F382)&lt;0,0,(E382-F382)&gt;0,(E382-F382))</f>
        <v>5.9722222221413782E-2</v>
      </c>
      <c r="H382" s="9" t="str" cm="1">
        <f t="array" ref="H382">+_xlfn.IFS(G382=0,"NO COBRADA",G382&gt;0,"COBRADA")</f>
        <v>COBRADA</v>
      </c>
      <c r="I382" t="s">
        <v>33</v>
      </c>
      <c r="J382" s="2" t="s">
        <v>47</v>
      </c>
      <c r="K382" t="s">
        <v>35</v>
      </c>
      <c r="L382" s="3">
        <v>27.69</v>
      </c>
      <c r="M382" s="1">
        <v>381</v>
      </c>
      <c r="N382" t="s">
        <v>49</v>
      </c>
      <c r="O382" s="3">
        <f>+VLOOKUP(M382,'Cocina datos'!K381:M1148,3,FALSE)</f>
        <v>144</v>
      </c>
      <c r="P382" s="3" cm="1">
        <f t="array" ref="P382">+_xlfn.IFS(H382="COBRADA",O382,H382="NO COBRADA",0)</f>
        <v>144</v>
      </c>
      <c r="Q382" s="3">
        <f t="shared" si="39"/>
        <v>27.69</v>
      </c>
    </row>
    <row r="383" spans="1:17">
      <c r="A383" s="1">
        <v>6</v>
      </c>
      <c r="B383" s="1" t="str">
        <f t="shared" si="38"/>
        <v>martes</v>
      </c>
      <c r="C383" s="4">
        <v>45020.131249999999</v>
      </c>
      <c r="D383" s="4">
        <v>45020.268750000003</v>
      </c>
      <c r="E383" s="4">
        <f t="shared" si="40"/>
        <v>0.13750000000436557</v>
      </c>
      <c r="F383" s="7">
        <f>+VLOOKUP(M383,'Cocina datos'!K382:M2284,2,FALSE)</f>
        <v>0.11249999999999999</v>
      </c>
      <c r="G383" s="7" cm="1">
        <f t="array" ref="G383">+_xlfn.IFS((E383-F383)&lt;0,0,(E383-F383)&gt;0,(E383-F383))</f>
        <v>2.5000000004365586E-2</v>
      </c>
      <c r="H383" s="9" t="str" cm="1">
        <f t="array" ref="H383">+_xlfn.IFS(G383=0,"NO COBRADA",G383&gt;0,"COBRADA")</f>
        <v>COBRADA</v>
      </c>
      <c r="I383" t="s">
        <v>37</v>
      </c>
      <c r="J383" s="2" t="s">
        <v>47</v>
      </c>
      <c r="K383" t="s">
        <v>44</v>
      </c>
      <c r="L383" s="3">
        <v>19.8</v>
      </c>
      <c r="M383" s="1">
        <v>382</v>
      </c>
      <c r="N383" t="s">
        <v>50</v>
      </c>
      <c r="O383" s="3">
        <f>+VLOOKUP(M383,'Cocina datos'!K382:M1149,3,FALSE)</f>
        <v>87</v>
      </c>
      <c r="P383" s="3" cm="1">
        <f t="array" ref="P383">+_xlfn.IFS(H383="COBRADA",O383,H383="NO COBRADA",0)</f>
        <v>87</v>
      </c>
      <c r="Q383" s="3">
        <f t="shared" si="39"/>
        <v>19.8</v>
      </c>
    </row>
    <row r="384" spans="1:17">
      <c r="A384" s="1">
        <v>6</v>
      </c>
      <c r="B384" s="1" t="str">
        <f t="shared" si="38"/>
        <v>martes</v>
      </c>
      <c r="C384" s="4">
        <v>45020.145138888889</v>
      </c>
      <c r="D384" s="4">
        <v>45020.272916666669</v>
      </c>
      <c r="E384" s="4">
        <f t="shared" si="40"/>
        <v>0.12777777777955635</v>
      </c>
      <c r="F384" s="7">
        <f>+VLOOKUP(M384,'Cocina datos'!K383:M2285,2,FALSE)</f>
        <v>1.8750000000000003E-2</v>
      </c>
      <c r="G384" s="7" cm="1">
        <f t="array" ref="G384">+_xlfn.IFS((E384-F384)&lt;0,0,(E384-F384)&gt;0,(E384-F384))</f>
        <v>0.10902777777955634</v>
      </c>
      <c r="H384" s="9" t="str" cm="1">
        <f t="array" ref="H384">+_xlfn.IFS(G384=0,"NO COBRADA",G384&gt;0,"COBRADA")</f>
        <v>COBRADA</v>
      </c>
      <c r="I384" t="s">
        <v>42</v>
      </c>
      <c r="J384" s="2" t="s">
        <v>45</v>
      </c>
      <c r="K384" t="s">
        <v>31</v>
      </c>
      <c r="L384" s="3">
        <v>31.33</v>
      </c>
      <c r="M384" s="1">
        <v>383</v>
      </c>
      <c r="N384" t="s">
        <v>51</v>
      </c>
      <c r="O384" s="3">
        <f>+VLOOKUP(M384,'Cocina datos'!K383:M1150,3,FALSE)</f>
        <v>108</v>
      </c>
      <c r="P384" s="3" cm="1">
        <f t="array" ref="P384">+_xlfn.IFS(H384="COBRADA",O384,H384="NO COBRADA",0)</f>
        <v>108</v>
      </c>
      <c r="Q384" s="3">
        <f t="shared" si="39"/>
        <v>31.33</v>
      </c>
    </row>
    <row r="385" spans="1:17">
      <c r="A385" s="1">
        <v>5</v>
      </c>
      <c r="B385" s="1" t="str">
        <f t="shared" si="38"/>
        <v>martes</v>
      </c>
      <c r="C385" s="4">
        <v>45020.007638888892</v>
      </c>
      <c r="D385" s="4">
        <v>45020.106249999997</v>
      </c>
      <c r="E385" s="4">
        <f t="shared" si="40"/>
        <v>9.8611111105128657E-2</v>
      </c>
      <c r="F385" s="7">
        <f>+VLOOKUP(M385,'Cocina datos'!K384:M2286,2,FALSE)</f>
        <v>0.14305555555555555</v>
      </c>
      <c r="G385" s="7" cm="1">
        <f t="array" ref="G385">+_xlfn.IFS((E385-F385)&lt;0,0,(E385-F385)&gt;0,(E385-F385))</f>
        <v>0</v>
      </c>
      <c r="H385" s="9" t="str" cm="1">
        <f t="array" ref="H385">+_xlfn.IFS(G385=0,"NO COBRADA",G385&gt;0,"COBRADA")</f>
        <v>NO COBRADA</v>
      </c>
      <c r="I385" t="s">
        <v>33</v>
      </c>
      <c r="J385" s="2" t="s">
        <v>47</v>
      </c>
      <c r="K385" t="s">
        <v>35</v>
      </c>
      <c r="L385" s="3">
        <v>39.32</v>
      </c>
      <c r="M385" s="1">
        <v>384</v>
      </c>
      <c r="N385" t="s">
        <v>46</v>
      </c>
      <c r="O385" s="3">
        <f>+VLOOKUP(M385,'Cocina datos'!K384:M1151,3,FALSE)</f>
        <v>120</v>
      </c>
      <c r="P385" s="3" cm="1">
        <f t="array" ref="P385">+_xlfn.IFS(H385="COBRADA",O385,H385="NO COBRADA",0)</f>
        <v>0</v>
      </c>
      <c r="Q385" s="3">
        <f t="shared" si="39"/>
        <v>0</v>
      </c>
    </row>
    <row r="386" spans="1:17">
      <c r="A386" s="1">
        <v>6</v>
      </c>
      <c r="B386" s="1" t="str">
        <f t="shared" ref="B386:B449" si="45">+TEXT(C386,"DDDD")</f>
        <v>miércoles</v>
      </c>
      <c r="C386" s="4">
        <v>45021.150694444441</v>
      </c>
      <c r="D386" s="4">
        <v>45021.279861111114</v>
      </c>
      <c r="E386" s="4">
        <f t="shared" ref="E386:E388" si="46">+D386-C386+(15/1440)</f>
        <v>0.13958333333963915</v>
      </c>
      <c r="F386" s="7">
        <f>+VLOOKUP(M386,'Cocina datos'!K385:M2287,2,FALSE)</f>
        <v>3.0555555555555555E-2</v>
      </c>
      <c r="G386" s="7" cm="1">
        <f t="array" ref="G386">+_xlfn.IFS((E386-F386)&lt;0,0,(E386-F386)&gt;0,(E386-F386))</f>
        <v>0.1090277777840836</v>
      </c>
      <c r="H386" s="9" t="str" cm="1">
        <f t="array" ref="H386">+_xlfn.IFS(G386=0,"NO COBRADA",G386&gt;0,"COBRADA")</f>
        <v>COBRADA</v>
      </c>
      <c r="I386" t="s">
        <v>29</v>
      </c>
      <c r="J386" s="2" t="s">
        <v>45</v>
      </c>
      <c r="K386" t="s">
        <v>35</v>
      </c>
      <c r="L386" s="3">
        <v>11.14</v>
      </c>
      <c r="M386" s="1">
        <v>385</v>
      </c>
      <c r="N386" t="s">
        <v>32</v>
      </c>
      <c r="O386" s="3">
        <f>+VLOOKUP(M386,'Cocina datos'!K385:M1152,3,FALSE)</f>
        <v>60</v>
      </c>
      <c r="P386" s="3" cm="1">
        <f t="array" ref="P386">+_xlfn.IFS(H386="COBRADA",O386,H386="NO COBRADA",0)</f>
        <v>60</v>
      </c>
      <c r="Q386" s="3">
        <f t="shared" si="39"/>
        <v>11.14</v>
      </c>
    </row>
    <row r="387" spans="1:17">
      <c r="A387" s="1">
        <v>2</v>
      </c>
      <c r="B387" s="1" t="str">
        <f t="shared" si="45"/>
        <v>miércoles</v>
      </c>
      <c r="C387" s="4">
        <v>45021.022916666669</v>
      </c>
      <c r="D387" s="4">
        <v>45021.123611111114</v>
      </c>
      <c r="E387" s="4">
        <f t="shared" si="46"/>
        <v>0.11111111111191956</v>
      </c>
      <c r="F387" s="7">
        <f>+VLOOKUP(M387,'Cocina datos'!K386:M2288,2,FALSE)</f>
        <v>8.3333333333333329E-2</v>
      </c>
      <c r="G387" s="7" cm="1">
        <f t="array" ref="G387">+_xlfn.IFS((E387-F387)&lt;0,0,(E387-F387)&gt;0,(E387-F387))</f>
        <v>2.7777777778586227E-2</v>
      </c>
      <c r="H387" s="9" t="str" cm="1">
        <f t="array" ref="H387">+_xlfn.IFS(G387=0,"NO COBRADA",G387&gt;0,"COBRADA")</f>
        <v>COBRADA</v>
      </c>
      <c r="I387" t="s">
        <v>42</v>
      </c>
      <c r="J387" s="2" t="s">
        <v>47</v>
      </c>
      <c r="K387" t="s">
        <v>31</v>
      </c>
      <c r="L387" s="3">
        <v>28.96</v>
      </c>
      <c r="M387" s="1">
        <v>386</v>
      </c>
      <c r="N387" t="s">
        <v>46</v>
      </c>
      <c r="O387" s="3">
        <f>+VLOOKUP(M387,'Cocina datos'!K386:M1153,3,FALSE)</f>
        <v>99</v>
      </c>
      <c r="P387" s="3" cm="1">
        <f t="array" ref="P387">+_xlfn.IFS(H387="COBRADA",O387,H387="NO COBRADA",0)</f>
        <v>99</v>
      </c>
      <c r="Q387" s="3">
        <f t="shared" ref="Q387:Q450" si="47">+IF(H387="COBRADA",L387,0)</f>
        <v>28.96</v>
      </c>
    </row>
    <row r="388" spans="1:17">
      <c r="A388" s="1">
        <v>5</v>
      </c>
      <c r="B388" s="1" t="str">
        <f t="shared" si="45"/>
        <v>miércoles</v>
      </c>
      <c r="C388" s="4">
        <v>45021.131249999999</v>
      </c>
      <c r="D388" s="4">
        <v>45021.256944444445</v>
      </c>
      <c r="E388" s="4">
        <f t="shared" si="46"/>
        <v>0.13611111111337473</v>
      </c>
      <c r="F388" s="7">
        <f>+VLOOKUP(M388,'Cocina datos'!K387:M2289,2,FALSE)</f>
        <v>3.7500000000000006E-2</v>
      </c>
      <c r="G388" s="7" cm="1">
        <f t="array" ref="G388">+_xlfn.IFS((E388-F388)&lt;0,0,(E388-F388)&gt;0,(E388-F388))</f>
        <v>9.8611111113374728E-2</v>
      </c>
      <c r="H388" s="9" t="str" cm="1">
        <f t="array" ref="H388">+_xlfn.IFS(G388=0,"NO COBRADA",G388&gt;0,"COBRADA")</f>
        <v>COBRADA</v>
      </c>
      <c r="I388" t="s">
        <v>40</v>
      </c>
      <c r="J388" s="2" t="s">
        <v>34</v>
      </c>
      <c r="K388" t="s">
        <v>31</v>
      </c>
      <c r="L388" s="3">
        <v>20.84</v>
      </c>
      <c r="M388" s="1">
        <v>387</v>
      </c>
      <c r="N388" t="s">
        <v>46</v>
      </c>
      <c r="O388" s="3">
        <f>+VLOOKUP(M388,'Cocina datos'!K387:M1154,3,FALSE)</f>
        <v>93</v>
      </c>
      <c r="P388" s="3" cm="1">
        <f t="array" ref="P388">+_xlfn.IFS(H388="COBRADA",O388,H388="NO COBRADA",0)</f>
        <v>93</v>
      </c>
      <c r="Q388" s="3">
        <f t="shared" si="47"/>
        <v>20.84</v>
      </c>
    </row>
    <row r="389" spans="1:17">
      <c r="A389" s="1">
        <v>2</v>
      </c>
      <c r="B389" s="1" t="str">
        <f t="shared" si="45"/>
        <v>miércoles</v>
      </c>
      <c r="C389" s="4">
        <v>45021.022916666669</v>
      </c>
      <c r="D389" s="4">
        <v>45021.149305555555</v>
      </c>
      <c r="E389" s="4">
        <f t="shared" ref="E389:E448" si="48">+D389-C389</f>
        <v>0.12638888888614019</v>
      </c>
      <c r="F389" s="7">
        <f>+VLOOKUP(M389,'Cocina datos'!K388:M2290,2,FALSE)</f>
        <v>0.27291666666666664</v>
      </c>
      <c r="G389" s="7" cm="1">
        <f t="array" ref="G389">+_xlfn.IFS((E389-F389)&lt;0,0,(E389-F389)&gt;0,(E389-F389))</f>
        <v>0</v>
      </c>
      <c r="H389" s="9" t="str" cm="1">
        <f t="array" ref="H389">+_xlfn.IFS(G389=0,"NO COBRADA",G389&gt;0,"COBRADA")</f>
        <v>NO COBRADA</v>
      </c>
      <c r="I389" t="s">
        <v>37</v>
      </c>
      <c r="J389" s="2" t="s">
        <v>45</v>
      </c>
      <c r="K389" t="s">
        <v>31</v>
      </c>
      <c r="L389" s="3">
        <v>27.03</v>
      </c>
      <c r="M389" s="1">
        <v>388</v>
      </c>
      <c r="N389" t="s">
        <v>32</v>
      </c>
      <c r="O389" s="3">
        <f>+VLOOKUP(M389,'Cocina datos'!K388:M1155,3,FALSE)</f>
        <v>291</v>
      </c>
      <c r="P389" s="3" cm="1">
        <f t="array" ref="P389">+_xlfn.IFS(H389="COBRADA",O389,H389="NO COBRADA",0)</f>
        <v>0</v>
      </c>
      <c r="Q389" s="3">
        <f t="shared" si="47"/>
        <v>0</v>
      </c>
    </row>
    <row r="390" spans="1:17">
      <c r="A390" s="1">
        <v>5</v>
      </c>
      <c r="B390" s="1" t="str">
        <f t="shared" si="45"/>
        <v>miércoles</v>
      </c>
      <c r="C390" s="4">
        <v>45021.001388888886</v>
      </c>
      <c r="D390" s="4">
        <v>45021.09375</v>
      </c>
      <c r="E390" s="4">
        <f t="shared" si="48"/>
        <v>9.2361111113859806E-2</v>
      </c>
      <c r="F390" s="7">
        <f>+VLOOKUP(M390,'Cocina datos'!K389:M2291,2,FALSE)</f>
        <v>1.6666666666666666E-2</v>
      </c>
      <c r="G390" s="7" cm="1">
        <f t="array" ref="G390">+_xlfn.IFS((E390-F390)&lt;0,0,(E390-F390)&gt;0,(E390-F390))</f>
        <v>7.5694444447193143E-2</v>
      </c>
      <c r="H390" s="9" t="str" cm="1">
        <f t="array" ref="H390">+_xlfn.IFS(G390=0,"NO COBRADA",G390&gt;0,"COBRADA")</f>
        <v>COBRADA</v>
      </c>
      <c r="I390" t="s">
        <v>29</v>
      </c>
      <c r="J390" s="2" t="s">
        <v>45</v>
      </c>
      <c r="K390" t="s">
        <v>31</v>
      </c>
      <c r="L390" s="3">
        <v>39.14</v>
      </c>
      <c r="M390" s="1">
        <v>389</v>
      </c>
      <c r="N390" t="s">
        <v>46</v>
      </c>
      <c r="O390" s="3">
        <f>+VLOOKUP(M390,'Cocina datos'!K389:M1156,3,FALSE)</f>
        <v>33</v>
      </c>
      <c r="P390" s="3" cm="1">
        <f t="array" ref="P390">+_xlfn.IFS(H390="COBRADA",O390,H390="NO COBRADA",0)</f>
        <v>33</v>
      </c>
      <c r="Q390" s="3">
        <f t="shared" si="47"/>
        <v>39.14</v>
      </c>
    </row>
    <row r="391" spans="1:17">
      <c r="A391" s="1">
        <v>2</v>
      </c>
      <c r="B391" s="1" t="str">
        <f t="shared" si="45"/>
        <v>miércoles</v>
      </c>
      <c r="C391" s="4">
        <v>45021.124305555553</v>
      </c>
      <c r="D391" s="4">
        <v>45021.22152777778</v>
      </c>
      <c r="E391" s="4">
        <f t="shared" si="48"/>
        <v>9.7222222226264421E-2</v>
      </c>
      <c r="F391" s="7">
        <f>+VLOOKUP(M391,'Cocina datos'!K390:M2292,2,FALSE)</f>
        <v>0.11874999999999999</v>
      </c>
      <c r="G391" s="7" cm="1">
        <f t="array" ref="G391">+_xlfn.IFS((E391-F391)&lt;0,0,(E391-F391)&gt;0,(E391-F391))</f>
        <v>0</v>
      </c>
      <c r="H391" s="9" t="str" cm="1">
        <f t="array" ref="H391">+_xlfn.IFS(G391=0,"NO COBRADA",G391&gt;0,"COBRADA")</f>
        <v>NO COBRADA</v>
      </c>
      <c r="I391" t="s">
        <v>29</v>
      </c>
      <c r="J391" s="2" t="s">
        <v>45</v>
      </c>
      <c r="K391" t="s">
        <v>31</v>
      </c>
      <c r="L391" s="3">
        <v>42.68</v>
      </c>
      <c r="M391" s="1">
        <v>390</v>
      </c>
      <c r="N391" t="s">
        <v>51</v>
      </c>
      <c r="O391" s="3">
        <f>+VLOOKUP(M391,'Cocina datos'!K390:M1157,3,FALSE)</f>
        <v>143</v>
      </c>
      <c r="P391" s="3" cm="1">
        <f t="array" ref="P391">+_xlfn.IFS(H391="COBRADA",O391,H391="NO COBRADA",0)</f>
        <v>0</v>
      </c>
      <c r="Q391" s="3">
        <f t="shared" si="47"/>
        <v>0</v>
      </c>
    </row>
    <row r="392" spans="1:17">
      <c r="A392" s="1">
        <v>1</v>
      </c>
      <c r="B392" s="1" t="str">
        <f t="shared" si="45"/>
        <v>miércoles</v>
      </c>
      <c r="C392" s="4">
        <v>45021.086805555555</v>
      </c>
      <c r="D392" s="4">
        <v>45021.17291666667</v>
      </c>
      <c r="E392" s="4">
        <f t="shared" si="48"/>
        <v>8.6111111115314998E-2</v>
      </c>
      <c r="F392" s="7">
        <f>+VLOOKUP(M392,'Cocina datos'!K391:M2293,2,FALSE)</f>
        <v>2.4305555555555556E-2</v>
      </c>
      <c r="G392" s="7" cm="1">
        <f t="array" ref="G392">+_xlfn.IFS((E392-F392)&lt;0,0,(E392-F392)&gt;0,(E392-F392))</f>
        <v>6.1805555559759445E-2</v>
      </c>
      <c r="H392" s="9" t="str" cm="1">
        <f t="array" ref="H392">+_xlfn.IFS(G392=0,"NO COBRADA",G392&gt;0,"COBRADA")</f>
        <v>COBRADA</v>
      </c>
      <c r="I392" t="s">
        <v>29</v>
      </c>
      <c r="J392" s="2" t="s">
        <v>45</v>
      </c>
      <c r="K392" t="s">
        <v>31</v>
      </c>
      <c r="L392" s="3">
        <v>48.6</v>
      </c>
      <c r="M392" s="1">
        <v>391</v>
      </c>
      <c r="N392" t="s">
        <v>50</v>
      </c>
      <c r="O392" s="3">
        <f>+VLOOKUP(M392,'Cocina datos'!K391:M1158,3,FALSE)</f>
        <v>22</v>
      </c>
      <c r="P392" s="3" cm="1">
        <f t="array" ref="P392">+_xlfn.IFS(H392="COBRADA",O392,H392="NO COBRADA",0)</f>
        <v>22</v>
      </c>
      <c r="Q392" s="3">
        <f t="shared" si="47"/>
        <v>48.6</v>
      </c>
    </row>
    <row r="393" spans="1:17">
      <c r="A393" s="1">
        <v>3</v>
      </c>
      <c r="B393" s="1" t="str">
        <f t="shared" si="45"/>
        <v>miércoles</v>
      </c>
      <c r="C393" s="4">
        <v>45021.022916666669</v>
      </c>
      <c r="D393" s="4">
        <v>45021.172222222223</v>
      </c>
      <c r="E393" s="4">
        <f t="shared" ref="E393:E395" si="49">+D393-C393+(15/1440)</f>
        <v>0.15972222222141377</v>
      </c>
      <c r="F393" s="7">
        <f>+VLOOKUP(M393,'Cocina datos'!K392:M2294,2,FALSE)</f>
        <v>6.1111111111111109E-2</v>
      </c>
      <c r="G393" s="7" cm="1">
        <f t="array" ref="G393">+_xlfn.IFS((E393-F393)&lt;0,0,(E393-F393)&gt;0,(E393-F393))</f>
        <v>9.8611111110302657E-2</v>
      </c>
      <c r="H393" s="9" t="str" cm="1">
        <f t="array" ref="H393">+_xlfn.IFS(G393=0,"NO COBRADA",G393&gt;0,"COBRADA")</f>
        <v>COBRADA</v>
      </c>
      <c r="I393" t="s">
        <v>37</v>
      </c>
      <c r="J393" s="2" t="s">
        <v>45</v>
      </c>
      <c r="K393" t="s">
        <v>31</v>
      </c>
      <c r="L393" s="3">
        <v>32.729999999999997</v>
      </c>
      <c r="M393" s="1">
        <v>392</v>
      </c>
      <c r="N393" t="s">
        <v>48</v>
      </c>
      <c r="O393" s="3">
        <f>+VLOOKUP(M393,'Cocina datos'!K392:M1159,3,FALSE)</f>
        <v>120</v>
      </c>
      <c r="P393" s="3" cm="1">
        <f t="array" ref="P393">+_xlfn.IFS(H393="COBRADA",O393,H393="NO COBRADA",0)</f>
        <v>120</v>
      </c>
      <c r="Q393" s="3">
        <f t="shared" si="47"/>
        <v>32.729999999999997</v>
      </c>
    </row>
    <row r="394" spans="1:17">
      <c r="A394" s="1">
        <v>3</v>
      </c>
      <c r="B394" s="1" t="str">
        <f t="shared" si="45"/>
        <v>miércoles</v>
      </c>
      <c r="C394" s="4">
        <v>45021.106249999997</v>
      </c>
      <c r="D394" s="4">
        <v>45021.220138888886</v>
      </c>
      <c r="E394" s="4">
        <f t="shared" si="49"/>
        <v>0.12430555555571725</v>
      </c>
      <c r="F394" s="7">
        <f>+VLOOKUP(M394,'Cocina datos'!K393:M2295,2,FALSE)</f>
        <v>0.15347222222222223</v>
      </c>
      <c r="G394" s="7" cm="1">
        <f t="array" ref="G394">+_xlfn.IFS((E394-F394)&lt;0,0,(E394-F394)&gt;0,(E394-F394))</f>
        <v>0</v>
      </c>
      <c r="H394" s="9" t="str" cm="1">
        <f t="array" ref="H394">+_xlfn.IFS(G394=0,"NO COBRADA",G394&gt;0,"COBRADA")</f>
        <v>NO COBRADA</v>
      </c>
      <c r="I394" t="s">
        <v>42</v>
      </c>
      <c r="J394" s="2" t="s">
        <v>45</v>
      </c>
      <c r="K394" t="s">
        <v>31</v>
      </c>
      <c r="L394" s="3">
        <v>12.54</v>
      </c>
      <c r="M394" s="1">
        <v>393</v>
      </c>
      <c r="N394" t="s">
        <v>36</v>
      </c>
      <c r="O394" s="3">
        <f>+VLOOKUP(M394,'Cocina datos'!K393:M1160,3,FALSE)</f>
        <v>208</v>
      </c>
      <c r="P394" s="3" cm="1">
        <f t="array" ref="P394">+_xlfn.IFS(H394="COBRADA",O394,H394="NO COBRADA",0)</f>
        <v>0</v>
      </c>
      <c r="Q394" s="3">
        <f t="shared" si="47"/>
        <v>0</v>
      </c>
    </row>
    <row r="395" spans="1:17">
      <c r="A395" s="1">
        <v>1</v>
      </c>
      <c r="B395" s="1" t="str">
        <f t="shared" si="45"/>
        <v>miércoles</v>
      </c>
      <c r="C395" s="4">
        <v>45021.143055555556</v>
      </c>
      <c r="D395" s="4">
        <v>45021.293055555558</v>
      </c>
      <c r="E395" s="4">
        <f t="shared" si="49"/>
        <v>0.16041666666812185</v>
      </c>
      <c r="F395" s="7">
        <f>+VLOOKUP(M395,'Cocina datos'!K394:M2296,2,FALSE)</f>
        <v>3.6111111111111108E-2</v>
      </c>
      <c r="G395" s="7" cm="1">
        <f t="array" ref="G395">+_xlfn.IFS((E395-F395)&lt;0,0,(E395-F395)&gt;0,(E395-F395))</f>
        <v>0.12430555555701074</v>
      </c>
      <c r="H395" s="9" t="str" cm="1">
        <f t="array" ref="H395">+_xlfn.IFS(G395=0,"NO COBRADA",G395&gt;0,"COBRADA")</f>
        <v>COBRADA</v>
      </c>
      <c r="I395" t="s">
        <v>29</v>
      </c>
      <c r="J395" s="2" t="s">
        <v>45</v>
      </c>
      <c r="K395" t="s">
        <v>31</v>
      </c>
      <c r="L395" s="3">
        <v>18.05</v>
      </c>
      <c r="M395" s="1">
        <v>394</v>
      </c>
      <c r="N395" t="s">
        <v>39</v>
      </c>
      <c r="O395" s="3">
        <f>+VLOOKUP(M395,'Cocina datos'!K394:M1161,3,FALSE)</f>
        <v>77</v>
      </c>
      <c r="P395" s="3" cm="1">
        <f t="array" ref="P395">+_xlfn.IFS(H395="COBRADA",O395,H395="NO COBRADA",0)</f>
        <v>77</v>
      </c>
      <c r="Q395" s="3">
        <f t="shared" si="47"/>
        <v>18.05</v>
      </c>
    </row>
    <row r="396" spans="1:17">
      <c r="A396" s="1">
        <v>1</v>
      </c>
      <c r="B396" s="1" t="str">
        <f t="shared" si="45"/>
        <v>miércoles</v>
      </c>
      <c r="C396" s="4">
        <v>45021.067361111112</v>
      </c>
      <c r="D396" s="4">
        <v>45021.231944444444</v>
      </c>
      <c r="E396" s="4">
        <f t="shared" si="48"/>
        <v>0.16458333333139308</v>
      </c>
      <c r="F396" s="7">
        <f>+VLOOKUP(M396,'Cocina datos'!K395:M2297,2,FALSE)</f>
        <v>1.1111111111111112E-2</v>
      </c>
      <c r="G396" s="7" cm="1">
        <f t="array" ref="G396">+_xlfn.IFS((E396-F396)&lt;0,0,(E396-F396)&gt;0,(E396-F396))</f>
        <v>0.15347222222028198</v>
      </c>
      <c r="H396" s="9" t="str" cm="1">
        <f t="array" ref="H396">+_xlfn.IFS(G396=0,"NO COBRADA",G396&gt;0,"COBRADA")</f>
        <v>COBRADA</v>
      </c>
      <c r="I396" t="s">
        <v>37</v>
      </c>
      <c r="J396" s="2" t="s">
        <v>47</v>
      </c>
      <c r="K396" t="s">
        <v>31</v>
      </c>
      <c r="L396" s="3">
        <v>40.9</v>
      </c>
      <c r="M396" s="1">
        <v>395</v>
      </c>
      <c r="N396" t="s">
        <v>50</v>
      </c>
      <c r="O396" s="3">
        <f>+VLOOKUP(M396,'Cocina datos'!K395:M1162,3,FALSE)</f>
        <v>38</v>
      </c>
      <c r="P396" s="3" cm="1">
        <f t="array" ref="P396">+_xlfn.IFS(H396="COBRADA",O396,H396="NO COBRADA",0)</f>
        <v>38</v>
      </c>
      <c r="Q396" s="3">
        <f t="shared" si="47"/>
        <v>40.9</v>
      </c>
    </row>
    <row r="397" spans="1:17">
      <c r="A397" s="1">
        <v>1</v>
      </c>
      <c r="B397" s="1" t="str">
        <f t="shared" si="45"/>
        <v>miércoles</v>
      </c>
      <c r="C397" s="4">
        <v>45021.022222222222</v>
      </c>
      <c r="D397" s="4">
        <v>45021.15</v>
      </c>
      <c r="E397" s="4">
        <f t="shared" si="48"/>
        <v>0.12777777777955635</v>
      </c>
      <c r="F397" s="7">
        <f>+VLOOKUP(M397,'Cocina datos'!K396:M2298,2,FALSE)</f>
        <v>7.5694444444444439E-2</v>
      </c>
      <c r="G397" s="7" cm="1">
        <f t="array" ref="G397">+_xlfn.IFS((E397-F397)&lt;0,0,(E397-F397)&gt;0,(E397-F397))</f>
        <v>5.2083333335111906E-2</v>
      </c>
      <c r="H397" s="9" t="str" cm="1">
        <f t="array" ref="H397">+_xlfn.IFS(G397=0,"NO COBRADA",G397&gt;0,"COBRADA")</f>
        <v>COBRADA</v>
      </c>
      <c r="I397" t="s">
        <v>37</v>
      </c>
      <c r="J397" s="2" t="s">
        <v>34</v>
      </c>
      <c r="K397" t="s">
        <v>44</v>
      </c>
      <c r="L397" s="3">
        <v>34.5</v>
      </c>
      <c r="M397" s="1">
        <v>396</v>
      </c>
      <c r="N397" t="s">
        <v>43</v>
      </c>
      <c r="O397" s="3">
        <f>+VLOOKUP(M397,'Cocina datos'!K396:M1163,3,FALSE)</f>
        <v>83</v>
      </c>
      <c r="P397" s="3" cm="1">
        <f t="array" ref="P397">+_xlfn.IFS(H397="COBRADA",O397,H397="NO COBRADA",0)</f>
        <v>83</v>
      </c>
      <c r="Q397" s="3">
        <f t="shared" si="47"/>
        <v>34.5</v>
      </c>
    </row>
    <row r="398" spans="1:17">
      <c r="A398" s="1">
        <v>2</v>
      </c>
      <c r="B398" s="1" t="str">
        <f t="shared" si="45"/>
        <v>miércoles</v>
      </c>
      <c r="C398" s="4">
        <v>45021.013888888891</v>
      </c>
      <c r="D398" s="4">
        <v>45021.06527777778</v>
      </c>
      <c r="E398" s="4">
        <f t="shared" si="48"/>
        <v>5.1388888889050577E-2</v>
      </c>
      <c r="F398" s="7">
        <f>+VLOOKUP(M398,'Cocina datos'!K397:M2299,2,FALSE)</f>
        <v>0.13680555555555557</v>
      </c>
      <c r="G398" s="7" cm="1">
        <f t="array" ref="G398">+_xlfn.IFS((E398-F398)&lt;0,0,(E398-F398)&gt;0,(E398-F398))</f>
        <v>0</v>
      </c>
      <c r="H398" s="9" t="str" cm="1">
        <f t="array" ref="H398">+_xlfn.IFS(G398=0,"NO COBRADA",G398&gt;0,"COBRADA")</f>
        <v>NO COBRADA</v>
      </c>
      <c r="I398" t="s">
        <v>42</v>
      </c>
      <c r="J398" s="2" t="s">
        <v>47</v>
      </c>
      <c r="K398" t="s">
        <v>35</v>
      </c>
      <c r="L398" s="3">
        <v>37.79</v>
      </c>
      <c r="M398" s="1">
        <v>397</v>
      </c>
      <c r="N398" t="s">
        <v>51</v>
      </c>
      <c r="O398" s="3">
        <f>+VLOOKUP(M398,'Cocina datos'!K397:M1164,3,FALSE)</f>
        <v>147</v>
      </c>
      <c r="P398" s="3" cm="1">
        <f t="array" ref="P398">+_xlfn.IFS(H398="COBRADA",O398,H398="NO COBRADA",0)</f>
        <v>0</v>
      </c>
      <c r="Q398" s="3">
        <f t="shared" si="47"/>
        <v>0</v>
      </c>
    </row>
    <row r="399" spans="1:17">
      <c r="A399" s="1">
        <v>5</v>
      </c>
      <c r="B399" s="1" t="str">
        <f t="shared" si="45"/>
        <v>miércoles</v>
      </c>
      <c r="C399" s="4">
        <v>45021.131944444445</v>
      </c>
      <c r="D399" s="4">
        <v>45021.295138888891</v>
      </c>
      <c r="E399" s="4">
        <f t="shared" si="48"/>
        <v>0.16319444444525288</v>
      </c>
      <c r="F399" s="7">
        <f>+VLOOKUP(M399,'Cocina datos'!K398:M2300,2,FALSE)</f>
        <v>9.8611111111111122E-2</v>
      </c>
      <c r="G399" s="7" cm="1">
        <f t="array" ref="G399">+_xlfn.IFS((E399-F399)&lt;0,0,(E399-F399)&gt;0,(E399-F399))</f>
        <v>6.4583333334141763E-2</v>
      </c>
      <c r="H399" s="9" t="str" cm="1">
        <f t="array" ref="H399">+_xlfn.IFS(G399=0,"NO COBRADA",G399&gt;0,"COBRADA")</f>
        <v>COBRADA</v>
      </c>
      <c r="I399" t="s">
        <v>33</v>
      </c>
      <c r="J399" s="2" t="s">
        <v>45</v>
      </c>
      <c r="K399" t="s">
        <v>35</v>
      </c>
      <c r="L399" s="3">
        <v>48.96</v>
      </c>
      <c r="M399" s="1">
        <v>398</v>
      </c>
      <c r="N399" t="s">
        <v>43</v>
      </c>
      <c r="O399" s="3">
        <f>+VLOOKUP(M399,'Cocina datos'!K398:M1165,3,FALSE)</f>
        <v>122</v>
      </c>
      <c r="P399" s="3" cm="1">
        <f t="array" ref="P399">+_xlfn.IFS(H399="COBRADA",O399,H399="NO COBRADA",0)</f>
        <v>122</v>
      </c>
      <c r="Q399" s="3">
        <f t="shared" si="47"/>
        <v>48.96</v>
      </c>
    </row>
    <row r="400" spans="1:17">
      <c r="A400" s="1">
        <v>6</v>
      </c>
      <c r="B400" s="1" t="str">
        <f t="shared" si="45"/>
        <v>miércoles</v>
      </c>
      <c r="C400" s="4">
        <v>45021.116666666669</v>
      </c>
      <c r="D400" s="4">
        <v>45021.236111111109</v>
      </c>
      <c r="E400" s="4">
        <f t="shared" si="48"/>
        <v>0.11944444444088731</v>
      </c>
      <c r="F400" s="7">
        <f>+VLOOKUP(M400,'Cocina datos'!K399:M2301,2,FALSE)</f>
        <v>0.18958333333333333</v>
      </c>
      <c r="G400" s="7" cm="1">
        <f t="array" ref="G400">+_xlfn.IFS((E400-F400)&lt;0,0,(E400-F400)&gt;0,(E400-F400))</f>
        <v>0</v>
      </c>
      <c r="H400" s="9" t="str" cm="1">
        <f t="array" ref="H400">+_xlfn.IFS(G400=0,"NO COBRADA",G400&gt;0,"COBRADA")</f>
        <v>NO COBRADA</v>
      </c>
      <c r="I400" t="s">
        <v>40</v>
      </c>
      <c r="J400" s="2" t="s">
        <v>45</v>
      </c>
      <c r="K400" t="s">
        <v>31</v>
      </c>
      <c r="L400" s="3">
        <v>27.32</v>
      </c>
      <c r="M400" s="1">
        <v>399</v>
      </c>
      <c r="N400" t="s">
        <v>32</v>
      </c>
      <c r="O400" s="3">
        <f>+VLOOKUP(M400,'Cocina datos'!K399:M1166,3,FALSE)</f>
        <v>207</v>
      </c>
      <c r="P400" s="3" cm="1">
        <f t="array" ref="P400">+_xlfn.IFS(H400="COBRADA",O400,H400="NO COBRADA",0)</f>
        <v>0</v>
      </c>
      <c r="Q400" s="3">
        <f t="shared" si="47"/>
        <v>0</v>
      </c>
    </row>
    <row r="401" spans="1:17">
      <c r="A401" s="1">
        <v>4</v>
      </c>
      <c r="B401" s="1" t="str">
        <f t="shared" si="45"/>
        <v>miércoles</v>
      </c>
      <c r="C401" s="4">
        <v>45021.09097222222</v>
      </c>
      <c r="D401" s="4">
        <v>45021.176388888889</v>
      </c>
      <c r="E401" s="4">
        <f t="shared" si="48"/>
        <v>8.5416666668606922E-2</v>
      </c>
      <c r="F401" s="7">
        <f>+VLOOKUP(M401,'Cocina datos'!K400:M2302,2,FALSE)</f>
        <v>0.10972222222222222</v>
      </c>
      <c r="G401" s="7" cm="1">
        <f t="array" ref="G401">+_xlfn.IFS((E401-F401)&lt;0,0,(E401-F401)&gt;0,(E401-F401))</f>
        <v>0</v>
      </c>
      <c r="H401" s="9" t="str" cm="1">
        <f t="array" ref="H401">+_xlfn.IFS(G401=0,"NO COBRADA",G401&gt;0,"COBRADA")</f>
        <v>NO COBRADA</v>
      </c>
      <c r="I401" t="s">
        <v>42</v>
      </c>
      <c r="J401" s="2" t="s">
        <v>45</v>
      </c>
      <c r="K401" t="s">
        <v>31</v>
      </c>
      <c r="L401" s="3">
        <v>42.96</v>
      </c>
      <c r="M401" s="1">
        <v>400</v>
      </c>
      <c r="N401" t="s">
        <v>39</v>
      </c>
      <c r="O401" s="3">
        <f>+VLOOKUP(M401,'Cocina datos'!K400:M1167,3,FALSE)</f>
        <v>198</v>
      </c>
      <c r="P401" s="3" cm="1">
        <f t="array" ref="P401">+_xlfn.IFS(H401="COBRADA",O401,H401="NO COBRADA",0)</f>
        <v>0</v>
      </c>
      <c r="Q401" s="3">
        <f t="shared" si="47"/>
        <v>0</v>
      </c>
    </row>
    <row r="402" spans="1:17">
      <c r="A402" s="1">
        <v>2</v>
      </c>
      <c r="B402" s="1" t="str">
        <f t="shared" si="45"/>
        <v>miércoles</v>
      </c>
      <c r="C402" s="4">
        <v>45021.160416666666</v>
      </c>
      <c r="D402" s="4">
        <v>45021.289583333331</v>
      </c>
      <c r="E402" s="4">
        <f>+D402-C402+(15/1440)</f>
        <v>0.1395833333323632</v>
      </c>
      <c r="F402" s="7">
        <f>+VLOOKUP(M402,'Cocina datos'!K401:M2303,2,FALSE)</f>
        <v>2.7777777777777776E-2</v>
      </c>
      <c r="G402" s="7" cm="1">
        <f t="array" ref="G402">+_xlfn.IFS((E402-F402)&lt;0,0,(E402-F402)&gt;0,(E402-F402))</f>
        <v>0.11180555555458542</v>
      </c>
      <c r="H402" s="9" t="str" cm="1">
        <f t="array" ref="H402">+_xlfn.IFS(G402=0,"NO COBRADA",G402&gt;0,"COBRADA")</f>
        <v>COBRADA</v>
      </c>
      <c r="I402" t="s">
        <v>37</v>
      </c>
      <c r="J402" s="2" t="s">
        <v>45</v>
      </c>
      <c r="K402" t="s">
        <v>31</v>
      </c>
      <c r="L402" s="3">
        <v>15.87</v>
      </c>
      <c r="M402" s="1">
        <v>401</v>
      </c>
      <c r="N402" t="s">
        <v>41</v>
      </c>
      <c r="O402" s="3">
        <f>+VLOOKUP(M402,'Cocina datos'!K401:M1168,3,FALSE)</f>
        <v>42</v>
      </c>
      <c r="P402" s="3" cm="1">
        <f t="array" ref="P402">+_xlfn.IFS(H402="COBRADA",O402,H402="NO COBRADA",0)</f>
        <v>42</v>
      </c>
      <c r="Q402" s="3">
        <f t="shared" si="47"/>
        <v>15.87</v>
      </c>
    </row>
    <row r="403" spans="1:17">
      <c r="A403" s="1">
        <v>1</v>
      </c>
      <c r="B403" s="1" t="str">
        <f t="shared" si="45"/>
        <v>miércoles</v>
      </c>
      <c r="C403" s="4">
        <v>45021.111805555556</v>
      </c>
      <c r="D403" s="4">
        <v>45021.213888888888</v>
      </c>
      <c r="E403" s="4">
        <f t="shared" si="48"/>
        <v>0.10208333333139308</v>
      </c>
      <c r="F403" s="7">
        <f>+VLOOKUP(M403,'Cocina datos'!K402:M2304,2,FALSE)</f>
        <v>0.11180555555555557</v>
      </c>
      <c r="G403" s="7" cm="1">
        <f t="array" ref="G403">+_xlfn.IFS((E403-F403)&lt;0,0,(E403-F403)&gt;0,(E403-F403))</f>
        <v>0</v>
      </c>
      <c r="H403" s="9" t="str" cm="1">
        <f t="array" ref="H403">+_xlfn.IFS(G403=0,"NO COBRADA",G403&gt;0,"COBRADA")</f>
        <v>NO COBRADA</v>
      </c>
      <c r="I403" t="s">
        <v>29</v>
      </c>
      <c r="J403" s="2" t="s">
        <v>45</v>
      </c>
      <c r="K403" t="s">
        <v>31</v>
      </c>
      <c r="L403" s="3">
        <v>31.02</v>
      </c>
      <c r="M403" s="1">
        <v>402</v>
      </c>
      <c r="N403" t="s">
        <v>36</v>
      </c>
      <c r="O403" s="3">
        <f>+VLOOKUP(M403,'Cocina datos'!K402:M1169,3,FALSE)</f>
        <v>151</v>
      </c>
      <c r="P403" s="3" cm="1">
        <f t="array" ref="P403">+_xlfn.IFS(H403="COBRADA",O403,H403="NO COBRADA",0)</f>
        <v>0</v>
      </c>
      <c r="Q403" s="3">
        <f t="shared" si="47"/>
        <v>0</v>
      </c>
    </row>
    <row r="404" spans="1:17">
      <c r="A404" s="1">
        <v>5</v>
      </c>
      <c r="B404" s="1" t="str">
        <f t="shared" si="45"/>
        <v>miércoles</v>
      </c>
      <c r="C404" s="4">
        <v>45021.09375</v>
      </c>
      <c r="D404" s="4">
        <v>45021.21875</v>
      </c>
      <c r="E404" s="4">
        <f t="shared" si="48"/>
        <v>0.125</v>
      </c>
      <c r="F404" s="7">
        <f>+VLOOKUP(M404,'Cocina datos'!K403:M2305,2,FALSE)</f>
        <v>9.1666666666666674E-2</v>
      </c>
      <c r="G404" s="7" cm="1">
        <f t="array" ref="G404">+_xlfn.IFS((E404-F404)&lt;0,0,(E404-F404)&gt;0,(E404-F404))</f>
        <v>3.3333333333333326E-2</v>
      </c>
      <c r="H404" s="9" t="str" cm="1">
        <f t="array" ref="H404">+_xlfn.IFS(G404=0,"NO COBRADA",G404&gt;0,"COBRADA")</f>
        <v>COBRADA</v>
      </c>
      <c r="I404" t="s">
        <v>33</v>
      </c>
      <c r="J404" s="2" t="s">
        <v>45</v>
      </c>
      <c r="K404" t="s">
        <v>31</v>
      </c>
      <c r="L404" s="3">
        <v>14.76</v>
      </c>
      <c r="M404" s="1">
        <v>403</v>
      </c>
      <c r="N404" t="s">
        <v>51</v>
      </c>
      <c r="O404" s="3">
        <f>+VLOOKUP(M404,'Cocina datos'!K403:M1170,3,FALSE)</f>
        <v>190</v>
      </c>
      <c r="P404" s="3" cm="1">
        <f t="array" ref="P404">+_xlfn.IFS(H404="COBRADA",O404,H404="NO COBRADA",0)</f>
        <v>190</v>
      </c>
      <c r="Q404" s="3">
        <f t="shared" si="47"/>
        <v>14.76</v>
      </c>
    </row>
    <row r="405" spans="1:17">
      <c r="A405" s="1">
        <v>2</v>
      </c>
      <c r="B405" s="1" t="str">
        <f t="shared" si="45"/>
        <v>miércoles</v>
      </c>
      <c r="C405" s="4">
        <v>45021.026388888888</v>
      </c>
      <c r="D405" s="4">
        <v>45021.186805555553</v>
      </c>
      <c r="E405" s="4">
        <f t="shared" si="48"/>
        <v>0.16041666666569654</v>
      </c>
      <c r="F405" s="7">
        <f>+VLOOKUP(M405,'Cocina datos'!K404:M2306,2,FALSE)</f>
        <v>0.125</v>
      </c>
      <c r="G405" s="7" cm="1">
        <f t="array" ref="G405">+_xlfn.IFS((E405-F405)&lt;0,0,(E405-F405)&gt;0,(E405-F405))</f>
        <v>3.5416666665696539E-2</v>
      </c>
      <c r="H405" s="9" t="str" cm="1">
        <f t="array" ref="H405">+_xlfn.IFS(G405=0,"NO COBRADA",G405&gt;0,"COBRADA")</f>
        <v>COBRADA</v>
      </c>
      <c r="I405" t="s">
        <v>40</v>
      </c>
      <c r="J405" s="2" t="s">
        <v>45</v>
      </c>
      <c r="K405" t="s">
        <v>31</v>
      </c>
      <c r="L405" s="3">
        <v>32.56</v>
      </c>
      <c r="M405" s="1">
        <v>404</v>
      </c>
      <c r="N405" t="s">
        <v>32</v>
      </c>
      <c r="O405" s="3">
        <f>+VLOOKUP(M405,'Cocina datos'!K404:M1171,3,FALSE)</f>
        <v>182</v>
      </c>
      <c r="P405" s="3" cm="1">
        <f t="array" ref="P405">+_xlfn.IFS(H405="COBRADA",O405,H405="NO COBRADA",0)</f>
        <v>182</v>
      </c>
      <c r="Q405" s="3">
        <f t="shared" si="47"/>
        <v>32.56</v>
      </c>
    </row>
    <row r="406" spans="1:17">
      <c r="A406" s="1">
        <v>6</v>
      </c>
      <c r="B406" s="1" t="str">
        <f t="shared" si="45"/>
        <v>miércoles</v>
      </c>
      <c r="C406" s="4">
        <v>45021.11041666667</v>
      </c>
      <c r="D406" s="4">
        <v>45021.207638888889</v>
      </c>
      <c r="E406" s="4">
        <f t="shared" si="48"/>
        <v>9.7222222218988463E-2</v>
      </c>
      <c r="F406" s="7">
        <f>+VLOOKUP(M406,'Cocina datos'!K405:M2307,2,FALSE)</f>
        <v>7.7083333333333337E-2</v>
      </c>
      <c r="G406" s="7" cm="1">
        <f t="array" ref="G406">+_xlfn.IFS((E406-F406)&lt;0,0,(E406-F406)&gt;0,(E406-F406))</f>
        <v>2.0138888885655126E-2</v>
      </c>
      <c r="H406" s="9" t="str" cm="1">
        <f t="array" ref="H406">+_xlfn.IFS(G406=0,"NO COBRADA",G406&gt;0,"COBRADA")</f>
        <v>COBRADA</v>
      </c>
      <c r="I406" t="s">
        <v>37</v>
      </c>
      <c r="J406" s="2" t="s">
        <v>45</v>
      </c>
      <c r="K406" t="s">
        <v>44</v>
      </c>
      <c r="L406" s="3">
        <v>14.56</v>
      </c>
      <c r="M406" s="1">
        <v>405</v>
      </c>
      <c r="N406" t="s">
        <v>52</v>
      </c>
      <c r="O406" s="3">
        <f>+VLOOKUP(M406,'Cocina datos'!K405:M1172,3,FALSE)</f>
        <v>106</v>
      </c>
      <c r="P406" s="3" cm="1">
        <f t="array" ref="P406">+_xlfn.IFS(H406="COBRADA",O406,H406="NO COBRADA",0)</f>
        <v>106</v>
      </c>
      <c r="Q406" s="3">
        <f t="shared" si="47"/>
        <v>14.56</v>
      </c>
    </row>
    <row r="407" spans="1:17">
      <c r="A407" s="1">
        <v>5</v>
      </c>
      <c r="B407" s="1" t="str">
        <f t="shared" si="45"/>
        <v>miércoles</v>
      </c>
      <c r="C407" s="4">
        <v>45021.020138888889</v>
      </c>
      <c r="D407" s="4">
        <v>45021.109027777777</v>
      </c>
      <c r="E407" s="4">
        <f>+D407-C407+(15/1440)</f>
        <v>9.9305555554262057E-2</v>
      </c>
      <c r="F407" s="7">
        <f>+VLOOKUP(M407,'Cocina datos'!K406:M2308,2,FALSE)</f>
        <v>0.12847222222222221</v>
      </c>
      <c r="G407" s="7" cm="1">
        <f t="array" ref="G407">+_xlfn.IFS((E407-F407)&lt;0,0,(E407-F407)&gt;0,(E407-F407))</f>
        <v>0</v>
      </c>
      <c r="H407" s="9" t="str" cm="1">
        <f t="array" ref="H407">+_xlfn.IFS(G407=0,"NO COBRADA",G407&gt;0,"COBRADA")</f>
        <v>NO COBRADA</v>
      </c>
      <c r="I407" t="s">
        <v>37</v>
      </c>
      <c r="J407" s="2" t="s">
        <v>34</v>
      </c>
      <c r="K407" t="s">
        <v>44</v>
      </c>
      <c r="L407" s="3">
        <v>34.03</v>
      </c>
      <c r="M407" s="1">
        <v>406</v>
      </c>
      <c r="N407" t="s">
        <v>32</v>
      </c>
      <c r="O407" s="3">
        <f>+VLOOKUP(M407,'Cocina datos'!K406:M1173,3,FALSE)</f>
        <v>155</v>
      </c>
      <c r="P407" s="3" cm="1">
        <f t="array" ref="P407">+_xlfn.IFS(H407="COBRADA",O407,H407="NO COBRADA",0)</f>
        <v>0</v>
      </c>
      <c r="Q407" s="3">
        <f t="shared" si="47"/>
        <v>0</v>
      </c>
    </row>
    <row r="408" spans="1:17">
      <c r="A408" s="1">
        <v>1</v>
      </c>
      <c r="B408" s="1" t="str">
        <f t="shared" si="45"/>
        <v>miércoles</v>
      </c>
      <c r="C408" s="4">
        <v>45021.092361111114</v>
      </c>
      <c r="D408" s="4">
        <v>45021.20208333333</v>
      </c>
      <c r="E408" s="4">
        <f t="shared" si="48"/>
        <v>0.10972222221607808</v>
      </c>
      <c r="F408" s="7">
        <f>+VLOOKUP(M408,'Cocina datos'!K407:M2309,2,FALSE)</f>
        <v>7.9166666666666663E-2</v>
      </c>
      <c r="G408" s="7" cm="1">
        <f t="array" ref="G408">+_xlfn.IFS((E408-F408)&lt;0,0,(E408-F408)&gt;0,(E408-F408))</f>
        <v>3.0555555549411417E-2</v>
      </c>
      <c r="H408" s="9" t="str" cm="1">
        <f t="array" ref="H408">+_xlfn.IFS(G408=0,"NO COBRADA",G408&gt;0,"COBRADA")</f>
        <v>COBRADA</v>
      </c>
      <c r="I408" t="s">
        <v>42</v>
      </c>
      <c r="J408" s="2" t="s">
        <v>47</v>
      </c>
      <c r="K408" t="s">
        <v>35</v>
      </c>
      <c r="L408" s="3">
        <v>22.98</v>
      </c>
      <c r="M408" s="1">
        <v>407</v>
      </c>
      <c r="N408" t="s">
        <v>50</v>
      </c>
      <c r="O408" s="3">
        <f>+VLOOKUP(M408,'Cocina datos'!K407:M1174,3,FALSE)</f>
        <v>95</v>
      </c>
      <c r="P408" s="3" cm="1">
        <f t="array" ref="P408">+_xlfn.IFS(H408="COBRADA",O408,H408="NO COBRADA",0)</f>
        <v>95</v>
      </c>
      <c r="Q408" s="3">
        <f t="shared" si="47"/>
        <v>22.98</v>
      </c>
    </row>
    <row r="409" spans="1:17">
      <c r="A409" s="1">
        <v>3</v>
      </c>
      <c r="B409" s="1" t="str">
        <f t="shared" si="45"/>
        <v>miércoles</v>
      </c>
      <c r="C409" s="4">
        <v>45021.038888888892</v>
      </c>
      <c r="D409" s="4">
        <v>45021.170138888891</v>
      </c>
      <c r="E409" s="4">
        <f>+D409-C409+(15/1440)</f>
        <v>0.14166666666521147</v>
      </c>
      <c r="F409" s="7">
        <f>+VLOOKUP(M409,'Cocina datos'!K408:M2310,2,FALSE)</f>
        <v>8.8888888888888878E-2</v>
      </c>
      <c r="G409" s="7" cm="1">
        <f t="array" ref="G409">+_xlfn.IFS((E409-F409)&lt;0,0,(E409-F409)&gt;0,(E409-F409))</f>
        <v>5.2777777776322587E-2</v>
      </c>
      <c r="H409" s="9" t="str" cm="1">
        <f t="array" ref="H409">+_xlfn.IFS(G409=0,"NO COBRADA",G409&gt;0,"COBRADA")</f>
        <v>COBRADA</v>
      </c>
      <c r="I409" t="s">
        <v>37</v>
      </c>
      <c r="J409" s="2" t="s">
        <v>45</v>
      </c>
      <c r="K409" t="s">
        <v>31</v>
      </c>
      <c r="L409" s="3">
        <v>10.14</v>
      </c>
      <c r="M409" s="1">
        <v>408</v>
      </c>
      <c r="N409" t="s">
        <v>51</v>
      </c>
      <c r="O409" s="3">
        <f>+VLOOKUP(M409,'Cocina datos'!K408:M1175,3,FALSE)</f>
        <v>131</v>
      </c>
      <c r="P409" s="3" cm="1">
        <f t="array" ref="P409">+_xlfn.IFS(H409="COBRADA",O409,H409="NO COBRADA",0)</f>
        <v>131</v>
      </c>
      <c r="Q409" s="3">
        <f t="shared" si="47"/>
        <v>10.14</v>
      </c>
    </row>
    <row r="410" spans="1:17">
      <c r="A410" s="1">
        <v>5</v>
      </c>
      <c r="B410" s="1" t="str">
        <f t="shared" si="45"/>
        <v>miércoles</v>
      </c>
      <c r="C410" s="4">
        <v>45021.079861111109</v>
      </c>
      <c r="D410" s="4">
        <v>45021.125694444447</v>
      </c>
      <c r="E410" s="4">
        <f t="shared" si="48"/>
        <v>4.5833333337213844E-2</v>
      </c>
      <c r="F410" s="7">
        <f>+VLOOKUP(M410,'Cocina datos'!K409:M2311,2,FALSE)</f>
        <v>0.21458333333333335</v>
      </c>
      <c r="G410" s="7" cm="1">
        <f t="array" ref="G410">+_xlfn.IFS((E410-F410)&lt;0,0,(E410-F410)&gt;0,(E410-F410))</f>
        <v>0</v>
      </c>
      <c r="H410" s="9" t="str" cm="1">
        <f t="array" ref="H410">+_xlfn.IFS(G410=0,"NO COBRADA",G410&gt;0,"COBRADA")</f>
        <v>NO COBRADA</v>
      </c>
      <c r="I410" t="s">
        <v>33</v>
      </c>
      <c r="J410" s="2" t="s">
        <v>45</v>
      </c>
      <c r="K410" t="s">
        <v>31</v>
      </c>
      <c r="L410" s="3">
        <v>48.7</v>
      </c>
      <c r="M410" s="1">
        <v>409</v>
      </c>
      <c r="N410" t="s">
        <v>51</v>
      </c>
      <c r="O410" s="3">
        <f>+VLOOKUP(M410,'Cocina datos'!K409:M1176,3,FALSE)</f>
        <v>203</v>
      </c>
      <c r="P410" s="3" cm="1">
        <f t="array" ref="P410">+_xlfn.IFS(H410="COBRADA",O410,H410="NO COBRADA",0)</f>
        <v>0</v>
      </c>
      <c r="Q410" s="3">
        <f t="shared" si="47"/>
        <v>0</v>
      </c>
    </row>
    <row r="411" spans="1:17">
      <c r="A411" s="1">
        <v>3</v>
      </c>
      <c r="B411" s="1" t="str">
        <f t="shared" si="45"/>
        <v>miércoles</v>
      </c>
      <c r="C411" s="4">
        <v>45021.115972222222</v>
      </c>
      <c r="D411" s="4">
        <v>45021.224305555559</v>
      </c>
      <c r="E411" s="4">
        <f t="shared" si="48"/>
        <v>0.10833333333721384</v>
      </c>
      <c r="F411" s="7">
        <f>+VLOOKUP(M411,'Cocina datos'!K410:M2312,2,FALSE)</f>
        <v>6.3194444444444442E-2</v>
      </c>
      <c r="G411" s="7" cm="1">
        <f t="array" ref="G411">+_xlfn.IFS((E411-F411)&lt;0,0,(E411-F411)&gt;0,(E411-F411))</f>
        <v>4.5138888892769402E-2</v>
      </c>
      <c r="H411" s="9" t="str" cm="1">
        <f t="array" ref="H411">+_xlfn.IFS(G411=0,"NO COBRADA",G411&gt;0,"COBRADA")</f>
        <v>COBRADA</v>
      </c>
      <c r="I411" t="s">
        <v>42</v>
      </c>
      <c r="J411" s="2" t="s">
        <v>45</v>
      </c>
      <c r="K411" t="s">
        <v>44</v>
      </c>
      <c r="L411" s="3">
        <v>43.65</v>
      </c>
      <c r="M411" s="1">
        <v>410</v>
      </c>
      <c r="N411" t="s">
        <v>43</v>
      </c>
      <c r="O411" s="3">
        <f>+VLOOKUP(M411,'Cocina datos'!K410:M1177,3,FALSE)</f>
        <v>56</v>
      </c>
      <c r="P411" s="3" cm="1">
        <f t="array" ref="P411">+_xlfn.IFS(H411="COBRADA",O411,H411="NO COBRADA",0)</f>
        <v>56</v>
      </c>
      <c r="Q411" s="3">
        <f t="shared" si="47"/>
        <v>43.65</v>
      </c>
    </row>
    <row r="412" spans="1:17">
      <c r="A412" s="1">
        <v>3</v>
      </c>
      <c r="B412" s="1" t="str">
        <f t="shared" si="45"/>
        <v>miércoles</v>
      </c>
      <c r="C412" s="4">
        <v>45021.09097222222</v>
      </c>
      <c r="D412" s="4">
        <v>45021.211111111108</v>
      </c>
      <c r="E412" s="4">
        <f t="shared" ref="E412:E414" si="50">+D412-C412+(15/1440)</f>
        <v>0.13055555555426204</v>
      </c>
      <c r="F412" s="7">
        <f>+VLOOKUP(M412,'Cocina datos'!K411:M2313,2,FALSE)</f>
        <v>0.11666666666666668</v>
      </c>
      <c r="G412" s="7" cm="1">
        <f t="array" ref="G412">+_xlfn.IFS((E412-F412)&lt;0,0,(E412-F412)&gt;0,(E412-F412))</f>
        <v>1.388888888759536E-2</v>
      </c>
      <c r="H412" s="9" t="str" cm="1">
        <f t="array" ref="H412">+_xlfn.IFS(G412=0,"NO COBRADA",G412&gt;0,"COBRADA")</f>
        <v>COBRADA</v>
      </c>
      <c r="I412" t="s">
        <v>33</v>
      </c>
      <c r="J412" s="2" t="s">
        <v>47</v>
      </c>
      <c r="K412" t="s">
        <v>31</v>
      </c>
      <c r="L412" s="3">
        <v>21.88</v>
      </c>
      <c r="M412" s="1">
        <v>411</v>
      </c>
      <c r="N412" t="s">
        <v>36</v>
      </c>
      <c r="O412" s="3">
        <f>+VLOOKUP(M412,'Cocina datos'!K411:M1178,3,FALSE)</f>
        <v>219</v>
      </c>
      <c r="P412" s="3" cm="1">
        <f t="array" ref="P412">+_xlfn.IFS(H412="COBRADA",O412,H412="NO COBRADA",0)</f>
        <v>219</v>
      </c>
      <c r="Q412" s="3">
        <f t="shared" si="47"/>
        <v>21.88</v>
      </c>
    </row>
    <row r="413" spans="1:17">
      <c r="A413" s="1">
        <v>4</v>
      </c>
      <c r="B413" s="1" t="str">
        <f t="shared" si="45"/>
        <v>miércoles</v>
      </c>
      <c r="C413" s="4">
        <v>45021.015277777777</v>
      </c>
      <c r="D413" s="4">
        <v>45021.085416666669</v>
      </c>
      <c r="E413" s="4">
        <f t="shared" si="50"/>
        <v>8.0555555558627631E-2</v>
      </c>
      <c r="F413" s="7">
        <f>+VLOOKUP(M413,'Cocina datos'!K412:M2314,2,FALSE)</f>
        <v>0.11874999999999999</v>
      </c>
      <c r="G413" s="7" cm="1">
        <f t="array" ref="G413">+_xlfn.IFS((E413-F413)&lt;0,0,(E413-F413)&gt;0,(E413-F413))</f>
        <v>0</v>
      </c>
      <c r="H413" s="9" t="str" cm="1">
        <f t="array" ref="H413">+_xlfn.IFS(G413=0,"NO COBRADA",G413&gt;0,"COBRADA")</f>
        <v>NO COBRADA</v>
      </c>
      <c r="I413" t="s">
        <v>40</v>
      </c>
      <c r="J413" s="2" t="s">
        <v>45</v>
      </c>
      <c r="K413" t="s">
        <v>44</v>
      </c>
      <c r="L413" s="3">
        <v>12.94</v>
      </c>
      <c r="M413" s="1">
        <v>412</v>
      </c>
      <c r="N413" t="s">
        <v>43</v>
      </c>
      <c r="O413" s="3">
        <f>+VLOOKUP(M413,'Cocina datos'!K412:M1179,3,FALSE)</f>
        <v>93</v>
      </c>
      <c r="P413" s="3" cm="1">
        <f t="array" ref="P413">+_xlfn.IFS(H413="COBRADA",O413,H413="NO COBRADA",0)</f>
        <v>0</v>
      </c>
      <c r="Q413" s="3">
        <f t="shared" si="47"/>
        <v>0</v>
      </c>
    </row>
    <row r="414" spans="1:17">
      <c r="A414" s="1">
        <v>3</v>
      </c>
      <c r="B414" s="1" t="str">
        <f t="shared" si="45"/>
        <v>miércoles</v>
      </c>
      <c r="C414" s="4">
        <v>45021.10833333333</v>
      </c>
      <c r="D414" s="4">
        <v>45021.206944444442</v>
      </c>
      <c r="E414" s="4">
        <f t="shared" si="50"/>
        <v>0.10902777777907129</v>
      </c>
      <c r="F414" s="7">
        <f>+VLOOKUP(M414,'Cocina datos'!K413:M2315,2,FALSE)</f>
        <v>8.3333333333333332E-3</v>
      </c>
      <c r="G414" s="7" cm="1">
        <f t="array" ref="G414">+_xlfn.IFS((E414-F414)&lt;0,0,(E414-F414)&gt;0,(E414-F414))</f>
        <v>0.10069444444573795</v>
      </c>
      <c r="H414" s="9" t="str" cm="1">
        <f t="array" ref="H414">+_xlfn.IFS(G414=0,"NO COBRADA",G414&gt;0,"COBRADA")</f>
        <v>COBRADA</v>
      </c>
      <c r="I414" t="s">
        <v>42</v>
      </c>
      <c r="J414" s="2" t="s">
        <v>45</v>
      </c>
      <c r="K414" t="s">
        <v>44</v>
      </c>
      <c r="L414" s="3">
        <v>23.01</v>
      </c>
      <c r="M414" s="1">
        <v>413</v>
      </c>
      <c r="N414" t="s">
        <v>52</v>
      </c>
      <c r="O414" s="3">
        <f>+VLOOKUP(M414,'Cocina datos'!K413:M1180,3,FALSE)</f>
        <v>35</v>
      </c>
      <c r="P414" s="3" cm="1">
        <f t="array" ref="P414">+_xlfn.IFS(H414="COBRADA",O414,H414="NO COBRADA",0)</f>
        <v>35</v>
      </c>
      <c r="Q414" s="3">
        <f t="shared" si="47"/>
        <v>23.01</v>
      </c>
    </row>
    <row r="415" spans="1:17">
      <c r="A415" s="1">
        <v>6</v>
      </c>
      <c r="B415" s="1" t="str">
        <f t="shared" si="45"/>
        <v>miércoles</v>
      </c>
      <c r="C415" s="4">
        <v>45021.154861111114</v>
      </c>
      <c r="D415" s="4">
        <v>45021.3</v>
      </c>
      <c r="E415" s="4">
        <f t="shared" si="48"/>
        <v>0.14513888888905058</v>
      </c>
      <c r="F415" s="7">
        <f>+VLOOKUP(M415,'Cocina datos'!K414:M2316,2,FALSE)</f>
        <v>2.6388888888888889E-2</v>
      </c>
      <c r="G415" s="7" cm="1">
        <f t="array" ref="G415">+_xlfn.IFS((E415-F415)&lt;0,0,(E415-F415)&gt;0,(E415-F415))</f>
        <v>0.11875000000016168</v>
      </c>
      <c r="H415" s="9" t="str" cm="1">
        <f t="array" ref="H415">+_xlfn.IFS(G415=0,"NO COBRADA",G415&gt;0,"COBRADA")</f>
        <v>COBRADA</v>
      </c>
      <c r="I415" t="s">
        <v>40</v>
      </c>
      <c r="J415" s="2" t="s">
        <v>45</v>
      </c>
      <c r="K415" t="s">
        <v>35</v>
      </c>
      <c r="L415" s="3">
        <v>13.17</v>
      </c>
      <c r="M415" s="1">
        <v>414</v>
      </c>
      <c r="N415" t="s">
        <v>32</v>
      </c>
      <c r="O415" s="3">
        <f>+VLOOKUP(M415,'Cocina datos'!K414:M1181,3,FALSE)</f>
        <v>33</v>
      </c>
      <c r="P415" s="3" cm="1">
        <f t="array" ref="P415">+_xlfn.IFS(H415="COBRADA",O415,H415="NO COBRADA",0)</f>
        <v>33</v>
      </c>
      <c r="Q415" s="3">
        <f t="shared" si="47"/>
        <v>13.17</v>
      </c>
    </row>
    <row r="416" spans="1:17">
      <c r="A416" s="1">
        <v>4</v>
      </c>
      <c r="B416" s="1" t="str">
        <f t="shared" si="45"/>
        <v>miércoles</v>
      </c>
      <c r="C416" s="4">
        <v>45021.027083333334</v>
      </c>
      <c r="D416" s="4">
        <v>45021.190972222219</v>
      </c>
      <c r="E416" s="4">
        <f>+D416-C416+(15/1440)</f>
        <v>0.17430555555135166</v>
      </c>
      <c r="F416" s="7">
        <f>+VLOOKUP(M416,'Cocina datos'!K415:M2317,2,FALSE)</f>
        <v>9.375E-2</v>
      </c>
      <c r="G416" s="7" cm="1">
        <f t="array" ref="G416">+_xlfn.IFS((E416-F416)&lt;0,0,(E416-F416)&gt;0,(E416-F416))</f>
        <v>8.055555555135166E-2</v>
      </c>
      <c r="H416" s="9" t="str" cm="1">
        <f t="array" ref="H416">+_xlfn.IFS(G416=0,"NO COBRADA",G416&gt;0,"COBRADA")</f>
        <v>COBRADA</v>
      </c>
      <c r="I416" t="s">
        <v>42</v>
      </c>
      <c r="J416" s="2" t="s">
        <v>45</v>
      </c>
      <c r="K416" t="s">
        <v>44</v>
      </c>
      <c r="L416" s="3">
        <v>20.51</v>
      </c>
      <c r="M416" s="1">
        <v>415</v>
      </c>
      <c r="N416" t="s">
        <v>39</v>
      </c>
      <c r="O416" s="3">
        <f>+VLOOKUP(M416,'Cocina datos'!K415:M1182,3,FALSE)</f>
        <v>158</v>
      </c>
      <c r="P416" s="3" cm="1">
        <f t="array" ref="P416">+_xlfn.IFS(H416="COBRADA",O416,H416="NO COBRADA",0)</f>
        <v>158</v>
      </c>
      <c r="Q416" s="3">
        <f t="shared" si="47"/>
        <v>20.51</v>
      </c>
    </row>
    <row r="417" spans="1:17">
      <c r="A417" s="1">
        <v>2</v>
      </c>
      <c r="B417" s="1" t="str">
        <f t="shared" si="45"/>
        <v>miércoles</v>
      </c>
      <c r="C417" s="4">
        <v>45021.127083333333</v>
      </c>
      <c r="D417" s="4">
        <v>45021.275694444441</v>
      </c>
      <c r="E417" s="4">
        <f t="shared" si="48"/>
        <v>0.14861111110803904</v>
      </c>
      <c r="F417" s="7">
        <f>+VLOOKUP(M417,'Cocina datos'!K416:M2318,2,FALSE)</f>
        <v>6.2500000000000003E-3</v>
      </c>
      <c r="G417" s="7" cm="1">
        <f t="array" ref="G417">+_xlfn.IFS((E417-F417)&lt;0,0,(E417-F417)&gt;0,(E417-F417))</f>
        <v>0.14236111110803903</v>
      </c>
      <c r="H417" s="9" t="str" cm="1">
        <f t="array" ref="H417">+_xlfn.IFS(G417=0,"NO COBRADA",G417&gt;0,"COBRADA")</f>
        <v>COBRADA</v>
      </c>
      <c r="I417" t="s">
        <v>33</v>
      </c>
      <c r="J417" s="2" t="s">
        <v>45</v>
      </c>
      <c r="K417" t="s">
        <v>44</v>
      </c>
      <c r="L417" s="3">
        <v>12.9</v>
      </c>
      <c r="M417" s="1">
        <v>416</v>
      </c>
      <c r="N417" t="s">
        <v>49</v>
      </c>
      <c r="O417" s="3">
        <f>+VLOOKUP(M417,'Cocina datos'!K416:M1183,3,FALSE)</f>
        <v>25</v>
      </c>
      <c r="P417" s="3" cm="1">
        <f t="array" ref="P417">+_xlfn.IFS(H417="COBRADA",O417,H417="NO COBRADA",0)</f>
        <v>25</v>
      </c>
      <c r="Q417" s="3">
        <f t="shared" si="47"/>
        <v>12.9</v>
      </c>
    </row>
    <row r="418" spans="1:17">
      <c r="A418" s="1">
        <v>2</v>
      </c>
      <c r="B418" s="1" t="str">
        <f t="shared" si="45"/>
        <v>miércoles</v>
      </c>
      <c r="C418" s="4">
        <v>45021.142361111109</v>
      </c>
      <c r="D418" s="4">
        <v>45021.189583333333</v>
      </c>
      <c r="E418" s="4">
        <f t="shared" si="48"/>
        <v>4.7222222223354038E-2</v>
      </c>
      <c r="F418" s="7">
        <f>+VLOOKUP(M418,'Cocina datos'!K417:M2319,2,FALSE)</f>
        <v>8.611111111111111E-2</v>
      </c>
      <c r="G418" s="7" cm="1">
        <f t="array" ref="G418">+_xlfn.IFS((E418-F418)&lt;0,0,(E418-F418)&gt;0,(E418-F418))</f>
        <v>0</v>
      </c>
      <c r="H418" s="9" t="str" cm="1">
        <f t="array" ref="H418">+_xlfn.IFS(G418=0,"NO COBRADA",G418&gt;0,"COBRADA")</f>
        <v>NO COBRADA</v>
      </c>
      <c r="I418" t="s">
        <v>37</v>
      </c>
      <c r="J418" s="2" t="s">
        <v>45</v>
      </c>
      <c r="K418" t="s">
        <v>44</v>
      </c>
      <c r="L418" s="3">
        <v>35.08</v>
      </c>
      <c r="M418" s="1">
        <v>417</v>
      </c>
      <c r="N418" t="s">
        <v>46</v>
      </c>
      <c r="O418" s="3">
        <f>+VLOOKUP(M418,'Cocina datos'!K417:M1184,3,FALSE)</f>
        <v>142</v>
      </c>
      <c r="P418" s="3" cm="1">
        <f t="array" ref="P418">+_xlfn.IFS(H418="COBRADA",O418,H418="NO COBRADA",0)</f>
        <v>0</v>
      </c>
      <c r="Q418" s="3">
        <f t="shared" si="47"/>
        <v>0</v>
      </c>
    </row>
    <row r="419" spans="1:17">
      <c r="A419" s="1">
        <v>4</v>
      </c>
      <c r="B419" s="1" t="str">
        <f t="shared" si="45"/>
        <v>miércoles</v>
      </c>
      <c r="C419" s="4">
        <v>45021.036111111112</v>
      </c>
      <c r="D419" s="4">
        <v>45021.146527777775</v>
      </c>
      <c r="E419" s="4">
        <f t="shared" si="48"/>
        <v>0.11041666666278616</v>
      </c>
      <c r="F419" s="7">
        <f>+VLOOKUP(M419,'Cocina datos'!K418:M2320,2,FALSE)</f>
        <v>0.14583333333333334</v>
      </c>
      <c r="G419" s="7" cm="1">
        <f t="array" ref="G419">+_xlfn.IFS((E419-F419)&lt;0,0,(E419-F419)&gt;0,(E419-F419))</f>
        <v>0</v>
      </c>
      <c r="H419" s="9" t="str" cm="1">
        <f t="array" ref="H419">+_xlfn.IFS(G419=0,"NO COBRADA",G419&gt;0,"COBRADA")</f>
        <v>NO COBRADA</v>
      </c>
      <c r="I419" t="s">
        <v>29</v>
      </c>
      <c r="J419" s="2" t="s">
        <v>45</v>
      </c>
      <c r="K419" t="s">
        <v>44</v>
      </c>
      <c r="L419" s="3">
        <v>35.51</v>
      </c>
      <c r="M419" s="1">
        <v>418</v>
      </c>
      <c r="N419" t="s">
        <v>32</v>
      </c>
      <c r="O419" s="3">
        <f>+VLOOKUP(M419,'Cocina datos'!K418:M1185,3,FALSE)</f>
        <v>118</v>
      </c>
      <c r="P419" s="3" cm="1">
        <f t="array" ref="P419">+_xlfn.IFS(H419="COBRADA",O419,H419="NO COBRADA",0)</f>
        <v>0</v>
      </c>
      <c r="Q419" s="3">
        <f t="shared" si="47"/>
        <v>0</v>
      </c>
    </row>
    <row r="420" spans="1:17">
      <c r="A420" s="1">
        <v>4</v>
      </c>
      <c r="B420" s="1" t="str">
        <f t="shared" si="45"/>
        <v>miércoles</v>
      </c>
      <c r="C420" s="4">
        <v>45021.134722222225</v>
      </c>
      <c r="D420" s="4">
        <v>45021.238194444442</v>
      </c>
      <c r="E420" s="4">
        <f t="shared" ref="E420:E422" si="51">+D420-C420+(15/1440)</f>
        <v>0.11388888888419994</v>
      </c>
      <c r="F420" s="7">
        <f>+VLOOKUP(M420,'Cocina datos'!K419:M2321,2,FALSE)</f>
        <v>4.4444444444444439E-2</v>
      </c>
      <c r="G420" s="7" cm="1">
        <f t="array" ref="G420">+_xlfn.IFS((E420-F420)&lt;0,0,(E420-F420)&gt;0,(E420-F420))</f>
        <v>6.9444444439755504E-2</v>
      </c>
      <c r="H420" s="9" t="str" cm="1">
        <f t="array" ref="H420">+_xlfn.IFS(G420=0,"NO COBRADA",G420&gt;0,"COBRADA")</f>
        <v>COBRADA</v>
      </c>
      <c r="I420" t="s">
        <v>40</v>
      </c>
      <c r="J420" s="2" t="s">
        <v>45</v>
      </c>
      <c r="K420" t="s">
        <v>31</v>
      </c>
      <c r="L420" s="3">
        <v>14.09</v>
      </c>
      <c r="M420" s="1">
        <v>419</v>
      </c>
      <c r="N420" t="s">
        <v>52</v>
      </c>
      <c r="O420" s="3">
        <f>+VLOOKUP(M420,'Cocina datos'!K419:M1186,3,FALSE)</f>
        <v>67</v>
      </c>
      <c r="P420" s="3" cm="1">
        <f t="array" ref="P420">+_xlfn.IFS(H420="COBRADA",O420,H420="NO COBRADA",0)</f>
        <v>67</v>
      </c>
      <c r="Q420" s="3">
        <f t="shared" si="47"/>
        <v>14.09</v>
      </c>
    </row>
    <row r="421" spans="1:17">
      <c r="A421" s="1">
        <v>6</v>
      </c>
      <c r="B421" s="1" t="str">
        <f t="shared" si="45"/>
        <v>miércoles</v>
      </c>
      <c r="C421" s="4">
        <v>45021.095833333333</v>
      </c>
      <c r="D421" s="4">
        <v>45021.228472222225</v>
      </c>
      <c r="E421" s="4">
        <f t="shared" si="51"/>
        <v>0.14305555555862762</v>
      </c>
      <c r="F421" s="7">
        <f>+VLOOKUP(M421,'Cocina datos'!K420:M2322,2,FALSE)</f>
        <v>0.15277777777777779</v>
      </c>
      <c r="G421" s="7" cm="1">
        <f t="array" ref="G421">+_xlfn.IFS((E421-F421)&lt;0,0,(E421-F421)&gt;0,(E421-F421))</f>
        <v>0</v>
      </c>
      <c r="H421" s="9" t="str" cm="1">
        <f t="array" ref="H421">+_xlfn.IFS(G421=0,"NO COBRADA",G421&gt;0,"COBRADA")</f>
        <v>NO COBRADA</v>
      </c>
      <c r="I421" t="s">
        <v>37</v>
      </c>
      <c r="J421" s="2" t="s">
        <v>45</v>
      </c>
      <c r="K421" t="s">
        <v>31</v>
      </c>
      <c r="L421" s="3">
        <v>31.49</v>
      </c>
      <c r="M421" s="1">
        <v>420</v>
      </c>
      <c r="N421" t="s">
        <v>48</v>
      </c>
      <c r="O421" s="3">
        <f>+VLOOKUP(M421,'Cocina datos'!K420:M1187,3,FALSE)</f>
        <v>242</v>
      </c>
      <c r="P421" s="3" cm="1">
        <f t="array" ref="P421">+_xlfn.IFS(H421="COBRADA",O421,H421="NO COBRADA",0)</f>
        <v>0</v>
      </c>
      <c r="Q421" s="3">
        <f t="shared" si="47"/>
        <v>0</v>
      </c>
    </row>
    <row r="422" spans="1:17">
      <c r="A422" s="1">
        <v>1</v>
      </c>
      <c r="B422" s="1" t="str">
        <f t="shared" si="45"/>
        <v>miércoles</v>
      </c>
      <c r="C422" s="4">
        <v>45021.067361111112</v>
      </c>
      <c r="D422" s="4">
        <v>45021.171527777777</v>
      </c>
      <c r="E422" s="4">
        <f t="shared" si="51"/>
        <v>0.11458333333090802</v>
      </c>
      <c r="F422" s="7">
        <f>+VLOOKUP(M422,'Cocina datos'!K421:M2323,2,FALSE)</f>
        <v>0.12291666666666666</v>
      </c>
      <c r="G422" s="7" cm="1">
        <f t="array" ref="G422">+_xlfn.IFS((E422-F422)&lt;0,0,(E422-F422)&gt;0,(E422-F422))</f>
        <v>0</v>
      </c>
      <c r="H422" s="9" t="str" cm="1">
        <f t="array" ref="H422">+_xlfn.IFS(G422=0,"NO COBRADA",G422&gt;0,"COBRADA")</f>
        <v>NO COBRADA</v>
      </c>
      <c r="I422" t="s">
        <v>33</v>
      </c>
      <c r="J422" s="2" t="s">
        <v>45</v>
      </c>
      <c r="K422" t="s">
        <v>31</v>
      </c>
      <c r="L422" s="3">
        <v>17.57</v>
      </c>
      <c r="M422" s="1">
        <v>421</v>
      </c>
      <c r="N422" t="s">
        <v>51</v>
      </c>
      <c r="O422" s="3">
        <f>+VLOOKUP(M422,'Cocina datos'!K421:M1188,3,FALSE)</f>
        <v>85</v>
      </c>
      <c r="P422" s="3" cm="1">
        <f t="array" ref="P422">+_xlfn.IFS(H422="COBRADA",O422,H422="NO COBRADA",0)</f>
        <v>0</v>
      </c>
      <c r="Q422" s="3">
        <f t="shared" si="47"/>
        <v>0</v>
      </c>
    </row>
    <row r="423" spans="1:17">
      <c r="A423" s="1">
        <v>6</v>
      </c>
      <c r="B423" s="1" t="str">
        <f t="shared" si="45"/>
        <v>miércoles</v>
      </c>
      <c r="C423" s="4">
        <v>45021.025000000001</v>
      </c>
      <c r="D423" s="4">
        <v>45021.131249999999</v>
      </c>
      <c r="E423" s="4">
        <f t="shared" si="48"/>
        <v>0.10624999999708962</v>
      </c>
      <c r="F423" s="7">
        <f>+VLOOKUP(M423,'Cocina datos'!K422:M2324,2,FALSE)</f>
        <v>2.8472222222222222E-2</v>
      </c>
      <c r="G423" s="7" cm="1">
        <f t="array" ref="G423">+_xlfn.IFS((E423-F423)&lt;0,0,(E423-F423)&gt;0,(E423-F423))</f>
        <v>7.7777777774867399E-2</v>
      </c>
      <c r="H423" s="9" t="str" cm="1">
        <f t="array" ref="H423">+_xlfn.IFS(G423=0,"NO COBRADA",G423&gt;0,"COBRADA")</f>
        <v>COBRADA</v>
      </c>
      <c r="I423" t="s">
        <v>37</v>
      </c>
      <c r="J423" s="2" t="s">
        <v>45</v>
      </c>
      <c r="K423" t="s">
        <v>31</v>
      </c>
      <c r="L423" s="3">
        <v>39.72</v>
      </c>
      <c r="M423" s="1">
        <v>422</v>
      </c>
      <c r="N423" t="s">
        <v>32</v>
      </c>
      <c r="O423" s="3">
        <f>+VLOOKUP(M423,'Cocina datos'!K422:M1189,3,FALSE)</f>
        <v>88</v>
      </c>
      <c r="P423" s="3" cm="1">
        <f t="array" ref="P423">+_xlfn.IFS(H423="COBRADA",O423,H423="NO COBRADA",0)</f>
        <v>88</v>
      </c>
      <c r="Q423" s="3">
        <f t="shared" si="47"/>
        <v>39.72</v>
      </c>
    </row>
    <row r="424" spans="1:17">
      <c r="A424" s="1">
        <v>2</v>
      </c>
      <c r="B424" s="1" t="str">
        <f t="shared" si="45"/>
        <v>miércoles</v>
      </c>
      <c r="C424" s="4">
        <v>45021.106944444444</v>
      </c>
      <c r="D424" s="4">
        <v>45021.206250000003</v>
      </c>
      <c r="E424" s="4">
        <f t="shared" si="48"/>
        <v>9.930555555911269E-2</v>
      </c>
      <c r="F424" s="7">
        <f>+VLOOKUP(M424,'Cocina datos'!K423:M2325,2,FALSE)</f>
        <v>4.7916666666666663E-2</v>
      </c>
      <c r="G424" s="7" cm="1">
        <f t="array" ref="G424">+_xlfn.IFS((E424-F424)&lt;0,0,(E424-F424)&gt;0,(E424-F424))</f>
        <v>5.1388888892446027E-2</v>
      </c>
      <c r="H424" s="9" t="str" cm="1">
        <f t="array" ref="H424">+_xlfn.IFS(G424=0,"NO COBRADA",G424&gt;0,"COBRADA")</f>
        <v>COBRADA</v>
      </c>
      <c r="I424" t="s">
        <v>33</v>
      </c>
      <c r="J424" s="2" t="s">
        <v>34</v>
      </c>
      <c r="K424" t="s">
        <v>31</v>
      </c>
      <c r="L424" s="3">
        <v>34.130000000000003</v>
      </c>
      <c r="M424" s="1">
        <v>423</v>
      </c>
      <c r="N424" t="s">
        <v>50</v>
      </c>
      <c r="O424" s="3">
        <f>+VLOOKUP(M424,'Cocina datos'!K423:M1190,3,FALSE)</f>
        <v>152</v>
      </c>
      <c r="P424" s="3" cm="1">
        <f t="array" ref="P424">+_xlfn.IFS(H424="COBRADA",O424,H424="NO COBRADA",0)</f>
        <v>152</v>
      </c>
      <c r="Q424" s="3">
        <f t="shared" si="47"/>
        <v>34.130000000000003</v>
      </c>
    </row>
    <row r="425" spans="1:17">
      <c r="A425" s="1">
        <v>3</v>
      </c>
      <c r="B425" s="1" t="str">
        <f t="shared" si="45"/>
        <v>miércoles</v>
      </c>
      <c r="C425" s="4">
        <v>45021.047222222223</v>
      </c>
      <c r="D425" s="4">
        <v>45021.136805555558</v>
      </c>
      <c r="E425" s="4">
        <f t="shared" si="48"/>
        <v>8.9583333334303461E-2</v>
      </c>
      <c r="F425" s="7">
        <f>+VLOOKUP(M425,'Cocina datos'!K424:M2326,2,FALSE)</f>
        <v>0.18333333333333335</v>
      </c>
      <c r="G425" s="7" cm="1">
        <f t="array" ref="G425">+_xlfn.IFS((E425-F425)&lt;0,0,(E425-F425)&gt;0,(E425-F425))</f>
        <v>0</v>
      </c>
      <c r="H425" s="9" t="str" cm="1">
        <f t="array" ref="H425">+_xlfn.IFS(G425=0,"NO COBRADA",G425&gt;0,"COBRADA")</f>
        <v>NO COBRADA</v>
      </c>
      <c r="I425" t="s">
        <v>37</v>
      </c>
      <c r="J425" s="2" t="s">
        <v>34</v>
      </c>
      <c r="K425" t="s">
        <v>44</v>
      </c>
      <c r="L425" s="3">
        <v>11.02</v>
      </c>
      <c r="M425" s="1">
        <v>424</v>
      </c>
      <c r="N425" t="s">
        <v>36</v>
      </c>
      <c r="O425" s="3">
        <f>+VLOOKUP(M425,'Cocina datos'!K424:M1191,3,FALSE)</f>
        <v>147</v>
      </c>
      <c r="P425" s="3" cm="1">
        <f t="array" ref="P425">+_xlfn.IFS(H425="COBRADA",O425,H425="NO COBRADA",0)</f>
        <v>0</v>
      </c>
      <c r="Q425" s="3">
        <f t="shared" si="47"/>
        <v>0</v>
      </c>
    </row>
    <row r="426" spans="1:17">
      <c r="A426" s="1">
        <v>3</v>
      </c>
      <c r="B426" s="1" t="str">
        <f t="shared" si="45"/>
        <v>miércoles</v>
      </c>
      <c r="C426" s="4">
        <v>45021.058333333334</v>
      </c>
      <c r="D426" s="4">
        <v>45021.15625</v>
      </c>
      <c r="E426" s="4">
        <f t="shared" si="48"/>
        <v>9.7916666665696539E-2</v>
      </c>
      <c r="F426" s="7">
        <f>+VLOOKUP(M426,'Cocina datos'!K425:M2327,2,FALSE)</f>
        <v>1.9444444444444445E-2</v>
      </c>
      <c r="G426" s="7" cm="1">
        <f t="array" ref="G426">+_xlfn.IFS((E426-F426)&lt;0,0,(E426-F426)&gt;0,(E426-F426))</f>
        <v>7.8472222221252094E-2</v>
      </c>
      <c r="H426" s="9" t="str" cm="1">
        <f t="array" ref="H426">+_xlfn.IFS(G426=0,"NO COBRADA",G426&gt;0,"COBRADA")</f>
        <v>COBRADA</v>
      </c>
      <c r="I426" t="s">
        <v>37</v>
      </c>
      <c r="J426" s="2" t="s">
        <v>45</v>
      </c>
      <c r="K426" t="s">
        <v>31</v>
      </c>
      <c r="L426" s="3">
        <v>49.43</v>
      </c>
      <c r="M426" s="1">
        <v>425</v>
      </c>
      <c r="N426" t="s">
        <v>43</v>
      </c>
      <c r="O426" s="3">
        <f>+VLOOKUP(M426,'Cocina datos'!K425:M1192,3,FALSE)</f>
        <v>19</v>
      </c>
      <c r="P426" s="3" cm="1">
        <f t="array" ref="P426">+_xlfn.IFS(H426="COBRADA",O426,H426="NO COBRADA",0)</f>
        <v>19</v>
      </c>
      <c r="Q426" s="3">
        <f t="shared" si="47"/>
        <v>49.43</v>
      </c>
    </row>
    <row r="427" spans="1:17">
      <c r="A427" s="1">
        <v>2</v>
      </c>
      <c r="B427" s="1" t="str">
        <f t="shared" si="45"/>
        <v>miércoles</v>
      </c>
      <c r="C427" s="4">
        <v>45021.132638888892</v>
      </c>
      <c r="D427" s="4">
        <v>45021.209722222222</v>
      </c>
      <c r="E427" s="4">
        <f t="shared" si="48"/>
        <v>7.7083333329937886E-2</v>
      </c>
      <c r="F427" s="7">
        <f>+VLOOKUP(M427,'Cocina datos'!K426:M2328,2,FALSE)</f>
        <v>0.18819444444444444</v>
      </c>
      <c r="G427" s="7" cm="1">
        <f t="array" ref="G427">+_xlfn.IFS((E427-F427)&lt;0,0,(E427-F427)&gt;0,(E427-F427))</f>
        <v>0</v>
      </c>
      <c r="H427" s="9" t="str" cm="1">
        <f t="array" ref="H427">+_xlfn.IFS(G427=0,"NO COBRADA",G427&gt;0,"COBRADA")</f>
        <v>NO COBRADA</v>
      </c>
      <c r="I427" t="s">
        <v>42</v>
      </c>
      <c r="J427" s="2" t="s">
        <v>45</v>
      </c>
      <c r="K427" t="s">
        <v>31</v>
      </c>
      <c r="L427" s="3">
        <v>47.8</v>
      </c>
      <c r="M427" s="1">
        <v>426</v>
      </c>
      <c r="N427" t="s">
        <v>39</v>
      </c>
      <c r="O427" s="3">
        <f>+VLOOKUP(M427,'Cocina datos'!K426:M1193,3,FALSE)</f>
        <v>247</v>
      </c>
      <c r="P427" s="3" cm="1">
        <f t="array" ref="P427">+_xlfn.IFS(H427="COBRADA",O427,H427="NO COBRADA",0)</f>
        <v>0</v>
      </c>
      <c r="Q427" s="3">
        <f t="shared" si="47"/>
        <v>0</v>
      </c>
    </row>
    <row r="428" spans="1:17">
      <c r="A428" s="1">
        <v>4</v>
      </c>
      <c r="B428" s="1" t="str">
        <f t="shared" si="45"/>
        <v>miércoles</v>
      </c>
      <c r="C428" s="4">
        <v>45021.106944444444</v>
      </c>
      <c r="D428" s="4">
        <v>45021.154861111114</v>
      </c>
      <c r="E428" s="4">
        <f t="shared" si="48"/>
        <v>4.7916666670062114E-2</v>
      </c>
      <c r="F428" s="7">
        <f>+VLOOKUP(M428,'Cocina datos'!K427:M2329,2,FALSE)</f>
        <v>0.23749999999999999</v>
      </c>
      <c r="G428" s="7" cm="1">
        <f t="array" ref="G428">+_xlfn.IFS((E428-F428)&lt;0,0,(E428-F428)&gt;0,(E428-F428))</f>
        <v>0</v>
      </c>
      <c r="H428" s="9" t="str" cm="1">
        <f t="array" ref="H428">+_xlfn.IFS(G428=0,"NO COBRADA",G428&gt;0,"COBRADA")</f>
        <v>NO COBRADA</v>
      </c>
      <c r="I428" t="s">
        <v>37</v>
      </c>
      <c r="J428" s="2" t="s">
        <v>34</v>
      </c>
      <c r="K428" t="s">
        <v>31</v>
      </c>
      <c r="L428" s="3">
        <v>43.74</v>
      </c>
      <c r="M428" s="1">
        <v>427</v>
      </c>
      <c r="N428" t="s">
        <v>48</v>
      </c>
      <c r="O428" s="3">
        <f>+VLOOKUP(M428,'Cocina datos'!K427:M1194,3,FALSE)</f>
        <v>206</v>
      </c>
      <c r="P428" s="3" cm="1">
        <f t="array" ref="P428">+_xlfn.IFS(H428="COBRADA",O428,H428="NO COBRADA",0)</f>
        <v>0</v>
      </c>
      <c r="Q428" s="3">
        <f t="shared" si="47"/>
        <v>0</v>
      </c>
    </row>
    <row r="429" spans="1:17">
      <c r="A429" s="1">
        <v>5</v>
      </c>
      <c r="B429" s="1" t="str">
        <f t="shared" si="45"/>
        <v>miércoles</v>
      </c>
      <c r="C429" s="4">
        <v>45021.137499999997</v>
      </c>
      <c r="D429" s="4">
        <v>45021.252083333333</v>
      </c>
      <c r="E429" s="4">
        <f t="shared" si="48"/>
        <v>0.11458333333575865</v>
      </c>
      <c r="F429" s="7">
        <f>+VLOOKUP(M429,'Cocina datos'!K428:M2330,2,FALSE)</f>
        <v>0.19027777777777777</v>
      </c>
      <c r="G429" s="7" cm="1">
        <f t="array" ref="G429">+_xlfn.IFS((E429-F429)&lt;0,0,(E429-F429)&gt;0,(E429-F429))</f>
        <v>0</v>
      </c>
      <c r="H429" s="9" t="str" cm="1">
        <f t="array" ref="H429">+_xlfn.IFS(G429=0,"NO COBRADA",G429&gt;0,"COBRADA")</f>
        <v>NO COBRADA</v>
      </c>
      <c r="I429" t="s">
        <v>42</v>
      </c>
      <c r="J429" s="2" t="s">
        <v>45</v>
      </c>
      <c r="K429" t="s">
        <v>35</v>
      </c>
      <c r="L429" s="3">
        <v>15.6</v>
      </c>
      <c r="M429" s="1">
        <v>428</v>
      </c>
      <c r="N429" t="s">
        <v>50</v>
      </c>
      <c r="O429" s="3">
        <f>+VLOOKUP(M429,'Cocina datos'!K428:M1195,3,FALSE)</f>
        <v>175</v>
      </c>
      <c r="P429" s="3" cm="1">
        <f t="array" ref="P429">+_xlfn.IFS(H429="COBRADA",O429,H429="NO COBRADA",0)</f>
        <v>0</v>
      </c>
      <c r="Q429" s="3">
        <f t="shared" si="47"/>
        <v>0</v>
      </c>
    </row>
    <row r="430" spans="1:17">
      <c r="A430" s="1">
        <v>1</v>
      </c>
      <c r="B430" s="1" t="str">
        <f t="shared" si="45"/>
        <v>miércoles</v>
      </c>
      <c r="C430" s="4">
        <v>45021.006944444445</v>
      </c>
      <c r="D430" s="4">
        <v>45021.156944444447</v>
      </c>
      <c r="E430" s="4">
        <f t="shared" si="48"/>
        <v>0.15000000000145519</v>
      </c>
      <c r="F430" s="7">
        <f>+VLOOKUP(M430,'Cocina datos'!K429:M2331,2,FALSE)</f>
        <v>5.6249999999999994E-2</v>
      </c>
      <c r="G430" s="7" cm="1">
        <f t="array" ref="G430">+_xlfn.IFS((E430-F430)&lt;0,0,(E430-F430)&gt;0,(E430-F430))</f>
        <v>9.3750000001455197E-2</v>
      </c>
      <c r="H430" s="9" t="str" cm="1">
        <f t="array" ref="H430">+_xlfn.IFS(G430=0,"NO COBRADA",G430&gt;0,"COBRADA")</f>
        <v>COBRADA</v>
      </c>
      <c r="I430" t="s">
        <v>42</v>
      </c>
      <c r="J430" s="2" t="s">
        <v>45</v>
      </c>
      <c r="K430" t="s">
        <v>31</v>
      </c>
      <c r="L430" s="3">
        <v>10.95</v>
      </c>
      <c r="M430" s="1">
        <v>429</v>
      </c>
      <c r="N430" t="s">
        <v>39</v>
      </c>
      <c r="O430" s="3">
        <f>+VLOOKUP(M430,'Cocina datos'!K429:M1196,3,FALSE)</f>
        <v>78</v>
      </c>
      <c r="P430" s="3" cm="1">
        <f t="array" ref="P430">+_xlfn.IFS(H430="COBRADA",O430,H430="NO COBRADA",0)</f>
        <v>78</v>
      </c>
      <c r="Q430" s="3">
        <f t="shared" si="47"/>
        <v>10.95</v>
      </c>
    </row>
    <row r="431" spans="1:17">
      <c r="A431" s="1">
        <v>3</v>
      </c>
      <c r="B431" s="1" t="str">
        <f t="shared" si="45"/>
        <v>miércoles</v>
      </c>
      <c r="C431" s="4">
        <v>45021.097916666666</v>
      </c>
      <c r="D431" s="4">
        <v>45021.165972222225</v>
      </c>
      <c r="E431" s="4">
        <f t="shared" si="48"/>
        <v>6.805555555911269E-2</v>
      </c>
      <c r="F431" s="7">
        <f>+VLOOKUP(M431,'Cocina datos'!K430:M2332,2,FALSE)</f>
        <v>3.4027777777777775E-2</v>
      </c>
      <c r="G431" s="7" cm="1">
        <f t="array" ref="G431">+_xlfn.IFS((E431-F431)&lt;0,0,(E431-F431)&gt;0,(E431-F431))</f>
        <v>3.4027777781334916E-2</v>
      </c>
      <c r="H431" s="9" t="str" cm="1">
        <f t="array" ref="H431">+_xlfn.IFS(G431=0,"NO COBRADA",G431&gt;0,"COBRADA")</f>
        <v>COBRADA</v>
      </c>
      <c r="I431" t="s">
        <v>42</v>
      </c>
      <c r="J431" s="2" t="s">
        <v>47</v>
      </c>
      <c r="K431" t="s">
        <v>31</v>
      </c>
      <c r="L431" s="3">
        <v>42.09</v>
      </c>
      <c r="M431" s="1">
        <v>430</v>
      </c>
      <c r="N431" t="s">
        <v>46</v>
      </c>
      <c r="O431" s="3">
        <f>+VLOOKUP(M431,'Cocina datos'!K430:M1197,3,FALSE)</f>
        <v>25</v>
      </c>
      <c r="P431" s="3" cm="1">
        <f t="array" ref="P431">+_xlfn.IFS(H431="COBRADA",O431,H431="NO COBRADA",0)</f>
        <v>25</v>
      </c>
      <c r="Q431" s="3">
        <f t="shared" si="47"/>
        <v>42.09</v>
      </c>
    </row>
    <row r="432" spans="1:17">
      <c r="A432" s="1">
        <v>5</v>
      </c>
      <c r="B432" s="1" t="str">
        <f t="shared" si="45"/>
        <v>miércoles</v>
      </c>
      <c r="C432" s="4">
        <v>45021.147916666669</v>
      </c>
      <c r="D432" s="4">
        <v>45021.309027777781</v>
      </c>
      <c r="E432" s="4">
        <f t="shared" si="48"/>
        <v>0.16111111111240461</v>
      </c>
      <c r="F432" s="7">
        <f>+VLOOKUP(M432,'Cocina datos'!K431:M2333,2,FALSE)</f>
        <v>2.7777777777777776E-2</v>
      </c>
      <c r="G432" s="7" cm="1">
        <f t="array" ref="G432">+_xlfn.IFS((E432-F432)&lt;0,0,(E432-F432)&gt;0,(E432-F432))</f>
        <v>0.13333333333462682</v>
      </c>
      <c r="H432" s="9" t="str" cm="1">
        <f t="array" ref="H432">+_xlfn.IFS(G432=0,"NO COBRADA",G432&gt;0,"COBRADA")</f>
        <v>COBRADA</v>
      </c>
      <c r="I432" t="s">
        <v>40</v>
      </c>
      <c r="J432" s="2" t="s">
        <v>45</v>
      </c>
      <c r="K432" t="s">
        <v>31</v>
      </c>
      <c r="L432" s="3">
        <v>39.82</v>
      </c>
      <c r="M432" s="1">
        <v>431</v>
      </c>
      <c r="N432" t="s">
        <v>52</v>
      </c>
      <c r="O432" s="3">
        <f>+VLOOKUP(M432,'Cocina datos'!K431:M1198,3,FALSE)</f>
        <v>60</v>
      </c>
      <c r="P432" s="3" cm="1">
        <f t="array" ref="P432">+_xlfn.IFS(H432="COBRADA",O432,H432="NO COBRADA",0)</f>
        <v>60</v>
      </c>
      <c r="Q432" s="3">
        <f t="shared" si="47"/>
        <v>39.82</v>
      </c>
    </row>
    <row r="433" spans="1:17">
      <c r="A433" s="1">
        <v>2</v>
      </c>
      <c r="B433" s="1" t="str">
        <f t="shared" si="45"/>
        <v>miércoles</v>
      </c>
      <c r="C433" s="4">
        <v>45021.146527777775</v>
      </c>
      <c r="D433" s="4">
        <v>45021.245833333334</v>
      </c>
      <c r="E433" s="4">
        <f t="shared" si="48"/>
        <v>9.930555555911269E-2</v>
      </c>
      <c r="F433" s="7">
        <f>+VLOOKUP(M433,'Cocina datos'!K432:M2334,2,FALSE)</f>
        <v>7.3611111111111099E-2</v>
      </c>
      <c r="G433" s="7" cm="1">
        <f t="array" ref="G433">+_xlfn.IFS((E433-F433)&lt;0,0,(E433-F433)&gt;0,(E433-F433))</f>
        <v>2.5694444448001591E-2</v>
      </c>
      <c r="H433" s="9" t="str" cm="1">
        <f t="array" ref="H433">+_xlfn.IFS(G433=0,"NO COBRADA",G433&gt;0,"COBRADA")</f>
        <v>COBRADA</v>
      </c>
      <c r="I433" t="s">
        <v>42</v>
      </c>
      <c r="J433" s="2" t="s">
        <v>45</v>
      </c>
      <c r="K433" t="s">
        <v>44</v>
      </c>
      <c r="L433" s="3">
        <v>18.71</v>
      </c>
      <c r="M433" s="1">
        <v>432</v>
      </c>
      <c r="N433" t="s">
        <v>36</v>
      </c>
      <c r="O433" s="3">
        <f>+VLOOKUP(M433,'Cocina datos'!K432:M1199,3,FALSE)</f>
        <v>109</v>
      </c>
      <c r="P433" s="3" cm="1">
        <f t="array" ref="P433">+_xlfn.IFS(H433="COBRADA",O433,H433="NO COBRADA",0)</f>
        <v>109</v>
      </c>
      <c r="Q433" s="3">
        <f t="shared" si="47"/>
        <v>18.71</v>
      </c>
    </row>
    <row r="434" spans="1:17">
      <c r="A434" s="1">
        <v>4</v>
      </c>
      <c r="B434" s="1" t="str">
        <f t="shared" si="45"/>
        <v>miércoles</v>
      </c>
      <c r="C434" s="4">
        <v>45021.051388888889</v>
      </c>
      <c r="D434" s="4">
        <v>45021.131249999999</v>
      </c>
      <c r="E434" s="4">
        <f t="shared" si="48"/>
        <v>7.9861111109494232E-2</v>
      </c>
      <c r="F434" s="7">
        <f>+VLOOKUP(M434,'Cocina datos'!K433:M2335,2,FALSE)</f>
        <v>7.6388888888888895E-2</v>
      </c>
      <c r="G434" s="7" cm="1">
        <f t="array" ref="G434">+_xlfn.IFS((E434-F434)&lt;0,0,(E434-F434)&gt;0,(E434-F434))</f>
        <v>3.4722222206053366E-3</v>
      </c>
      <c r="H434" s="9" t="str" cm="1">
        <f t="array" ref="H434">+_xlfn.IFS(G434=0,"NO COBRADA",G434&gt;0,"COBRADA")</f>
        <v>COBRADA</v>
      </c>
      <c r="I434" t="s">
        <v>42</v>
      </c>
      <c r="J434" s="2" t="s">
        <v>45</v>
      </c>
      <c r="K434" t="s">
        <v>31</v>
      </c>
      <c r="L434" s="3">
        <v>45.77</v>
      </c>
      <c r="M434" s="1">
        <v>433</v>
      </c>
      <c r="N434" t="s">
        <v>48</v>
      </c>
      <c r="O434" s="3">
        <f>+VLOOKUP(M434,'Cocina datos'!K433:M1200,3,FALSE)</f>
        <v>102</v>
      </c>
      <c r="P434" s="3" cm="1">
        <f t="array" ref="P434">+_xlfn.IFS(H434="COBRADA",O434,H434="NO COBRADA",0)</f>
        <v>102</v>
      </c>
      <c r="Q434" s="3">
        <f t="shared" si="47"/>
        <v>45.77</v>
      </c>
    </row>
    <row r="435" spans="1:17">
      <c r="A435" s="1">
        <v>4</v>
      </c>
      <c r="B435" s="1" t="str">
        <f t="shared" si="45"/>
        <v>miércoles</v>
      </c>
      <c r="C435" s="4">
        <v>45021.010416666664</v>
      </c>
      <c r="D435" s="4">
        <v>45021.163194444445</v>
      </c>
      <c r="E435" s="4">
        <f t="shared" si="48"/>
        <v>0.15277777778101154</v>
      </c>
      <c r="F435" s="7">
        <f>+VLOOKUP(M435,'Cocina datos'!K434:M2336,2,FALSE)</f>
        <v>8.0555555555555547E-2</v>
      </c>
      <c r="G435" s="7" cm="1">
        <f t="array" ref="G435">+_xlfn.IFS((E435-F435)&lt;0,0,(E435-F435)&gt;0,(E435-F435))</f>
        <v>7.222222222545599E-2</v>
      </c>
      <c r="H435" s="9" t="str" cm="1">
        <f t="array" ref="H435">+_xlfn.IFS(G435=0,"NO COBRADA",G435&gt;0,"COBRADA")</f>
        <v>COBRADA</v>
      </c>
      <c r="I435" t="s">
        <v>42</v>
      </c>
      <c r="J435" s="2" t="s">
        <v>45</v>
      </c>
      <c r="K435" t="s">
        <v>31</v>
      </c>
      <c r="L435" s="3">
        <v>37.15</v>
      </c>
      <c r="M435" s="1">
        <v>434</v>
      </c>
      <c r="N435" t="s">
        <v>48</v>
      </c>
      <c r="O435" s="3">
        <f>+VLOOKUP(M435,'Cocina datos'!K434:M1201,3,FALSE)</f>
        <v>96</v>
      </c>
      <c r="P435" s="3" cm="1">
        <f t="array" ref="P435">+_xlfn.IFS(H435="COBRADA",O435,H435="NO COBRADA",0)</f>
        <v>96</v>
      </c>
      <c r="Q435" s="3">
        <f t="shared" si="47"/>
        <v>37.15</v>
      </c>
    </row>
    <row r="436" spans="1:17">
      <c r="A436" s="1">
        <v>6</v>
      </c>
      <c r="B436" s="1" t="str">
        <f t="shared" si="45"/>
        <v>miércoles</v>
      </c>
      <c r="C436" s="4">
        <v>45021.161805555559</v>
      </c>
      <c r="D436" s="4">
        <v>45021.250694444447</v>
      </c>
      <c r="E436" s="4">
        <f t="shared" ref="E436:E437" si="52">+D436-C436+(15/1440)</f>
        <v>9.9305555554262057E-2</v>
      </c>
      <c r="F436" s="7">
        <f>+VLOOKUP(M436,'Cocina datos'!K435:M2337,2,FALSE)</f>
        <v>0.15416666666666667</v>
      </c>
      <c r="G436" s="7" cm="1">
        <f t="array" ref="G436">+_xlfn.IFS((E436-F436)&lt;0,0,(E436-F436)&gt;0,(E436-F436))</f>
        <v>0</v>
      </c>
      <c r="H436" s="9" t="str" cm="1">
        <f t="array" ref="H436">+_xlfn.IFS(G436=0,"NO COBRADA",G436&gt;0,"COBRADA")</f>
        <v>NO COBRADA</v>
      </c>
      <c r="I436" t="s">
        <v>40</v>
      </c>
      <c r="J436" s="2" t="s">
        <v>45</v>
      </c>
      <c r="K436" t="s">
        <v>31</v>
      </c>
      <c r="L436" s="3">
        <v>30.48</v>
      </c>
      <c r="M436" s="1">
        <v>435</v>
      </c>
      <c r="N436" t="s">
        <v>32</v>
      </c>
      <c r="O436" s="3">
        <f>+VLOOKUP(M436,'Cocina datos'!K435:M1202,3,FALSE)</f>
        <v>154</v>
      </c>
      <c r="P436" s="3" cm="1">
        <f t="array" ref="P436">+_xlfn.IFS(H436="COBRADA",O436,H436="NO COBRADA",0)</f>
        <v>0</v>
      </c>
      <c r="Q436" s="3">
        <f t="shared" si="47"/>
        <v>0</v>
      </c>
    </row>
    <row r="437" spans="1:17">
      <c r="A437" s="1">
        <v>3</v>
      </c>
      <c r="B437" s="1" t="str">
        <f t="shared" si="45"/>
        <v>miércoles</v>
      </c>
      <c r="C437" s="4">
        <v>45021.008333333331</v>
      </c>
      <c r="D437" s="4">
        <v>45021.169444444444</v>
      </c>
      <c r="E437" s="4">
        <f t="shared" si="52"/>
        <v>0.17152777777907127</v>
      </c>
      <c r="F437" s="7">
        <f>+VLOOKUP(M437,'Cocina datos'!K436:M2338,2,FALSE)</f>
        <v>6.25E-2</v>
      </c>
      <c r="G437" s="7" cm="1">
        <f t="array" ref="G437">+_xlfn.IFS((E437-F437)&lt;0,0,(E437-F437)&gt;0,(E437-F437))</f>
        <v>0.10902777777907127</v>
      </c>
      <c r="H437" s="9" t="str" cm="1">
        <f t="array" ref="H437">+_xlfn.IFS(G437=0,"NO COBRADA",G437&gt;0,"COBRADA")</f>
        <v>COBRADA</v>
      </c>
      <c r="I437" t="s">
        <v>40</v>
      </c>
      <c r="J437" s="2" t="s">
        <v>45</v>
      </c>
      <c r="K437" t="s">
        <v>31</v>
      </c>
      <c r="L437" s="3">
        <v>10.14</v>
      </c>
      <c r="M437" s="1">
        <v>436</v>
      </c>
      <c r="N437" t="s">
        <v>39</v>
      </c>
      <c r="O437" s="3">
        <f>+VLOOKUP(M437,'Cocina datos'!K436:M1203,3,FALSE)</f>
        <v>56</v>
      </c>
      <c r="P437" s="3" cm="1">
        <f t="array" ref="P437">+_xlfn.IFS(H437="COBRADA",O437,H437="NO COBRADA",0)</f>
        <v>56</v>
      </c>
      <c r="Q437" s="3">
        <f t="shared" si="47"/>
        <v>10.14</v>
      </c>
    </row>
    <row r="438" spans="1:17">
      <c r="A438" s="1">
        <v>6</v>
      </c>
      <c r="B438" s="1" t="str">
        <f t="shared" si="45"/>
        <v>miércoles</v>
      </c>
      <c r="C438" s="4">
        <v>45021.126388888886</v>
      </c>
      <c r="D438" s="4">
        <v>45021.225694444445</v>
      </c>
      <c r="E438" s="4">
        <f t="shared" si="48"/>
        <v>9.930555555911269E-2</v>
      </c>
      <c r="F438" s="7">
        <f>+VLOOKUP(M438,'Cocina datos'!K437:M2339,2,FALSE)</f>
        <v>7.0833333333333331E-2</v>
      </c>
      <c r="G438" s="7" cm="1">
        <f t="array" ref="G438">+_xlfn.IFS((E438-F438)&lt;0,0,(E438-F438)&gt;0,(E438-F438))</f>
        <v>2.8472222225779359E-2</v>
      </c>
      <c r="H438" s="9" t="str" cm="1">
        <f t="array" ref="H438">+_xlfn.IFS(G438=0,"NO COBRADA",G438&gt;0,"COBRADA")</f>
        <v>COBRADA</v>
      </c>
      <c r="I438" t="s">
        <v>29</v>
      </c>
      <c r="J438" s="2" t="s">
        <v>45</v>
      </c>
      <c r="K438" t="s">
        <v>31</v>
      </c>
      <c r="L438" s="3">
        <v>12.56</v>
      </c>
      <c r="M438" s="1">
        <v>437</v>
      </c>
      <c r="N438" t="s">
        <v>41</v>
      </c>
      <c r="O438" s="3">
        <f>+VLOOKUP(M438,'Cocina datos'!K437:M1204,3,FALSE)</f>
        <v>70</v>
      </c>
      <c r="P438" s="3" cm="1">
        <f t="array" ref="P438">+_xlfn.IFS(H438="COBRADA",O438,H438="NO COBRADA",0)</f>
        <v>70</v>
      </c>
      <c r="Q438" s="3">
        <f t="shared" si="47"/>
        <v>12.56</v>
      </c>
    </row>
    <row r="439" spans="1:17">
      <c r="A439" s="1">
        <v>1</v>
      </c>
      <c r="B439" s="1" t="str">
        <f t="shared" si="45"/>
        <v>miércoles</v>
      </c>
      <c r="C439" s="4">
        <v>45021.165277777778</v>
      </c>
      <c r="D439" s="4">
        <v>45021.314583333333</v>
      </c>
      <c r="E439" s="4">
        <f t="shared" si="48"/>
        <v>0.14930555555474712</v>
      </c>
      <c r="F439" s="7">
        <f>+VLOOKUP(M439,'Cocina datos'!K438:M2340,2,FALSE)</f>
        <v>3.5416666666666666E-2</v>
      </c>
      <c r="G439" s="7" cm="1">
        <f t="array" ref="G439">+_xlfn.IFS((E439-F439)&lt;0,0,(E439-F439)&gt;0,(E439-F439))</f>
        <v>0.11388888888808045</v>
      </c>
      <c r="H439" s="9" t="str" cm="1">
        <f t="array" ref="H439">+_xlfn.IFS(G439=0,"NO COBRADA",G439&gt;0,"COBRADA")</f>
        <v>COBRADA</v>
      </c>
      <c r="I439" t="s">
        <v>33</v>
      </c>
      <c r="J439" s="2" t="s">
        <v>45</v>
      </c>
      <c r="K439" t="s">
        <v>31</v>
      </c>
      <c r="L439" s="3">
        <v>19.3</v>
      </c>
      <c r="M439" s="1">
        <v>438</v>
      </c>
      <c r="N439" t="s">
        <v>52</v>
      </c>
      <c r="O439" s="3">
        <f>+VLOOKUP(M439,'Cocina datos'!K438:M1205,3,FALSE)</f>
        <v>33</v>
      </c>
      <c r="P439" s="3" cm="1">
        <f t="array" ref="P439">+_xlfn.IFS(H439="COBRADA",O439,H439="NO COBRADA",0)</f>
        <v>33</v>
      </c>
      <c r="Q439" s="3">
        <f t="shared" si="47"/>
        <v>19.3</v>
      </c>
    </row>
    <row r="440" spans="1:17">
      <c r="A440" s="1">
        <v>1</v>
      </c>
      <c r="B440" s="1" t="str">
        <f t="shared" si="45"/>
        <v>miércoles</v>
      </c>
      <c r="C440" s="4">
        <v>45021</v>
      </c>
      <c r="D440" s="4">
        <v>45021.057638888888</v>
      </c>
      <c r="E440" s="4">
        <f t="shared" si="48"/>
        <v>5.7638888887595385E-2</v>
      </c>
      <c r="F440" s="7">
        <f>+VLOOKUP(M440,'Cocina datos'!K439:M2341,2,FALSE)</f>
        <v>0.13333333333333336</v>
      </c>
      <c r="G440" s="7" cm="1">
        <f t="array" ref="G440">+_xlfn.IFS((E440-F440)&lt;0,0,(E440-F440)&gt;0,(E440-F440))</f>
        <v>0</v>
      </c>
      <c r="H440" s="9" t="str" cm="1">
        <f t="array" ref="H440">+_xlfn.IFS(G440=0,"NO COBRADA",G440&gt;0,"COBRADA")</f>
        <v>NO COBRADA</v>
      </c>
      <c r="I440" t="s">
        <v>29</v>
      </c>
      <c r="J440" s="2" t="s">
        <v>45</v>
      </c>
      <c r="K440" t="s">
        <v>44</v>
      </c>
      <c r="L440" s="3">
        <v>25.56</v>
      </c>
      <c r="M440" s="1">
        <v>439</v>
      </c>
      <c r="N440" t="s">
        <v>48</v>
      </c>
      <c r="O440" s="3">
        <f>+VLOOKUP(M440,'Cocina datos'!K439:M1206,3,FALSE)</f>
        <v>177</v>
      </c>
      <c r="P440" s="3" cm="1">
        <f t="array" ref="P440">+_xlfn.IFS(H440="COBRADA",O440,H440="NO COBRADA",0)</f>
        <v>0</v>
      </c>
      <c r="Q440" s="3">
        <f t="shared" si="47"/>
        <v>0</v>
      </c>
    </row>
    <row r="441" spans="1:17">
      <c r="A441" s="1">
        <v>1</v>
      </c>
      <c r="B441" s="1" t="str">
        <f t="shared" si="45"/>
        <v>miércoles</v>
      </c>
      <c r="C441" s="4">
        <v>45021.082638888889</v>
      </c>
      <c r="D441" s="4">
        <v>45021.241666666669</v>
      </c>
      <c r="E441" s="4">
        <f t="shared" ref="E441:E443" si="53">+D441-C441+(15/1440)</f>
        <v>0.169444444446223</v>
      </c>
      <c r="F441" s="7">
        <f>+VLOOKUP(M441,'Cocina datos'!K440:M2342,2,FALSE)</f>
        <v>6.25E-2</v>
      </c>
      <c r="G441" s="7" cm="1">
        <f t="array" ref="G441">+_xlfn.IFS((E441-F441)&lt;0,0,(E441-F441)&gt;0,(E441-F441))</f>
        <v>0.106944444446223</v>
      </c>
      <c r="H441" s="9" t="str" cm="1">
        <f t="array" ref="H441">+_xlfn.IFS(G441=0,"NO COBRADA",G441&gt;0,"COBRADA")</f>
        <v>COBRADA</v>
      </c>
      <c r="I441" t="s">
        <v>37</v>
      </c>
      <c r="J441" s="2" t="s">
        <v>45</v>
      </c>
      <c r="K441" t="s">
        <v>31</v>
      </c>
      <c r="L441" s="3">
        <v>38.85</v>
      </c>
      <c r="M441" s="1">
        <v>440</v>
      </c>
      <c r="N441" t="s">
        <v>52</v>
      </c>
      <c r="O441" s="3">
        <f>+VLOOKUP(M441,'Cocina datos'!K440:M1207,3,FALSE)</f>
        <v>84</v>
      </c>
      <c r="P441" s="3" cm="1">
        <f t="array" ref="P441">+_xlfn.IFS(H441="COBRADA",O441,H441="NO COBRADA",0)</f>
        <v>84</v>
      </c>
      <c r="Q441" s="3">
        <f t="shared" si="47"/>
        <v>38.85</v>
      </c>
    </row>
    <row r="442" spans="1:17">
      <c r="A442" s="1">
        <v>6</v>
      </c>
      <c r="B442" s="1" t="str">
        <f t="shared" si="45"/>
        <v>miércoles</v>
      </c>
      <c r="C442" s="4">
        <v>45021.044444444444</v>
      </c>
      <c r="D442" s="4">
        <v>45021.140972222223</v>
      </c>
      <c r="E442" s="4">
        <f t="shared" si="53"/>
        <v>0.10694444444622302</v>
      </c>
      <c r="F442" s="7">
        <f>+VLOOKUP(M442,'Cocina datos'!K441:M2343,2,FALSE)</f>
        <v>0.1875</v>
      </c>
      <c r="G442" s="7" cm="1">
        <f t="array" ref="G442">+_xlfn.IFS((E442-F442)&lt;0,0,(E442-F442)&gt;0,(E442-F442))</f>
        <v>0</v>
      </c>
      <c r="H442" s="9" t="str" cm="1">
        <f t="array" ref="H442">+_xlfn.IFS(G442=0,"NO COBRADA",G442&gt;0,"COBRADA")</f>
        <v>NO COBRADA</v>
      </c>
      <c r="I442" t="s">
        <v>37</v>
      </c>
      <c r="J442" s="2" t="s">
        <v>34</v>
      </c>
      <c r="K442" t="s">
        <v>31</v>
      </c>
      <c r="L442" s="3">
        <v>23.31</v>
      </c>
      <c r="M442" s="1">
        <v>441</v>
      </c>
      <c r="N442" t="s">
        <v>32</v>
      </c>
      <c r="O442" s="3">
        <f>+VLOOKUP(M442,'Cocina datos'!K441:M1208,3,FALSE)</f>
        <v>183</v>
      </c>
      <c r="P442" s="3" cm="1">
        <f t="array" ref="P442">+_xlfn.IFS(H442="COBRADA",O442,H442="NO COBRADA",0)</f>
        <v>0</v>
      </c>
      <c r="Q442" s="3">
        <f t="shared" si="47"/>
        <v>0</v>
      </c>
    </row>
    <row r="443" spans="1:17">
      <c r="A443" s="1">
        <v>3</v>
      </c>
      <c r="B443" s="1" t="str">
        <f t="shared" si="45"/>
        <v>miércoles</v>
      </c>
      <c r="C443" s="4">
        <v>45021.086111111108</v>
      </c>
      <c r="D443" s="4">
        <v>45021.137499999997</v>
      </c>
      <c r="E443" s="4">
        <f t="shared" si="53"/>
        <v>6.1805555555717241E-2</v>
      </c>
      <c r="F443" s="7">
        <f>+VLOOKUP(M443,'Cocina datos'!K442:M2344,2,FALSE)</f>
        <v>0.19375000000000001</v>
      </c>
      <c r="G443" s="7" cm="1">
        <f t="array" ref="G443">+_xlfn.IFS((E443-F443)&lt;0,0,(E443-F443)&gt;0,(E443-F443))</f>
        <v>0</v>
      </c>
      <c r="H443" s="9" t="str" cm="1">
        <f t="array" ref="H443">+_xlfn.IFS(G443=0,"NO COBRADA",G443&gt;0,"COBRADA")</f>
        <v>NO COBRADA</v>
      </c>
      <c r="I443" t="s">
        <v>42</v>
      </c>
      <c r="J443" s="2" t="s">
        <v>45</v>
      </c>
      <c r="K443" t="s">
        <v>44</v>
      </c>
      <c r="L443" s="3">
        <v>21.07</v>
      </c>
      <c r="M443" s="1">
        <v>442</v>
      </c>
      <c r="N443" t="s">
        <v>49</v>
      </c>
      <c r="O443" s="3">
        <f>+VLOOKUP(M443,'Cocina datos'!K442:M1209,3,FALSE)</f>
        <v>235</v>
      </c>
      <c r="P443" s="3" cm="1">
        <f t="array" ref="P443">+_xlfn.IFS(H443="COBRADA",O443,H443="NO COBRADA",0)</f>
        <v>0</v>
      </c>
      <c r="Q443" s="3">
        <f t="shared" si="47"/>
        <v>0</v>
      </c>
    </row>
    <row r="444" spans="1:17">
      <c r="A444" s="1">
        <v>2</v>
      </c>
      <c r="B444" s="1" t="str">
        <f t="shared" si="45"/>
        <v>miércoles</v>
      </c>
      <c r="C444" s="4">
        <v>45021.052083333336</v>
      </c>
      <c r="D444" s="4">
        <v>45021.134722222225</v>
      </c>
      <c r="E444" s="4">
        <f t="shared" si="48"/>
        <v>8.2638888889050577E-2</v>
      </c>
      <c r="F444" s="7">
        <f>+VLOOKUP(M444,'Cocina datos'!K443:M2345,2,FALSE)</f>
        <v>0.20902777777777778</v>
      </c>
      <c r="G444" s="7" cm="1">
        <f t="array" ref="G444">+_xlfn.IFS((E444-F444)&lt;0,0,(E444-F444)&gt;0,(E444-F444))</f>
        <v>0</v>
      </c>
      <c r="H444" s="9" t="str" cm="1">
        <f t="array" ref="H444">+_xlfn.IFS(G444=0,"NO COBRADA",G444&gt;0,"COBRADA")</f>
        <v>NO COBRADA</v>
      </c>
      <c r="I444" t="s">
        <v>37</v>
      </c>
      <c r="J444" s="2" t="s">
        <v>47</v>
      </c>
      <c r="K444" t="s">
        <v>31</v>
      </c>
      <c r="L444" s="3">
        <v>14.48</v>
      </c>
      <c r="M444" s="1">
        <v>443</v>
      </c>
      <c r="N444" t="s">
        <v>46</v>
      </c>
      <c r="O444" s="3">
        <f>+VLOOKUP(M444,'Cocina datos'!K443:M1210,3,FALSE)</f>
        <v>217</v>
      </c>
      <c r="P444" s="3" cm="1">
        <f t="array" ref="P444">+_xlfn.IFS(H444="COBRADA",O444,H444="NO COBRADA",0)</f>
        <v>0</v>
      </c>
      <c r="Q444" s="3">
        <f t="shared" si="47"/>
        <v>0</v>
      </c>
    </row>
    <row r="445" spans="1:17">
      <c r="A445" s="1">
        <v>5</v>
      </c>
      <c r="B445" s="1" t="str">
        <f t="shared" si="45"/>
        <v>miércoles</v>
      </c>
      <c r="C445" s="4">
        <v>45021.140972222223</v>
      </c>
      <c r="D445" s="4">
        <v>45021.255555555559</v>
      </c>
      <c r="E445" s="4">
        <f t="shared" si="48"/>
        <v>0.11458333333575865</v>
      </c>
      <c r="F445" s="7">
        <f>+VLOOKUP(M445,'Cocina datos'!K444:M2346,2,FALSE)</f>
        <v>0.12430555555555556</v>
      </c>
      <c r="G445" s="7" cm="1">
        <f t="array" ref="G445">+_xlfn.IFS((E445-F445)&lt;0,0,(E445-F445)&gt;0,(E445-F445))</f>
        <v>0</v>
      </c>
      <c r="H445" s="9" t="str" cm="1">
        <f t="array" ref="H445">+_xlfn.IFS(G445=0,"NO COBRADA",G445&gt;0,"COBRADA")</f>
        <v>NO COBRADA</v>
      </c>
      <c r="I445" t="s">
        <v>33</v>
      </c>
      <c r="J445" s="2" t="s">
        <v>45</v>
      </c>
      <c r="K445" t="s">
        <v>31</v>
      </c>
      <c r="L445" s="3">
        <v>25.26</v>
      </c>
      <c r="M445" s="1">
        <v>444</v>
      </c>
      <c r="N445" t="s">
        <v>52</v>
      </c>
      <c r="O445" s="3">
        <f>+VLOOKUP(M445,'Cocina datos'!K444:M1211,3,FALSE)</f>
        <v>95</v>
      </c>
      <c r="P445" s="3" cm="1">
        <f t="array" ref="P445">+_xlfn.IFS(H445="COBRADA",O445,H445="NO COBRADA",0)</f>
        <v>0</v>
      </c>
      <c r="Q445" s="3">
        <f t="shared" si="47"/>
        <v>0</v>
      </c>
    </row>
    <row r="446" spans="1:17">
      <c r="A446" s="1">
        <v>5</v>
      </c>
      <c r="B446" s="1" t="str">
        <f t="shared" si="45"/>
        <v>miércoles</v>
      </c>
      <c r="C446" s="4">
        <v>45021.042361111111</v>
      </c>
      <c r="D446" s="4">
        <v>45021.131249999999</v>
      </c>
      <c r="E446" s="4">
        <f t="shared" si="48"/>
        <v>8.8888888887595385E-2</v>
      </c>
      <c r="F446" s="7">
        <f>+VLOOKUP(M446,'Cocina datos'!K445:M2347,2,FALSE)</f>
        <v>5.4166666666666662E-2</v>
      </c>
      <c r="G446" s="7" cm="1">
        <f t="array" ref="G446">+_xlfn.IFS((E446-F446)&lt;0,0,(E446-F446)&gt;0,(E446-F446))</f>
        <v>3.4722222220928724E-2</v>
      </c>
      <c r="H446" s="9" t="str" cm="1">
        <f t="array" ref="H446">+_xlfn.IFS(G446=0,"NO COBRADA",G446&gt;0,"COBRADA")</f>
        <v>COBRADA</v>
      </c>
      <c r="I446" t="s">
        <v>33</v>
      </c>
      <c r="J446" s="2" t="s">
        <v>45</v>
      </c>
      <c r="K446" t="s">
        <v>35</v>
      </c>
      <c r="L446" s="3">
        <v>14.28</v>
      </c>
      <c r="M446" s="1">
        <v>445</v>
      </c>
      <c r="N446" t="s">
        <v>41</v>
      </c>
      <c r="O446" s="3">
        <f>+VLOOKUP(M446,'Cocina datos'!K445:M1212,3,FALSE)</f>
        <v>81</v>
      </c>
      <c r="P446" s="3" cm="1">
        <f t="array" ref="P446">+_xlfn.IFS(H446="COBRADA",O446,H446="NO COBRADA",0)</f>
        <v>81</v>
      </c>
      <c r="Q446" s="3">
        <f t="shared" si="47"/>
        <v>14.28</v>
      </c>
    </row>
    <row r="447" spans="1:17">
      <c r="A447" s="1">
        <v>2</v>
      </c>
      <c r="B447" s="1" t="str">
        <f t="shared" si="45"/>
        <v>miércoles</v>
      </c>
      <c r="C447" s="4">
        <v>45021.116666666669</v>
      </c>
      <c r="D447" s="4">
        <v>45021.259027777778</v>
      </c>
      <c r="E447" s="4">
        <f t="shared" si="48"/>
        <v>0.14236111110949423</v>
      </c>
      <c r="F447" s="7">
        <f>+VLOOKUP(M447,'Cocina datos'!K446:M2348,2,FALSE)</f>
        <v>5.5555555555555558E-3</v>
      </c>
      <c r="G447" s="7" cm="1">
        <f t="array" ref="G447">+_xlfn.IFS((E447-F447)&lt;0,0,(E447-F447)&gt;0,(E447-F447))</f>
        <v>0.13680555555393867</v>
      </c>
      <c r="H447" s="9" t="str" cm="1">
        <f t="array" ref="H447">+_xlfn.IFS(G447=0,"NO COBRADA",G447&gt;0,"COBRADA")</f>
        <v>COBRADA</v>
      </c>
      <c r="I447" t="s">
        <v>33</v>
      </c>
      <c r="J447" s="2" t="s">
        <v>45</v>
      </c>
      <c r="K447" t="s">
        <v>31</v>
      </c>
      <c r="L447" s="3">
        <v>35.24</v>
      </c>
      <c r="M447" s="1">
        <v>446</v>
      </c>
      <c r="N447" t="s">
        <v>50</v>
      </c>
      <c r="O447" s="3">
        <f>+VLOOKUP(M447,'Cocina datos'!K446:M1213,3,FALSE)</f>
        <v>21</v>
      </c>
      <c r="P447" s="3" cm="1">
        <f t="array" ref="P447">+_xlfn.IFS(H447="COBRADA",O447,H447="NO COBRADA",0)</f>
        <v>21</v>
      </c>
      <c r="Q447" s="3">
        <f t="shared" si="47"/>
        <v>35.24</v>
      </c>
    </row>
    <row r="448" spans="1:17">
      <c r="A448" s="1">
        <v>2</v>
      </c>
      <c r="B448" s="1" t="str">
        <f t="shared" si="45"/>
        <v>miércoles</v>
      </c>
      <c r="C448" s="4">
        <v>45021.161805555559</v>
      </c>
      <c r="D448" s="4">
        <v>45021.308333333334</v>
      </c>
      <c r="E448" s="4">
        <f t="shared" si="48"/>
        <v>0.14652777777519077</v>
      </c>
      <c r="F448" s="7">
        <f>+VLOOKUP(M448,'Cocina datos'!K447:M2349,2,FALSE)</f>
        <v>0.1590277777777778</v>
      </c>
      <c r="G448" s="7" cm="1">
        <f t="array" ref="G448">+_xlfn.IFS((E448-F448)&lt;0,0,(E448-F448)&gt;0,(E448-F448))</f>
        <v>0</v>
      </c>
      <c r="H448" s="9" t="str" cm="1">
        <f t="array" ref="H448">+_xlfn.IFS(G448=0,"NO COBRADA",G448&gt;0,"COBRADA")</f>
        <v>NO COBRADA</v>
      </c>
      <c r="I448" t="s">
        <v>42</v>
      </c>
      <c r="J448" s="2" t="s">
        <v>45</v>
      </c>
      <c r="K448" t="s">
        <v>44</v>
      </c>
      <c r="L448" s="3">
        <v>28.68</v>
      </c>
      <c r="M448" s="1">
        <v>447</v>
      </c>
      <c r="N448" t="s">
        <v>32</v>
      </c>
      <c r="O448" s="3">
        <f>+VLOOKUP(M448,'Cocina datos'!K447:M1214,3,FALSE)</f>
        <v>181</v>
      </c>
      <c r="P448" s="3" cm="1">
        <f t="array" ref="P448">+_xlfn.IFS(H448="COBRADA",O448,H448="NO COBRADA",0)</f>
        <v>0</v>
      </c>
      <c r="Q448" s="3">
        <f t="shared" si="47"/>
        <v>0</v>
      </c>
    </row>
    <row r="449" spans="1:17">
      <c r="A449" s="1">
        <v>5</v>
      </c>
      <c r="B449" s="1" t="str">
        <f t="shared" si="45"/>
        <v>miércoles</v>
      </c>
      <c r="C449" s="4">
        <v>45021.004861111112</v>
      </c>
      <c r="D449" s="4">
        <v>45021.149305555555</v>
      </c>
      <c r="E449" s="4">
        <f t="shared" ref="E449:E451" si="54">+D449-C449+(15/1440)</f>
        <v>0.15486111110900916</v>
      </c>
      <c r="F449" s="7">
        <f>+VLOOKUP(M449,'Cocina datos'!K448:M2350,2,FALSE)</f>
        <v>0.11944444444444444</v>
      </c>
      <c r="G449" s="7" cm="1">
        <f t="array" ref="G449">+_xlfn.IFS((E449-F449)&lt;0,0,(E449-F449)&gt;0,(E449-F449))</f>
        <v>3.5416666664564722E-2</v>
      </c>
      <c r="H449" s="9" t="str" cm="1">
        <f t="array" ref="H449">+_xlfn.IFS(G449=0,"NO COBRADA",G449&gt;0,"COBRADA")</f>
        <v>COBRADA</v>
      </c>
      <c r="I449" t="s">
        <v>42</v>
      </c>
      <c r="J449" s="2" t="s">
        <v>45</v>
      </c>
      <c r="K449" t="s">
        <v>44</v>
      </c>
      <c r="L449" s="3">
        <v>35.68</v>
      </c>
      <c r="M449" s="1">
        <v>448</v>
      </c>
      <c r="N449" t="s">
        <v>46</v>
      </c>
      <c r="O449" s="3">
        <f>+VLOOKUP(M449,'Cocina datos'!K448:M1215,3,FALSE)</f>
        <v>137</v>
      </c>
      <c r="P449" s="3" cm="1">
        <f t="array" ref="P449">+_xlfn.IFS(H449="COBRADA",O449,H449="NO COBRADA",0)</f>
        <v>137</v>
      </c>
      <c r="Q449" s="3">
        <f t="shared" si="47"/>
        <v>35.68</v>
      </c>
    </row>
    <row r="450" spans="1:17">
      <c r="A450" s="1">
        <v>3</v>
      </c>
      <c r="B450" s="1" t="str">
        <f t="shared" ref="B450:B513" si="55">+TEXT(C450,"DDDD")</f>
        <v>miércoles</v>
      </c>
      <c r="C450" s="4">
        <v>45021.142361111109</v>
      </c>
      <c r="D450" s="4">
        <v>45021.209722222222</v>
      </c>
      <c r="E450" s="4">
        <f t="shared" si="54"/>
        <v>7.7777777779071286E-2</v>
      </c>
      <c r="F450" s="7">
        <f>+VLOOKUP(M450,'Cocina datos'!K449:M2351,2,FALSE)</f>
        <v>4.583333333333333E-2</v>
      </c>
      <c r="G450" s="7" cm="1">
        <f t="array" ref="G450">+_xlfn.IFS((E450-F450)&lt;0,0,(E450-F450)&gt;0,(E450-F450))</f>
        <v>3.1944444445737956E-2</v>
      </c>
      <c r="H450" s="9" t="str" cm="1">
        <f t="array" ref="H450">+_xlfn.IFS(G450=0,"NO COBRADA",G450&gt;0,"COBRADA")</f>
        <v>COBRADA</v>
      </c>
      <c r="I450" t="s">
        <v>29</v>
      </c>
      <c r="J450" s="2" t="s">
        <v>34</v>
      </c>
      <c r="K450" t="s">
        <v>31</v>
      </c>
      <c r="L450" s="3">
        <v>42.25</v>
      </c>
      <c r="M450" s="1">
        <v>449</v>
      </c>
      <c r="N450" t="s">
        <v>39</v>
      </c>
      <c r="O450" s="3">
        <f>+VLOOKUP(M450,'Cocina datos'!K449:M1216,3,FALSE)</f>
        <v>64</v>
      </c>
      <c r="P450" s="3" cm="1">
        <f t="array" ref="P450">+_xlfn.IFS(H450="COBRADA",O450,H450="NO COBRADA",0)</f>
        <v>64</v>
      </c>
      <c r="Q450" s="3">
        <f t="shared" si="47"/>
        <v>42.25</v>
      </c>
    </row>
    <row r="451" spans="1:17">
      <c r="A451" s="1">
        <v>6</v>
      </c>
      <c r="B451" s="1" t="str">
        <f t="shared" si="55"/>
        <v>miércoles</v>
      </c>
      <c r="C451" s="4">
        <v>45021.160416666666</v>
      </c>
      <c r="D451" s="4">
        <v>45021.209027777775</v>
      </c>
      <c r="E451" s="4">
        <f t="shared" si="54"/>
        <v>5.9027777776160896E-2</v>
      </c>
      <c r="F451" s="7">
        <f>+VLOOKUP(M451,'Cocina datos'!K450:M2352,2,FALSE)</f>
        <v>3.2638888888888884E-2</v>
      </c>
      <c r="G451" s="7" cm="1">
        <f t="array" ref="G451">+_xlfn.IFS((E451-F451)&lt;0,0,(E451-F451)&gt;0,(E451-F451))</f>
        <v>2.6388888887272012E-2</v>
      </c>
      <c r="H451" s="9" t="str" cm="1">
        <f t="array" ref="H451">+_xlfn.IFS(G451=0,"NO COBRADA",G451&gt;0,"COBRADA")</f>
        <v>COBRADA</v>
      </c>
      <c r="I451" t="s">
        <v>29</v>
      </c>
      <c r="J451" s="2" t="s">
        <v>45</v>
      </c>
      <c r="K451" t="s">
        <v>31</v>
      </c>
      <c r="L451" s="3">
        <v>48.9</v>
      </c>
      <c r="M451" s="1">
        <v>450</v>
      </c>
      <c r="N451" t="s">
        <v>48</v>
      </c>
      <c r="O451" s="3">
        <f>+VLOOKUP(M451,'Cocina datos'!K450:M1217,3,FALSE)</f>
        <v>72</v>
      </c>
      <c r="P451" s="3" cm="1">
        <f t="array" ref="P451">+_xlfn.IFS(H451="COBRADA",O451,H451="NO COBRADA",0)</f>
        <v>72</v>
      </c>
      <c r="Q451" s="3">
        <f t="shared" ref="Q451:Q514" si="56">+IF(H451="COBRADA",L451,0)</f>
        <v>48.9</v>
      </c>
    </row>
    <row r="452" spans="1:17">
      <c r="A452" s="1">
        <v>1</v>
      </c>
      <c r="B452" s="1" t="str">
        <f t="shared" si="55"/>
        <v>miércoles</v>
      </c>
      <c r="C452" s="4">
        <v>45021.053472222222</v>
      </c>
      <c r="D452" s="4">
        <v>45021.101388888892</v>
      </c>
      <c r="E452" s="4">
        <f t="shared" ref="E452:E512" si="57">+D452-C452</f>
        <v>4.7916666670062114E-2</v>
      </c>
      <c r="F452" s="7">
        <f>+VLOOKUP(M452,'Cocina datos'!K451:M2353,2,FALSE)</f>
        <v>7.1527777777777773E-2</v>
      </c>
      <c r="G452" s="7" cm="1">
        <f t="array" ref="G452">+_xlfn.IFS((E452-F452)&lt;0,0,(E452-F452)&gt;0,(E452-F452))</f>
        <v>0</v>
      </c>
      <c r="H452" s="9" t="str" cm="1">
        <f t="array" ref="H452">+_xlfn.IFS(G452=0,"NO COBRADA",G452&gt;0,"COBRADA")</f>
        <v>NO COBRADA</v>
      </c>
      <c r="I452" t="s">
        <v>40</v>
      </c>
      <c r="J452" s="2" t="s">
        <v>45</v>
      </c>
      <c r="K452" t="s">
        <v>35</v>
      </c>
      <c r="L452" s="3">
        <v>46.37</v>
      </c>
      <c r="M452" s="1">
        <v>451</v>
      </c>
      <c r="N452" t="s">
        <v>48</v>
      </c>
      <c r="O452" s="3">
        <f>+VLOOKUP(M452,'Cocina datos'!K451:M1218,3,FALSE)</f>
        <v>92</v>
      </c>
      <c r="P452" s="3" cm="1">
        <f t="array" ref="P452">+_xlfn.IFS(H452="COBRADA",O452,H452="NO COBRADA",0)</f>
        <v>0</v>
      </c>
      <c r="Q452" s="3">
        <f t="shared" si="56"/>
        <v>0</v>
      </c>
    </row>
    <row r="453" spans="1:17">
      <c r="A453" s="1">
        <v>1</v>
      </c>
      <c r="B453" s="1" t="str">
        <f t="shared" si="55"/>
        <v>miércoles</v>
      </c>
      <c r="C453" s="4">
        <v>45021.120138888888</v>
      </c>
      <c r="D453" s="4">
        <v>45021.22152777778</v>
      </c>
      <c r="E453" s="4">
        <f t="shared" si="57"/>
        <v>0.10138888889196096</v>
      </c>
      <c r="F453" s="7">
        <f>+VLOOKUP(M453,'Cocina datos'!K452:M2354,2,FALSE)</f>
        <v>0.17847222222222223</v>
      </c>
      <c r="G453" s="7" cm="1">
        <f t="array" ref="G453">+_xlfn.IFS((E453-F453)&lt;0,0,(E453-F453)&gt;0,(E453-F453))</f>
        <v>0</v>
      </c>
      <c r="H453" s="9" t="str" cm="1">
        <f t="array" ref="H453">+_xlfn.IFS(G453=0,"NO COBRADA",G453&gt;0,"COBRADA")</f>
        <v>NO COBRADA</v>
      </c>
      <c r="I453" t="s">
        <v>42</v>
      </c>
      <c r="J453" s="2" t="s">
        <v>45</v>
      </c>
      <c r="K453" t="s">
        <v>31</v>
      </c>
      <c r="L453" s="3">
        <v>43.48</v>
      </c>
      <c r="M453" s="1">
        <v>452</v>
      </c>
      <c r="N453" t="s">
        <v>49</v>
      </c>
      <c r="O453" s="3">
        <f>+VLOOKUP(M453,'Cocina datos'!K452:M1219,3,FALSE)</f>
        <v>158</v>
      </c>
      <c r="P453" s="3" cm="1">
        <f t="array" ref="P453">+_xlfn.IFS(H453="COBRADA",O453,H453="NO COBRADA",0)</f>
        <v>0</v>
      </c>
      <c r="Q453" s="3">
        <f t="shared" si="56"/>
        <v>0</v>
      </c>
    </row>
    <row r="454" spans="1:17">
      <c r="A454" s="1">
        <v>1</v>
      </c>
      <c r="B454" s="1" t="str">
        <f t="shared" si="55"/>
        <v>miércoles</v>
      </c>
      <c r="C454" s="4">
        <v>45021.154166666667</v>
      </c>
      <c r="D454" s="4">
        <v>45021.213194444441</v>
      </c>
      <c r="E454" s="4">
        <f t="shared" si="57"/>
        <v>5.9027777773735579E-2</v>
      </c>
      <c r="F454" s="7">
        <f>+VLOOKUP(M454,'Cocina datos'!K453:M2355,2,FALSE)</f>
        <v>0.15000000000000002</v>
      </c>
      <c r="G454" s="7" cm="1">
        <f t="array" ref="G454">+_xlfn.IFS((E454-F454)&lt;0,0,(E454-F454)&gt;0,(E454-F454))</f>
        <v>0</v>
      </c>
      <c r="H454" s="9" t="str" cm="1">
        <f t="array" ref="H454">+_xlfn.IFS(G454=0,"NO COBRADA",G454&gt;0,"COBRADA")</f>
        <v>NO COBRADA</v>
      </c>
      <c r="I454" t="s">
        <v>37</v>
      </c>
      <c r="J454" s="2" t="s">
        <v>45</v>
      </c>
      <c r="K454" t="s">
        <v>35</v>
      </c>
      <c r="L454" s="3">
        <v>36.83</v>
      </c>
      <c r="M454" s="1">
        <v>453</v>
      </c>
      <c r="N454" t="s">
        <v>51</v>
      </c>
      <c r="O454" s="3">
        <f>+VLOOKUP(M454,'Cocina datos'!K453:M1220,3,FALSE)</f>
        <v>130</v>
      </c>
      <c r="P454" s="3" cm="1">
        <f t="array" ref="P454">+_xlfn.IFS(H454="COBRADA",O454,H454="NO COBRADA",0)</f>
        <v>0</v>
      </c>
      <c r="Q454" s="3">
        <f t="shared" si="56"/>
        <v>0</v>
      </c>
    </row>
    <row r="455" spans="1:17">
      <c r="A455" s="1">
        <v>3</v>
      </c>
      <c r="B455" s="1" t="str">
        <f t="shared" si="55"/>
        <v>miércoles</v>
      </c>
      <c r="C455" s="4">
        <v>45021.143055555556</v>
      </c>
      <c r="D455" s="4">
        <v>45021.203472222223</v>
      </c>
      <c r="E455" s="4">
        <f t="shared" si="57"/>
        <v>6.0416666667151731E-2</v>
      </c>
      <c r="F455" s="7">
        <f>+VLOOKUP(M455,'Cocina datos'!K454:M2356,2,FALSE)</f>
        <v>0.22500000000000001</v>
      </c>
      <c r="G455" s="7" cm="1">
        <f t="array" ref="G455">+_xlfn.IFS((E455-F455)&lt;0,0,(E455-F455)&gt;0,(E455-F455))</f>
        <v>0</v>
      </c>
      <c r="H455" s="9" t="str" cm="1">
        <f t="array" ref="H455">+_xlfn.IFS(G455=0,"NO COBRADA",G455&gt;0,"COBRADA")</f>
        <v>NO COBRADA</v>
      </c>
      <c r="I455" t="s">
        <v>33</v>
      </c>
      <c r="J455" s="2" t="s">
        <v>45</v>
      </c>
      <c r="K455" t="s">
        <v>31</v>
      </c>
      <c r="L455" s="3">
        <v>39.619999999999997</v>
      </c>
      <c r="M455" s="1">
        <v>454</v>
      </c>
      <c r="N455" t="s">
        <v>36</v>
      </c>
      <c r="O455" s="3">
        <f>+VLOOKUP(M455,'Cocina datos'!K454:M1221,3,FALSE)</f>
        <v>233</v>
      </c>
      <c r="P455" s="3" cm="1">
        <f t="array" ref="P455">+_xlfn.IFS(H455="COBRADA",O455,H455="NO COBRADA",0)</f>
        <v>0</v>
      </c>
      <c r="Q455" s="3">
        <f t="shared" si="56"/>
        <v>0</v>
      </c>
    </row>
    <row r="456" spans="1:17">
      <c r="A456" s="1">
        <v>6</v>
      </c>
      <c r="B456" s="1" t="str">
        <f t="shared" si="55"/>
        <v>miércoles</v>
      </c>
      <c r="C456" s="4">
        <v>45021.165277777778</v>
      </c>
      <c r="D456" s="4">
        <v>45021.245833333334</v>
      </c>
      <c r="E456" s="4">
        <f t="shared" si="57"/>
        <v>8.0555555556202307E-2</v>
      </c>
      <c r="F456" s="7">
        <f>+VLOOKUP(M456,'Cocina datos'!K455:M2357,2,FALSE)</f>
        <v>1.5277777777777777E-2</v>
      </c>
      <c r="G456" s="7" cm="1">
        <f t="array" ref="G456">+_xlfn.IFS((E456-F456)&lt;0,0,(E456-F456)&gt;0,(E456-F456))</f>
        <v>6.5277777778424528E-2</v>
      </c>
      <c r="H456" s="9" t="str" cm="1">
        <f t="array" ref="H456">+_xlfn.IFS(G456=0,"NO COBRADA",G456&gt;0,"COBRADA")</f>
        <v>COBRADA</v>
      </c>
      <c r="I456" t="s">
        <v>40</v>
      </c>
      <c r="J456" s="2" t="s">
        <v>47</v>
      </c>
      <c r="K456" t="s">
        <v>35</v>
      </c>
      <c r="L456" s="3">
        <v>19.7</v>
      </c>
      <c r="M456" s="1">
        <v>455</v>
      </c>
      <c r="N456" t="s">
        <v>36</v>
      </c>
      <c r="O456" s="3">
        <f>+VLOOKUP(M456,'Cocina datos'!K455:M1222,3,FALSE)</f>
        <v>48</v>
      </c>
      <c r="P456" s="3" cm="1">
        <f t="array" ref="P456">+_xlfn.IFS(H456="COBRADA",O456,H456="NO COBRADA",0)</f>
        <v>48</v>
      </c>
      <c r="Q456" s="3">
        <f t="shared" si="56"/>
        <v>19.7</v>
      </c>
    </row>
    <row r="457" spans="1:17">
      <c r="A457" s="1">
        <v>6</v>
      </c>
      <c r="B457" s="1" t="str">
        <f t="shared" si="55"/>
        <v>miércoles</v>
      </c>
      <c r="C457" s="4">
        <v>45021.091666666667</v>
      </c>
      <c r="D457" s="4">
        <v>45021.21875</v>
      </c>
      <c r="E457" s="4">
        <f t="shared" si="57"/>
        <v>0.12708333333284827</v>
      </c>
      <c r="F457" s="7">
        <f>+VLOOKUP(M457,'Cocina datos'!K456:M2358,2,FALSE)</f>
        <v>9.8611111111111122E-2</v>
      </c>
      <c r="G457" s="7" cm="1">
        <f t="array" ref="G457">+_xlfn.IFS((E457-F457)&lt;0,0,(E457-F457)&gt;0,(E457-F457))</f>
        <v>2.8472222221737148E-2</v>
      </c>
      <c r="H457" s="9" t="str" cm="1">
        <f t="array" ref="H457">+_xlfn.IFS(G457=0,"NO COBRADA",G457&gt;0,"COBRADA")</f>
        <v>COBRADA</v>
      </c>
      <c r="I457" t="s">
        <v>42</v>
      </c>
      <c r="J457" s="2" t="s">
        <v>45</v>
      </c>
      <c r="K457" t="s">
        <v>31</v>
      </c>
      <c r="L457" s="3">
        <v>21.94</v>
      </c>
      <c r="M457" s="1">
        <v>456</v>
      </c>
      <c r="N457" t="s">
        <v>52</v>
      </c>
      <c r="O457" s="3">
        <f>+VLOOKUP(M457,'Cocina datos'!K456:M1223,3,FALSE)</f>
        <v>148</v>
      </c>
      <c r="P457" s="3" cm="1">
        <f t="array" ref="P457">+_xlfn.IFS(H457="COBRADA",O457,H457="NO COBRADA",0)</f>
        <v>148</v>
      </c>
      <c r="Q457" s="3">
        <f t="shared" si="56"/>
        <v>21.94</v>
      </c>
    </row>
    <row r="458" spans="1:17">
      <c r="A458" s="1">
        <v>6</v>
      </c>
      <c r="B458" s="1" t="str">
        <f t="shared" si="55"/>
        <v>miércoles</v>
      </c>
      <c r="C458" s="4">
        <v>45021.158333333333</v>
      </c>
      <c r="D458" s="4">
        <v>45021.313888888886</v>
      </c>
      <c r="E458" s="4">
        <f t="shared" si="57"/>
        <v>0.15555555555329192</v>
      </c>
      <c r="F458" s="7">
        <f>+VLOOKUP(M458,'Cocina datos'!K457:M2359,2,FALSE)</f>
        <v>0.11041666666666666</v>
      </c>
      <c r="G458" s="7" cm="1">
        <f t="array" ref="G458">+_xlfn.IFS((E458-F458)&lt;0,0,(E458-F458)&gt;0,(E458-F458))</f>
        <v>4.5138888886625261E-2</v>
      </c>
      <c r="H458" s="9" t="str" cm="1">
        <f t="array" ref="H458">+_xlfn.IFS(G458=0,"NO COBRADA",G458&gt;0,"COBRADA")</f>
        <v>COBRADA</v>
      </c>
      <c r="I458" t="s">
        <v>37</v>
      </c>
      <c r="J458" s="2" t="s">
        <v>34</v>
      </c>
      <c r="K458" t="s">
        <v>31</v>
      </c>
      <c r="L458" s="3">
        <v>17.260000000000002</v>
      </c>
      <c r="M458" s="1">
        <v>457</v>
      </c>
      <c r="N458" t="s">
        <v>48</v>
      </c>
      <c r="O458" s="3">
        <f>+VLOOKUP(M458,'Cocina datos'!K457:M1224,3,FALSE)</f>
        <v>137</v>
      </c>
      <c r="P458" s="3" cm="1">
        <f t="array" ref="P458">+_xlfn.IFS(H458="COBRADA",O458,H458="NO COBRADA",0)</f>
        <v>137</v>
      </c>
      <c r="Q458" s="3">
        <f t="shared" si="56"/>
        <v>17.260000000000002</v>
      </c>
    </row>
    <row r="459" spans="1:17">
      <c r="A459" s="1">
        <v>3</v>
      </c>
      <c r="B459" s="1" t="str">
        <f t="shared" si="55"/>
        <v>miércoles</v>
      </c>
      <c r="C459" s="4">
        <v>45021.111805555556</v>
      </c>
      <c r="D459" s="4">
        <v>45021.181250000001</v>
      </c>
      <c r="E459" s="4">
        <f t="shared" ref="E459:E460" si="58">+D459-C459+(15/1440)</f>
        <v>7.9861111111919555E-2</v>
      </c>
      <c r="F459" s="7">
        <f>+VLOOKUP(M459,'Cocina datos'!K458:M2360,2,FALSE)</f>
        <v>0.14305555555555555</v>
      </c>
      <c r="G459" s="7" cm="1">
        <f t="array" ref="G459">+_xlfn.IFS((E459-F459)&lt;0,0,(E459-F459)&gt;0,(E459-F459))</f>
        <v>0</v>
      </c>
      <c r="H459" s="9" t="str" cm="1">
        <f t="array" ref="H459">+_xlfn.IFS(G459=0,"NO COBRADA",G459&gt;0,"COBRADA")</f>
        <v>NO COBRADA</v>
      </c>
      <c r="I459" t="s">
        <v>42</v>
      </c>
      <c r="J459" s="2" t="s">
        <v>45</v>
      </c>
      <c r="K459" t="s">
        <v>31</v>
      </c>
      <c r="L459" s="3">
        <v>15.21</v>
      </c>
      <c r="M459" s="1">
        <v>458</v>
      </c>
      <c r="N459" t="s">
        <v>48</v>
      </c>
      <c r="O459" s="3">
        <f>+VLOOKUP(M459,'Cocina datos'!K458:M1225,3,FALSE)</f>
        <v>268</v>
      </c>
      <c r="P459" s="3" cm="1">
        <f t="array" ref="P459">+_xlfn.IFS(H459="COBRADA",O459,H459="NO COBRADA",0)</f>
        <v>0</v>
      </c>
      <c r="Q459" s="3">
        <f t="shared" si="56"/>
        <v>0</v>
      </c>
    </row>
    <row r="460" spans="1:17">
      <c r="A460" s="1">
        <v>1</v>
      </c>
      <c r="B460" s="1" t="str">
        <f t="shared" si="55"/>
        <v>miércoles</v>
      </c>
      <c r="C460" s="4">
        <v>45021.01666666667</v>
      </c>
      <c r="D460" s="4">
        <v>45021.091666666667</v>
      </c>
      <c r="E460" s="4">
        <f t="shared" si="58"/>
        <v>8.5416666663756288E-2</v>
      </c>
      <c r="F460" s="7">
        <f>+VLOOKUP(M460,'Cocina datos'!K459:M2361,2,FALSE)</f>
        <v>6.25E-2</v>
      </c>
      <c r="G460" s="7" cm="1">
        <f t="array" ref="G460">+_xlfn.IFS((E460-F460)&lt;0,0,(E460-F460)&gt;0,(E460-F460))</f>
        <v>2.2916666663756288E-2</v>
      </c>
      <c r="H460" s="9" t="str" cm="1">
        <f t="array" ref="H460">+_xlfn.IFS(G460=0,"NO COBRADA",G460&gt;0,"COBRADA")</f>
        <v>COBRADA</v>
      </c>
      <c r="I460" t="s">
        <v>33</v>
      </c>
      <c r="J460" s="2" t="s">
        <v>45</v>
      </c>
      <c r="K460" t="s">
        <v>31</v>
      </c>
      <c r="L460" s="3">
        <v>32.770000000000003</v>
      </c>
      <c r="M460" s="1">
        <v>459</v>
      </c>
      <c r="N460" t="s">
        <v>52</v>
      </c>
      <c r="O460" s="3">
        <f>+VLOOKUP(M460,'Cocina datos'!K459:M1226,3,FALSE)</f>
        <v>84</v>
      </c>
      <c r="P460" s="3" cm="1">
        <f t="array" ref="P460">+_xlfn.IFS(H460="COBRADA",O460,H460="NO COBRADA",0)</f>
        <v>84</v>
      </c>
      <c r="Q460" s="3">
        <f t="shared" si="56"/>
        <v>32.770000000000003</v>
      </c>
    </row>
    <row r="461" spans="1:17">
      <c r="A461" s="1">
        <v>6</v>
      </c>
      <c r="B461" s="1" t="str">
        <f t="shared" si="55"/>
        <v>miércoles</v>
      </c>
      <c r="C461" s="4">
        <v>45021.143750000003</v>
      </c>
      <c r="D461" s="4">
        <v>45021.288888888892</v>
      </c>
      <c r="E461" s="4">
        <f t="shared" si="57"/>
        <v>0.14513888888905058</v>
      </c>
      <c r="F461" s="7">
        <f>+VLOOKUP(M461,'Cocina datos'!K460:M2362,2,FALSE)</f>
        <v>0.16180555555555554</v>
      </c>
      <c r="G461" s="7" cm="1">
        <f t="array" ref="G461">+_xlfn.IFS((E461-F461)&lt;0,0,(E461-F461)&gt;0,(E461-F461))</f>
        <v>0</v>
      </c>
      <c r="H461" s="9" t="str" cm="1">
        <f t="array" ref="H461">+_xlfn.IFS(G461=0,"NO COBRADA",G461&gt;0,"COBRADA")</f>
        <v>NO COBRADA</v>
      </c>
      <c r="I461" t="s">
        <v>42</v>
      </c>
      <c r="J461" s="2" t="s">
        <v>45</v>
      </c>
      <c r="K461" t="s">
        <v>44</v>
      </c>
      <c r="L461" s="3">
        <v>49.6</v>
      </c>
      <c r="M461" s="1">
        <v>460</v>
      </c>
      <c r="N461" t="s">
        <v>50</v>
      </c>
      <c r="O461" s="3">
        <f>+VLOOKUP(M461,'Cocina datos'!K460:M1227,3,FALSE)</f>
        <v>176</v>
      </c>
      <c r="P461" s="3" cm="1">
        <f t="array" ref="P461">+_xlfn.IFS(H461="COBRADA",O461,H461="NO COBRADA",0)</f>
        <v>0</v>
      </c>
      <c r="Q461" s="3">
        <f t="shared" si="56"/>
        <v>0</v>
      </c>
    </row>
    <row r="462" spans="1:17">
      <c r="A462" s="1">
        <v>3</v>
      </c>
      <c r="B462" s="1" t="str">
        <f t="shared" si="55"/>
        <v>miércoles</v>
      </c>
      <c r="C462" s="4">
        <v>45021.113194444442</v>
      </c>
      <c r="D462" s="4">
        <v>45021.246527777781</v>
      </c>
      <c r="E462" s="4">
        <f t="shared" si="57"/>
        <v>0.13333333333866904</v>
      </c>
      <c r="F462" s="7">
        <f>+VLOOKUP(M462,'Cocina datos'!K461:M2363,2,FALSE)</f>
        <v>7.2222222222222215E-2</v>
      </c>
      <c r="G462" s="7" cm="1">
        <f t="array" ref="G462">+_xlfn.IFS((E462-F462)&lt;0,0,(E462-F462)&gt;0,(E462-F462))</f>
        <v>6.111111111644682E-2</v>
      </c>
      <c r="H462" s="9" t="str" cm="1">
        <f t="array" ref="H462">+_xlfn.IFS(G462=0,"NO COBRADA",G462&gt;0,"COBRADA")</f>
        <v>COBRADA</v>
      </c>
      <c r="I462" t="s">
        <v>40</v>
      </c>
      <c r="J462" s="2" t="s">
        <v>34</v>
      </c>
      <c r="K462" t="s">
        <v>44</v>
      </c>
      <c r="L462" s="3">
        <v>21.51</v>
      </c>
      <c r="M462" s="1">
        <v>461</v>
      </c>
      <c r="N462" t="s">
        <v>43</v>
      </c>
      <c r="O462" s="3">
        <f>+VLOOKUP(M462,'Cocina datos'!K461:M1228,3,FALSE)</f>
        <v>99</v>
      </c>
      <c r="P462" s="3" cm="1">
        <f t="array" ref="P462">+_xlfn.IFS(H462="COBRADA",O462,H462="NO COBRADA",0)</f>
        <v>99</v>
      </c>
      <c r="Q462" s="3">
        <f t="shared" si="56"/>
        <v>21.51</v>
      </c>
    </row>
    <row r="463" spans="1:17">
      <c r="A463" s="1">
        <v>2</v>
      </c>
      <c r="B463" s="1" t="str">
        <f t="shared" si="55"/>
        <v>miércoles</v>
      </c>
      <c r="C463" s="4">
        <v>45021.091666666667</v>
      </c>
      <c r="D463" s="4">
        <v>45021.185416666667</v>
      </c>
      <c r="E463" s="4">
        <f t="shared" si="57"/>
        <v>9.375E-2</v>
      </c>
      <c r="F463" s="7">
        <f>+VLOOKUP(M463,'Cocina datos'!K462:M2364,2,FALSE)</f>
        <v>2.2916666666666665E-2</v>
      </c>
      <c r="G463" s="7" cm="1">
        <f t="array" ref="G463">+_xlfn.IFS((E463-F463)&lt;0,0,(E463-F463)&gt;0,(E463-F463))</f>
        <v>7.0833333333333331E-2</v>
      </c>
      <c r="H463" s="9" t="str" cm="1">
        <f t="array" ref="H463">+_xlfn.IFS(G463=0,"NO COBRADA",G463&gt;0,"COBRADA")</f>
        <v>COBRADA</v>
      </c>
      <c r="I463" t="s">
        <v>37</v>
      </c>
      <c r="J463" s="2" t="s">
        <v>45</v>
      </c>
      <c r="K463" t="s">
        <v>31</v>
      </c>
      <c r="L463" s="3">
        <v>21.17</v>
      </c>
      <c r="M463" s="1">
        <v>462</v>
      </c>
      <c r="N463" t="s">
        <v>32</v>
      </c>
      <c r="O463" s="3">
        <f>+VLOOKUP(M463,'Cocina datos'!K462:M1229,3,FALSE)</f>
        <v>99</v>
      </c>
      <c r="P463" s="3" cm="1">
        <f t="array" ref="P463">+_xlfn.IFS(H463="COBRADA",O463,H463="NO COBRADA",0)</f>
        <v>99</v>
      </c>
      <c r="Q463" s="3">
        <f t="shared" si="56"/>
        <v>21.17</v>
      </c>
    </row>
    <row r="464" spans="1:17">
      <c r="A464" s="1">
        <v>2</v>
      </c>
      <c r="B464" s="1" t="str">
        <f t="shared" si="55"/>
        <v>miércoles</v>
      </c>
      <c r="C464" s="4">
        <v>45021.036805555559</v>
      </c>
      <c r="D464" s="4">
        <v>45021.134027777778</v>
      </c>
      <c r="E464" s="4">
        <f>+D464-C464+(15/1440)</f>
        <v>0.10763888888565513</v>
      </c>
      <c r="F464" s="7">
        <f>+VLOOKUP(M464,'Cocina datos'!K463:M2365,2,FALSE)</f>
        <v>2.9166666666666667E-2</v>
      </c>
      <c r="G464" s="7" cm="1">
        <f t="array" ref="G464">+_xlfn.IFS((E464-F464)&lt;0,0,(E464-F464)&gt;0,(E464-F464))</f>
        <v>7.8472222218988474E-2</v>
      </c>
      <c r="H464" s="9" t="str" cm="1">
        <f t="array" ref="H464">+_xlfn.IFS(G464=0,"NO COBRADA",G464&gt;0,"COBRADA")</f>
        <v>COBRADA</v>
      </c>
      <c r="I464" t="s">
        <v>37</v>
      </c>
      <c r="J464" s="2" t="s">
        <v>47</v>
      </c>
      <c r="K464" t="s">
        <v>31</v>
      </c>
      <c r="L464" s="3">
        <v>17.07</v>
      </c>
      <c r="M464" s="1">
        <v>463</v>
      </c>
      <c r="N464" t="s">
        <v>41</v>
      </c>
      <c r="O464" s="3">
        <f>+VLOOKUP(M464,'Cocina datos'!K463:M1230,3,FALSE)</f>
        <v>93</v>
      </c>
      <c r="P464" s="3" cm="1">
        <f t="array" ref="P464">+_xlfn.IFS(H464="COBRADA",O464,H464="NO COBRADA",0)</f>
        <v>93</v>
      </c>
      <c r="Q464" s="3">
        <f t="shared" si="56"/>
        <v>17.07</v>
      </c>
    </row>
    <row r="465" spans="1:17">
      <c r="A465" s="1">
        <v>1</v>
      </c>
      <c r="B465" s="1" t="str">
        <f t="shared" si="55"/>
        <v>miércoles</v>
      </c>
      <c r="C465" s="4">
        <v>45021.056250000001</v>
      </c>
      <c r="D465" s="4">
        <v>45021.193749999999</v>
      </c>
      <c r="E465" s="4">
        <f t="shared" si="57"/>
        <v>0.13749999999708962</v>
      </c>
      <c r="F465" s="7">
        <f>+VLOOKUP(M465,'Cocina datos'!K464:M2366,2,FALSE)</f>
        <v>0.14444444444444446</v>
      </c>
      <c r="G465" s="7" cm="1">
        <f t="array" ref="G465">+_xlfn.IFS((E465-F465)&lt;0,0,(E465-F465)&gt;0,(E465-F465))</f>
        <v>0</v>
      </c>
      <c r="H465" s="9" t="str" cm="1">
        <f t="array" ref="H465">+_xlfn.IFS(G465=0,"NO COBRADA",G465&gt;0,"COBRADA")</f>
        <v>NO COBRADA</v>
      </c>
      <c r="I465" t="s">
        <v>42</v>
      </c>
      <c r="J465" s="2" t="s">
        <v>45</v>
      </c>
      <c r="K465" t="s">
        <v>31</v>
      </c>
      <c r="L465" s="3">
        <v>48.5</v>
      </c>
      <c r="M465" s="1">
        <v>464</v>
      </c>
      <c r="N465" t="s">
        <v>51</v>
      </c>
      <c r="O465" s="3">
        <f>+VLOOKUP(M465,'Cocina datos'!K464:M1231,3,FALSE)</f>
        <v>154</v>
      </c>
      <c r="P465" s="3" cm="1">
        <f t="array" ref="P465">+_xlfn.IFS(H465="COBRADA",O465,H465="NO COBRADA",0)</f>
        <v>0</v>
      </c>
      <c r="Q465" s="3">
        <f t="shared" si="56"/>
        <v>0</v>
      </c>
    </row>
    <row r="466" spans="1:17">
      <c r="A466" s="1">
        <v>2</v>
      </c>
      <c r="B466" s="1" t="str">
        <f t="shared" si="55"/>
        <v>miércoles</v>
      </c>
      <c r="C466" s="4">
        <v>45021.049305555556</v>
      </c>
      <c r="D466" s="4">
        <v>45021.151388888888</v>
      </c>
      <c r="E466" s="4">
        <f>+D466-C466+(15/1440)</f>
        <v>0.11249999999805975</v>
      </c>
      <c r="F466" s="7">
        <f>+VLOOKUP(M466,'Cocina datos'!K465:M2367,2,FALSE)</f>
        <v>0.10902777777777778</v>
      </c>
      <c r="G466" s="7" cm="1">
        <f t="array" ref="G466">+_xlfn.IFS((E466-F466)&lt;0,0,(E466-F466)&gt;0,(E466-F466))</f>
        <v>3.4722222202819703E-3</v>
      </c>
      <c r="H466" s="9" t="str" cm="1">
        <f t="array" ref="H466">+_xlfn.IFS(G466=0,"NO COBRADA",G466&gt;0,"COBRADA")</f>
        <v>COBRADA</v>
      </c>
      <c r="I466" t="s">
        <v>33</v>
      </c>
      <c r="J466" s="2" t="s">
        <v>45</v>
      </c>
      <c r="K466" t="s">
        <v>31</v>
      </c>
      <c r="L466" s="3">
        <v>44.9</v>
      </c>
      <c r="M466" s="1">
        <v>465</v>
      </c>
      <c r="N466" t="s">
        <v>49</v>
      </c>
      <c r="O466" s="3">
        <f>+VLOOKUP(M466,'Cocina datos'!K465:M1232,3,FALSE)</f>
        <v>121</v>
      </c>
      <c r="P466" s="3" cm="1">
        <f t="array" ref="P466">+_xlfn.IFS(H466="COBRADA",O466,H466="NO COBRADA",0)</f>
        <v>121</v>
      </c>
      <c r="Q466" s="3">
        <f t="shared" si="56"/>
        <v>44.9</v>
      </c>
    </row>
    <row r="467" spans="1:17">
      <c r="A467" s="1">
        <v>1</v>
      </c>
      <c r="B467" s="1" t="str">
        <f t="shared" si="55"/>
        <v>miércoles</v>
      </c>
      <c r="C467" s="4">
        <v>45021.07916666667</v>
      </c>
      <c r="D467" s="4">
        <v>45021.180555555555</v>
      </c>
      <c r="E467" s="4">
        <f t="shared" si="57"/>
        <v>0.101388888884685</v>
      </c>
      <c r="F467" s="7">
        <f>+VLOOKUP(M467,'Cocina datos'!K466:M2368,2,FALSE)</f>
        <v>0.17291666666666666</v>
      </c>
      <c r="G467" s="7" cm="1">
        <f t="array" ref="G467">+_xlfn.IFS((E467-F467)&lt;0,0,(E467-F467)&gt;0,(E467-F467))</f>
        <v>0</v>
      </c>
      <c r="H467" s="9" t="str" cm="1">
        <f t="array" ref="H467">+_xlfn.IFS(G467=0,"NO COBRADA",G467&gt;0,"COBRADA")</f>
        <v>NO COBRADA</v>
      </c>
      <c r="I467" t="s">
        <v>33</v>
      </c>
      <c r="J467" s="2" t="s">
        <v>45</v>
      </c>
      <c r="K467" t="s">
        <v>31</v>
      </c>
      <c r="L467" s="3">
        <v>26.63</v>
      </c>
      <c r="M467" s="1">
        <v>466</v>
      </c>
      <c r="N467" t="s">
        <v>48</v>
      </c>
      <c r="O467" s="3">
        <f>+VLOOKUP(M467,'Cocina datos'!K466:M1233,3,FALSE)</f>
        <v>140</v>
      </c>
      <c r="P467" s="3" cm="1">
        <f t="array" ref="P467">+_xlfn.IFS(H467="COBRADA",O467,H467="NO COBRADA",0)</f>
        <v>0</v>
      </c>
      <c r="Q467" s="3">
        <f t="shared" si="56"/>
        <v>0</v>
      </c>
    </row>
    <row r="468" spans="1:17">
      <c r="A468" s="1">
        <v>3</v>
      </c>
      <c r="B468" s="1" t="str">
        <f t="shared" si="55"/>
        <v>miércoles</v>
      </c>
      <c r="C468" s="4">
        <v>45021.112500000003</v>
      </c>
      <c r="D468" s="4">
        <v>45021.176388888889</v>
      </c>
      <c r="E468" s="4">
        <f t="shared" si="57"/>
        <v>6.3888888886140194E-2</v>
      </c>
      <c r="F468" s="7">
        <f>+VLOOKUP(M468,'Cocina datos'!K467:M2369,2,FALSE)</f>
        <v>0.10902777777777778</v>
      </c>
      <c r="G468" s="7" cm="1">
        <f t="array" ref="G468">+_xlfn.IFS((E468-F468)&lt;0,0,(E468-F468)&gt;0,(E468-F468))</f>
        <v>0</v>
      </c>
      <c r="H468" s="9" t="str" cm="1">
        <f t="array" ref="H468">+_xlfn.IFS(G468=0,"NO COBRADA",G468&gt;0,"COBRADA")</f>
        <v>NO COBRADA</v>
      </c>
      <c r="I468" t="s">
        <v>33</v>
      </c>
      <c r="J468" s="2" t="s">
        <v>47</v>
      </c>
      <c r="K468" t="s">
        <v>31</v>
      </c>
      <c r="L468" s="3">
        <v>42.31</v>
      </c>
      <c r="M468" s="1">
        <v>467</v>
      </c>
      <c r="N468" t="s">
        <v>43</v>
      </c>
      <c r="O468" s="3">
        <f>+VLOOKUP(M468,'Cocina datos'!K467:M1234,3,FALSE)</f>
        <v>143</v>
      </c>
      <c r="P468" s="3" cm="1">
        <f t="array" ref="P468">+_xlfn.IFS(H468="COBRADA",O468,H468="NO COBRADA",0)</f>
        <v>0</v>
      </c>
      <c r="Q468" s="3">
        <f t="shared" si="56"/>
        <v>0</v>
      </c>
    </row>
    <row r="469" spans="1:17">
      <c r="A469" s="1">
        <v>6</v>
      </c>
      <c r="B469" s="1" t="str">
        <f t="shared" si="55"/>
        <v>miércoles</v>
      </c>
      <c r="C469" s="4">
        <v>45021.124305555553</v>
      </c>
      <c r="D469" s="4">
        <v>45021.239583333336</v>
      </c>
      <c r="E469" s="4">
        <f t="shared" si="57"/>
        <v>0.11527777778246673</v>
      </c>
      <c r="F469" s="7">
        <f>+VLOOKUP(M469,'Cocina datos'!K468:M2370,2,FALSE)</f>
        <v>8.1250000000000003E-2</v>
      </c>
      <c r="G469" s="7" cm="1">
        <f t="array" ref="G469">+_xlfn.IFS((E469-F469)&lt;0,0,(E469-F469)&gt;0,(E469-F469))</f>
        <v>3.4027777782466725E-2</v>
      </c>
      <c r="H469" s="9" t="str" cm="1">
        <f t="array" ref="H469">+_xlfn.IFS(G469=0,"NO COBRADA",G469&gt;0,"COBRADA")</f>
        <v>COBRADA</v>
      </c>
      <c r="I469" t="s">
        <v>37</v>
      </c>
      <c r="J469" s="2" t="s">
        <v>45</v>
      </c>
      <c r="K469" t="s">
        <v>35</v>
      </c>
      <c r="L469" s="3">
        <v>14.28</v>
      </c>
      <c r="M469" s="1">
        <v>468</v>
      </c>
      <c r="N469" t="s">
        <v>52</v>
      </c>
      <c r="O469" s="3">
        <f>+VLOOKUP(M469,'Cocina datos'!K468:M1235,3,FALSE)</f>
        <v>106</v>
      </c>
      <c r="P469" s="3" cm="1">
        <f t="array" ref="P469">+_xlfn.IFS(H469="COBRADA",O469,H469="NO COBRADA",0)</f>
        <v>106</v>
      </c>
      <c r="Q469" s="3">
        <f t="shared" si="56"/>
        <v>14.28</v>
      </c>
    </row>
    <row r="470" spans="1:17">
      <c r="A470" s="1">
        <v>2</v>
      </c>
      <c r="B470" s="1" t="str">
        <f t="shared" si="55"/>
        <v>miércoles</v>
      </c>
      <c r="C470" s="4">
        <v>45021.122916666667</v>
      </c>
      <c r="D470" s="4">
        <v>45021.223611111112</v>
      </c>
      <c r="E470" s="4">
        <f t="shared" si="57"/>
        <v>0.10069444444525288</v>
      </c>
      <c r="F470" s="7">
        <f>+VLOOKUP(M470,'Cocina datos'!K469:M2371,2,FALSE)</f>
        <v>7.6388888888888881E-2</v>
      </c>
      <c r="G470" s="7" cm="1">
        <f t="array" ref="G470">+_xlfn.IFS((E470-F470)&lt;0,0,(E470-F470)&gt;0,(E470-F470))</f>
        <v>2.4305555556364003E-2</v>
      </c>
      <c r="H470" s="9" t="str" cm="1">
        <f t="array" ref="H470">+_xlfn.IFS(G470=0,"NO COBRADA",G470&gt;0,"COBRADA")</f>
        <v>COBRADA</v>
      </c>
      <c r="I470" t="s">
        <v>33</v>
      </c>
      <c r="J470" s="2" t="s">
        <v>45</v>
      </c>
      <c r="K470" t="s">
        <v>44</v>
      </c>
      <c r="L470" s="3">
        <v>25.26</v>
      </c>
      <c r="M470" s="1">
        <v>469</v>
      </c>
      <c r="N470" t="s">
        <v>36</v>
      </c>
      <c r="O470" s="3">
        <f>+VLOOKUP(M470,'Cocina datos'!K469:M1236,3,FALSE)</f>
        <v>137</v>
      </c>
      <c r="P470" s="3" cm="1">
        <f t="array" ref="P470">+_xlfn.IFS(H470="COBRADA",O470,H470="NO COBRADA",0)</f>
        <v>137</v>
      </c>
      <c r="Q470" s="3">
        <f t="shared" si="56"/>
        <v>25.26</v>
      </c>
    </row>
    <row r="471" spans="1:17">
      <c r="A471" s="1">
        <v>3</v>
      </c>
      <c r="B471" s="1" t="str">
        <f t="shared" si="55"/>
        <v>miércoles</v>
      </c>
      <c r="C471" s="4">
        <v>45021.070138888892</v>
      </c>
      <c r="D471" s="4">
        <v>45021.178472222222</v>
      </c>
      <c r="E471" s="4">
        <f>+D471-C471+(15/1440)</f>
        <v>0.11874999999660456</v>
      </c>
      <c r="F471" s="7">
        <f>+VLOOKUP(M471,'Cocina datos'!K470:M2372,2,FALSE)</f>
        <v>8.8888888888888892E-2</v>
      </c>
      <c r="G471" s="7" cm="1">
        <f t="array" ref="G471">+_xlfn.IFS((E471-F471)&lt;0,0,(E471-F471)&gt;0,(E471-F471))</f>
        <v>2.9861111107715665E-2</v>
      </c>
      <c r="H471" s="9" t="str" cm="1">
        <f t="array" ref="H471">+_xlfn.IFS(G471=0,"NO COBRADA",G471&gt;0,"COBRADA")</f>
        <v>COBRADA</v>
      </c>
      <c r="I471" t="s">
        <v>42</v>
      </c>
      <c r="J471" s="2" t="s">
        <v>45</v>
      </c>
      <c r="K471" t="s">
        <v>31</v>
      </c>
      <c r="L471" s="3">
        <v>47.46</v>
      </c>
      <c r="M471" s="1">
        <v>470</v>
      </c>
      <c r="N471" t="s">
        <v>49</v>
      </c>
      <c r="O471" s="3">
        <f>+VLOOKUP(M471,'Cocina datos'!K470:M1237,3,FALSE)</f>
        <v>78</v>
      </c>
      <c r="P471" s="3" cm="1">
        <f t="array" ref="P471">+_xlfn.IFS(H471="COBRADA",O471,H471="NO COBRADA",0)</f>
        <v>78</v>
      </c>
      <c r="Q471" s="3">
        <f t="shared" si="56"/>
        <v>47.46</v>
      </c>
    </row>
    <row r="472" spans="1:17">
      <c r="A472" s="1">
        <v>6</v>
      </c>
      <c r="B472" s="1" t="str">
        <f t="shared" si="55"/>
        <v>miércoles</v>
      </c>
      <c r="C472" s="4">
        <v>45021.15</v>
      </c>
      <c r="D472" s="4">
        <v>45021.234722222223</v>
      </c>
      <c r="E472" s="4">
        <f t="shared" si="57"/>
        <v>8.4722222221898846E-2</v>
      </c>
      <c r="F472" s="7">
        <f>+VLOOKUP(M472,'Cocina datos'!K471:M2373,2,FALSE)</f>
        <v>0.11874999999999999</v>
      </c>
      <c r="G472" s="7" cm="1">
        <f t="array" ref="G472">+_xlfn.IFS((E472-F472)&lt;0,0,(E472-F472)&gt;0,(E472-F472))</f>
        <v>0</v>
      </c>
      <c r="H472" s="9" t="str" cm="1">
        <f t="array" ref="H472">+_xlfn.IFS(G472=0,"NO COBRADA",G472&gt;0,"COBRADA")</f>
        <v>NO COBRADA</v>
      </c>
      <c r="I472" t="s">
        <v>42</v>
      </c>
      <c r="J472" s="2" t="s">
        <v>47</v>
      </c>
      <c r="K472" t="s">
        <v>35</v>
      </c>
      <c r="L472" s="3">
        <v>28.49</v>
      </c>
      <c r="M472" s="1">
        <v>471</v>
      </c>
      <c r="N472" t="s">
        <v>43</v>
      </c>
      <c r="O472" s="3">
        <f>+VLOOKUP(M472,'Cocina datos'!K471:M1238,3,FALSE)</f>
        <v>105</v>
      </c>
      <c r="P472" s="3" cm="1">
        <f t="array" ref="P472">+_xlfn.IFS(H472="COBRADA",O472,H472="NO COBRADA",0)</f>
        <v>0</v>
      </c>
      <c r="Q472" s="3">
        <f t="shared" si="56"/>
        <v>0</v>
      </c>
    </row>
    <row r="473" spans="1:17">
      <c r="A473" s="1">
        <v>2</v>
      </c>
      <c r="B473" s="1" t="str">
        <f t="shared" si="55"/>
        <v>miércoles</v>
      </c>
      <c r="C473" s="4">
        <v>45021.164583333331</v>
      </c>
      <c r="D473" s="4">
        <v>45021.286111111112</v>
      </c>
      <c r="E473" s="4">
        <f t="shared" ref="E473:E474" si="59">+D473-C473+(15/1440)</f>
        <v>0.13194444444767819</v>
      </c>
      <c r="F473" s="7">
        <f>+VLOOKUP(M473,'Cocina datos'!K472:M2374,2,FALSE)</f>
        <v>0.10138888888888889</v>
      </c>
      <c r="G473" s="7" cm="1">
        <f t="array" ref="G473">+_xlfn.IFS((E473-F473)&lt;0,0,(E473-F473)&gt;0,(E473-F473))</f>
        <v>3.0555555558789305E-2</v>
      </c>
      <c r="H473" s="9" t="str" cm="1">
        <f t="array" ref="H473">+_xlfn.IFS(G473=0,"NO COBRADA",G473&gt;0,"COBRADA")</f>
        <v>COBRADA</v>
      </c>
      <c r="I473" t="s">
        <v>37</v>
      </c>
      <c r="J473" s="2" t="s">
        <v>34</v>
      </c>
      <c r="K473" t="s">
        <v>31</v>
      </c>
      <c r="L473" s="3">
        <v>36.79</v>
      </c>
      <c r="M473" s="1">
        <v>472</v>
      </c>
      <c r="N473" t="s">
        <v>49</v>
      </c>
      <c r="O473" s="3">
        <f>+VLOOKUP(M473,'Cocina datos'!K472:M1239,3,FALSE)</f>
        <v>114</v>
      </c>
      <c r="P473" s="3" cm="1">
        <f t="array" ref="P473">+_xlfn.IFS(H473="COBRADA",O473,H473="NO COBRADA",0)</f>
        <v>114</v>
      </c>
      <c r="Q473" s="3">
        <f t="shared" si="56"/>
        <v>36.79</v>
      </c>
    </row>
    <row r="474" spans="1:17">
      <c r="A474" s="1">
        <v>4</v>
      </c>
      <c r="B474" s="1" t="str">
        <f t="shared" si="55"/>
        <v>jueves</v>
      </c>
      <c r="C474" s="4">
        <v>45022.15</v>
      </c>
      <c r="D474" s="4">
        <v>45022.294444444444</v>
      </c>
      <c r="E474" s="4">
        <f t="shared" si="59"/>
        <v>0.15486111110900916</v>
      </c>
      <c r="F474" s="7">
        <f>+VLOOKUP(M474,'Cocina datos'!K473:M2375,2,FALSE)</f>
        <v>7.7777777777777779E-2</v>
      </c>
      <c r="G474" s="7" cm="1">
        <f t="array" ref="G474">+_xlfn.IFS((E474-F474)&lt;0,0,(E474-F474)&gt;0,(E474-F474))</f>
        <v>7.708333333123138E-2</v>
      </c>
      <c r="H474" s="9" t="str" cm="1">
        <f t="array" ref="H474">+_xlfn.IFS(G474=0,"NO COBRADA",G474&gt;0,"COBRADA")</f>
        <v>COBRADA</v>
      </c>
      <c r="I474" t="s">
        <v>37</v>
      </c>
      <c r="J474" s="2" t="s">
        <v>47</v>
      </c>
      <c r="K474" t="s">
        <v>31</v>
      </c>
      <c r="L474" s="3">
        <v>15.63</v>
      </c>
      <c r="M474" s="1">
        <v>473</v>
      </c>
      <c r="N474" t="s">
        <v>41</v>
      </c>
      <c r="O474" s="3">
        <f>+VLOOKUP(M474,'Cocina datos'!K473:M1240,3,FALSE)</f>
        <v>79</v>
      </c>
      <c r="P474" s="3" cm="1">
        <f t="array" ref="P474">+_xlfn.IFS(H474="COBRADA",O474,H474="NO COBRADA",0)</f>
        <v>79</v>
      </c>
      <c r="Q474" s="3">
        <f t="shared" si="56"/>
        <v>15.63</v>
      </c>
    </row>
    <row r="475" spans="1:17">
      <c r="A475" s="1">
        <v>6</v>
      </c>
      <c r="B475" s="1" t="str">
        <f t="shared" si="55"/>
        <v>jueves</v>
      </c>
      <c r="C475" s="4">
        <v>45022.077777777777</v>
      </c>
      <c r="D475" s="4">
        <v>45022.147222222222</v>
      </c>
      <c r="E475" s="4">
        <f t="shared" si="57"/>
        <v>6.9444444445252884E-2</v>
      </c>
      <c r="F475" s="7">
        <f>+VLOOKUP(M475,'Cocina datos'!K474:M2376,2,FALSE)</f>
        <v>0.16041666666666665</v>
      </c>
      <c r="G475" s="7" cm="1">
        <f t="array" ref="G475">+_xlfn.IFS((E475-F475)&lt;0,0,(E475-F475)&gt;0,(E475-F475))</f>
        <v>0</v>
      </c>
      <c r="H475" s="9" t="str" cm="1">
        <f t="array" ref="H475">+_xlfn.IFS(G475=0,"NO COBRADA",G475&gt;0,"COBRADA")</f>
        <v>NO COBRADA</v>
      </c>
      <c r="I475" t="s">
        <v>42</v>
      </c>
      <c r="J475" s="2" t="s">
        <v>45</v>
      </c>
      <c r="K475" t="s">
        <v>31</v>
      </c>
      <c r="L475" s="3">
        <v>21.66</v>
      </c>
      <c r="M475" s="1">
        <v>474</v>
      </c>
      <c r="N475" t="s">
        <v>43</v>
      </c>
      <c r="O475" s="3">
        <f>+VLOOKUP(M475,'Cocina datos'!K474:M1241,3,FALSE)</f>
        <v>178</v>
      </c>
      <c r="P475" s="3" cm="1">
        <f t="array" ref="P475">+_xlfn.IFS(H475="COBRADA",O475,H475="NO COBRADA",0)</f>
        <v>0</v>
      </c>
      <c r="Q475" s="3">
        <f t="shared" si="56"/>
        <v>0</v>
      </c>
    </row>
    <row r="476" spans="1:17">
      <c r="A476" s="1">
        <v>4</v>
      </c>
      <c r="B476" s="1" t="str">
        <f t="shared" si="55"/>
        <v>jueves</v>
      </c>
      <c r="C476" s="4">
        <v>45022.136805555558</v>
      </c>
      <c r="D476" s="4">
        <v>45022.243055555555</v>
      </c>
      <c r="E476" s="4">
        <f t="shared" ref="E476:E477" si="60">+D476-C476+(15/1440)</f>
        <v>0.11666666666375629</v>
      </c>
      <c r="F476" s="7">
        <f>+VLOOKUP(M476,'Cocina datos'!K475:M2377,2,FALSE)</f>
        <v>7.2916666666666657E-2</v>
      </c>
      <c r="G476" s="7" cm="1">
        <f t="array" ref="G476">+_xlfn.IFS((E476-F476)&lt;0,0,(E476-F476)&gt;0,(E476-F476))</f>
        <v>4.3749999997089631E-2</v>
      </c>
      <c r="H476" s="9" t="str" cm="1">
        <f t="array" ref="H476">+_xlfn.IFS(G476=0,"NO COBRADA",G476&gt;0,"COBRADA")</f>
        <v>COBRADA</v>
      </c>
      <c r="I476" t="s">
        <v>40</v>
      </c>
      <c r="J476" s="2" t="s">
        <v>47</v>
      </c>
      <c r="K476" t="s">
        <v>44</v>
      </c>
      <c r="L476" s="3">
        <v>19.55</v>
      </c>
      <c r="M476" s="1">
        <v>475</v>
      </c>
      <c r="N476" t="s">
        <v>41</v>
      </c>
      <c r="O476" s="3">
        <f>+VLOOKUP(M476,'Cocina datos'!K475:M1242,3,FALSE)</f>
        <v>174</v>
      </c>
      <c r="P476" s="3" cm="1">
        <f t="array" ref="P476">+_xlfn.IFS(H476="COBRADA",O476,H476="NO COBRADA",0)</f>
        <v>174</v>
      </c>
      <c r="Q476" s="3">
        <f t="shared" si="56"/>
        <v>19.55</v>
      </c>
    </row>
    <row r="477" spans="1:17">
      <c r="A477" s="1">
        <v>2</v>
      </c>
      <c r="B477" s="1" t="str">
        <f t="shared" si="55"/>
        <v>jueves</v>
      </c>
      <c r="C477" s="4">
        <v>45022.002083333333</v>
      </c>
      <c r="D477" s="4">
        <v>45022.074305555558</v>
      </c>
      <c r="E477" s="4">
        <f t="shared" si="60"/>
        <v>8.2638888891475901E-2</v>
      </c>
      <c r="F477" s="7">
        <f>+VLOOKUP(M477,'Cocina datos'!K476:M2378,2,FALSE)</f>
        <v>0.125</v>
      </c>
      <c r="G477" s="7" cm="1">
        <f t="array" ref="G477">+_xlfn.IFS((E477-F477)&lt;0,0,(E477-F477)&gt;0,(E477-F477))</f>
        <v>0</v>
      </c>
      <c r="H477" s="9" t="str" cm="1">
        <f t="array" ref="H477">+_xlfn.IFS(G477=0,"NO COBRADA",G477&gt;0,"COBRADA")</f>
        <v>NO COBRADA</v>
      </c>
      <c r="I477" t="s">
        <v>29</v>
      </c>
      <c r="J477" s="2" t="s">
        <v>47</v>
      </c>
      <c r="K477" t="s">
        <v>35</v>
      </c>
      <c r="L477" s="3">
        <v>43.53</v>
      </c>
      <c r="M477" s="1">
        <v>476</v>
      </c>
      <c r="N477" t="s">
        <v>41</v>
      </c>
      <c r="O477" s="3">
        <f>+VLOOKUP(M477,'Cocina datos'!K476:M1243,3,FALSE)</f>
        <v>218</v>
      </c>
      <c r="P477" s="3" cm="1">
        <f t="array" ref="P477">+_xlfn.IFS(H477="COBRADA",O477,H477="NO COBRADA",0)</f>
        <v>0</v>
      </c>
      <c r="Q477" s="3">
        <f t="shared" si="56"/>
        <v>0</v>
      </c>
    </row>
    <row r="478" spans="1:17">
      <c r="A478" s="1">
        <v>6</v>
      </c>
      <c r="B478" s="1" t="str">
        <f t="shared" si="55"/>
        <v>jueves</v>
      </c>
      <c r="C478" s="4">
        <v>45022.068749999999</v>
      </c>
      <c r="D478" s="4">
        <v>45022.123611111114</v>
      </c>
      <c r="E478" s="4">
        <f t="shared" si="57"/>
        <v>5.4861111115314998E-2</v>
      </c>
      <c r="F478" s="7">
        <f>+VLOOKUP(M478,'Cocina datos'!K477:M2379,2,FALSE)</f>
        <v>0.15972222222222221</v>
      </c>
      <c r="G478" s="7" cm="1">
        <f t="array" ref="G478">+_xlfn.IFS((E478-F478)&lt;0,0,(E478-F478)&gt;0,(E478-F478))</f>
        <v>0</v>
      </c>
      <c r="H478" s="9" t="str" cm="1">
        <f t="array" ref="H478">+_xlfn.IFS(G478=0,"NO COBRADA",G478&gt;0,"COBRADA")</f>
        <v>NO COBRADA</v>
      </c>
      <c r="I478" t="s">
        <v>42</v>
      </c>
      <c r="J478" s="2" t="s">
        <v>45</v>
      </c>
      <c r="K478" t="s">
        <v>35</v>
      </c>
      <c r="L478" s="3">
        <v>33.85</v>
      </c>
      <c r="M478" s="1">
        <v>477</v>
      </c>
      <c r="N478" t="s">
        <v>36</v>
      </c>
      <c r="O478" s="3">
        <f>+VLOOKUP(M478,'Cocina datos'!K477:M1244,3,FALSE)</f>
        <v>204</v>
      </c>
      <c r="P478" s="3" cm="1">
        <f t="array" ref="P478">+_xlfn.IFS(H478="COBRADA",O478,H478="NO COBRADA",0)</f>
        <v>0</v>
      </c>
      <c r="Q478" s="3">
        <f t="shared" si="56"/>
        <v>0</v>
      </c>
    </row>
    <row r="479" spans="1:17">
      <c r="A479" s="1">
        <v>5</v>
      </c>
      <c r="B479" s="1" t="str">
        <f t="shared" si="55"/>
        <v>jueves</v>
      </c>
      <c r="C479" s="4">
        <v>45022.000694444447</v>
      </c>
      <c r="D479" s="4">
        <v>45022.144444444442</v>
      </c>
      <c r="E479" s="4">
        <f>+D479-C479+(15/1440)</f>
        <v>0.15416666666230108</v>
      </c>
      <c r="F479" s="7">
        <f>+VLOOKUP(M479,'Cocina datos'!K478:M2380,2,FALSE)</f>
        <v>0.125</v>
      </c>
      <c r="G479" s="7" cm="1">
        <f t="array" ref="G479">+_xlfn.IFS((E479-F479)&lt;0,0,(E479-F479)&gt;0,(E479-F479))</f>
        <v>2.9166666662301083E-2</v>
      </c>
      <c r="H479" s="9" t="str" cm="1">
        <f t="array" ref="H479">+_xlfn.IFS(G479=0,"NO COBRADA",G479&gt;0,"COBRADA")</f>
        <v>COBRADA</v>
      </c>
      <c r="I479" t="s">
        <v>33</v>
      </c>
      <c r="J479" s="2" t="s">
        <v>34</v>
      </c>
      <c r="K479" t="s">
        <v>31</v>
      </c>
      <c r="L479" s="3">
        <v>32.78</v>
      </c>
      <c r="M479" s="1">
        <v>478</v>
      </c>
      <c r="N479" t="s">
        <v>48</v>
      </c>
      <c r="O479" s="3">
        <f>+VLOOKUP(M479,'Cocina datos'!K478:M1245,3,FALSE)</f>
        <v>118</v>
      </c>
      <c r="P479" s="3" cm="1">
        <f t="array" ref="P479">+_xlfn.IFS(H479="COBRADA",O479,H479="NO COBRADA",0)</f>
        <v>118</v>
      </c>
      <c r="Q479" s="3">
        <f t="shared" si="56"/>
        <v>32.78</v>
      </c>
    </row>
    <row r="480" spans="1:17">
      <c r="A480" s="1">
        <v>3</v>
      </c>
      <c r="B480" s="1" t="str">
        <f t="shared" si="55"/>
        <v>jueves</v>
      </c>
      <c r="C480" s="4">
        <v>45022.029166666667</v>
      </c>
      <c r="D480" s="4">
        <v>45022.1875</v>
      </c>
      <c r="E480" s="4">
        <f t="shared" si="57"/>
        <v>0.15833333333284827</v>
      </c>
      <c r="F480" s="7">
        <f>+VLOOKUP(M480,'Cocina datos'!K479:M2381,2,FALSE)</f>
        <v>5.7638888888888892E-2</v>
      </c>
      <c r="G480" s="7" cm="1">
        <f t="array" ref="G480">+_xlfn.IFS((E480-F480)&lt;0,0,(E480-F480)&gt;0,(E480-F480))</f>
        <v>0.10069444444395938</v>
      </c>
      <c r="H480" s="9" t="str" cm="1">
        <f t="array" ref="H480">+_xlfn.IFS(G480=0,"NO COBRADA",G480&gt;0,"COBRADA")</f>
        <v>COBRADA</v>
      </c>
      <c r="I480" t="s">
        <v>29</v>
      </c>
      <c r="J480" s="2" t="s">
        <v>47</v>
      </c>
      <c r="K480" t="s">
        <v>31</v>
      </c>
      <c r="L480" s="3">
        <v>39.58</v>
      </c>
      <c r="M480" s="1">
        <v>479</v>
      </c>
      <c r="N480" t="s">
        <v>52</v>
      </c>
      <c r="O480" s="3">
        <f>+VLOOKUP(M480,'Cocina datos'!K479:M1246,3,FALSE)</f>
        <v>52</v>
      </c>
      <c r="P480" s="3" cm="1">
        <f t="array" ref="P480">+_xlfn.IFS(H480="COBRADA",O480,H480="NO COBRADA",0)</f>
        <v>52</v>
      </c>
      <c r="Q480" s="3">
        <f t="shared" si="56"/>
        <v>39.58</v>
      </c>
    </row>
    <row r="481" spans="1:17">
      <c r="A481" s="1">
        <v>5</v>
      </c>
      <c r="B481" s="1" t="str">
        <f t="shared" si="55"/>
        <v>jueves</v>
      </c>
      <c r="C481" s="4">
        <v>45022.143055555556</v>
      </c>
      <c r="D481" s="4">
        <v>45022.304861111108</v>
      </c>
      <c r="E481" s="4">
        <f t="shared" si="57"/>
        <v>0.16180555555183673</v>
      </c>
      <c r="F481" s="7">
        <f>+VLOOKUP(M481,'Cocina datos'!K480:M2382,2,FALSE)</f>
        <v>0.12986111111111109</v>
      </c>
      <c r="G481" s="7" cm="1">
        <f t="array" ref="G481">+_xlfn.IFS((E481-F481)&lt;0,0,(E481-F481)&gt;0,(E481-F481))</f>
        <v>3.1944444440725639E-2</v>
      </c>
      <c r="H481" s="9" t="str" cm="1">
        <f t="array" ref="H481">+_xlfn.IFS(G481=0,"NO COBRADA",G481&gt;0,"COBRADA")</f>
        <v>COBRADA</v>
      </c>
      <c r="I481" t="s">
        <v>40</v>
      </c>
      <c r="J481" s="2" t="s">
        <v>34</v>
      </c>
      <c r="K481" t="s">
        <v>35</v>
      </c>
      <c r="L481" s="3">
        <v>18.63</v>
      </c>
      <c r="M481" s="1">
        <v>480</v>
      </c>
      <c r="N481" t="s">
        <v>49</v>
      </c>
      <c r="O481" s="3">
        <f>+VLOOKUP(M481,'Cocina datos'!K480:M1247,3,FALSE)</f>
        <v>159</v>
      </c>
      <c r="P481" s="3" cm="1">
        <f t="array" ref="P481">+_xlfn.IFS(H481="COBRADA",O481,H481="NO COBRADA",0)</f>
        <v>159</v>
      </c>
      <c r="Q481" s="3">
        <f t="shared" si="56"/>
        <v>18.63</v>
      </c>
    </row>
    <row r="482" spans="1:17">
      <c r="A482" s="1">
        <v>4</v>
      </c>
      <c r="B482" s="1" t="str">
        <f t="shared" si="55"/>
        <v>jueves</v>
      </c>
      <c r="C482" s="4">
        <v>45022.081250000003</v>
      </c>
      <c r="D482" s="4">
        <v>45022.196527777778</v>
      </c>
      <c r="E482" s="4">
        <f t="shared" si="57"/>
        <v>0.11527777777519077</v>
      </c>
      <c r="F482" s="7">
        <f>+VLOOKUP(M482,'Cocina datos'!K481:M2383,2,FALSE)</f>
        <v>8.0555555555555561E-2</v>
      </c>
      <c r="G482" s="7" cm="1">
        <f t="array" ref="G482">+_xlfn.IFS((E482-F482)&lt;0,0,(E482-F482)&gt;0,(E482-F482))</f>
        <v>3.472222221963521E-2</v>
      </c>
      <c r="H482" s="9" t="str" cm="1">
        <f t="array" ref="H482">+_xlfn.IFS(G482=0,"NO COBRADA",G482&gt;0,"COBRADA")</f>
        <v>COBRADA</v>
      </c>
      <c r="I482" t="s">
        <v>33</v>
      </c>
      <c r="J482" s="2" t="s">
        <v>45</v>
      </c>
      <c r="K482" t="s">
        <v>31</v>
      </c>
      <c r="L482" s="3">
        <v>42.02</v>
      </c>
      <c r="M482" s="1">
        <v>481</v>
      </c>
      <c r="N482" t="s">
        <v>43</v>
      </c>
      <c r="O482" s="3">
        <f>+VLOOKUP(M482,'Cocina datos'!K481:M1248,3,FALSE)</f>
        <v>52</v>
      </c>
      <c r="P482" s="3" cm="1">
        <f t="array" ref="P482">+_xlfn.IFS(H482="COBRADA",O482,H482="NO COBRADA",0)</f>
        <v>52</v>
      </c>
      <c r="Q482" s="3">
        <f t="shared" si="56"/>
        <v>42.02</v>
      </c>
    </row>
    <row r="483" spans="1:17">
      <c r="A483" s="1">
        <v>4</v>
      </c>
      <c r="B483" s="1" t="str">
        <f t="shared" si="55"/>
        <v>jueves</v>
      </c>
      <c r="C483" s="4">
        <v>45022.02847222222</v>
      </c>
      <c r="D483" s="4">
        <v>45022.124305555553</v>
      </c>
      <c r="E483" s="4">
        <f t="shared" si="57"/>
        <v>9.5833333332848269E-2</v>
      </c>
      <c r="F483" s="7">
        <f>+VLOOKUP(M483,'Cocina datos'!K482:M2384,2,FALSE)</f>
        <v>4.3749999999999997E-2</v>
      </c>
      <c r="G483" s="7" cm="1">
        <f t="array" ref="G483">+_xlfn.IFS((E483-F483)&lt;0,0,(E483-F483)&gt;0,(E483-F483))</f>
        <v>5.2083333332848272E-2</v>
      </c>
      <c r="H483" s="9" t="str" cm="1">
        <f t="array" ref="H483">+_xlfn.IFS(G483=0,"NO COBRADA",G483&gt;0,"COBRADA")</f>
        <v>COBRADA</v>
      </c>
      <c r="I483" t="s">
        <v>29</v>
      </c>
      <c r="J483" s="2" t="s">
        <v>45</v>
      </c>
      <c r="K483" t="s">
        <v>35</v>
      </c>
      <c r="L483" s="3">
        <v>18.84</v>
      </c>
      <c r="M483" s="1">
        <v>482</v>
      </c>
      <c r="N483" t="s">
        <v>36</v>
      </c>
      <c r="O483" s="3">
        <f>+VLOOKUP(M483,'Cocina datos'!K482:M1249,3,FALSE)</f>
        <v>63</v>
      </c>
      <c r="P483" s="3" cm="1">
        <f t="array" ref="P483">+_xlfn.IFS(H483="COBRADA",O483,H483="NO COBRADA",0)</f>
        <v>63</v>
      </c>
      <c r="Q483" s="3">
        <f t="shared" si="56"/>
        <v>18.84</v>
      </c>
    </row>
    <row r="484" spans="1:17">
      <c r="A484" s="1">
        <v>4</v>
      </c>
      <c r="B484" s="1" t="str">
        <f t="shared" si="55"/>
        <v>jueves</v>
      </c>
      <c r="C484" s="4">
        <v>45022.159722222219</v>
      </c>
      <c r="D484" s="4">
        <v>45022.292361111111</v>
      </c>
      <c r="E484" s="4">
        <f t="shared" si="57"/>
        <v>0.13263888889196096</v>
      </c>
      <c r="F484" s="7">
        <f>+VLOOKUP(M484,'Cocina datos'!K483:M2385,2,FALSE)</f>
        <v>0.11041666666666666</v>
      </c>
      <c r="G484" s="7" cm="1">
        <f t="array" ref="G484">+_xlfn.IFS((E484-F484)&lt;0,0,(E484-F484)&gt;0,(E484-F484))</f>
        <v>2.2222222225294297E-2</v>
      </c>
      <c r="H484" s="9" t="str" cm="1">
        <f t="array" ref="H484">+_xlfn.IFS(G484=0,"NO COBRADA",G484&gt;0,"COBRADA")</f>
        <v>COBRADA</v>
      </c>
      <c r="I484" t="s">
        <v>33</v>
      </c>
      <c r="J484" s="2" t="s">
        <v>45</v>
      </c>
      <c r="K484" t="s">
        <v>31</v>
      </c>
      <c r="L484" s="3">
        <v>12.74</v>
      </c>
      <c r="M484" s="1">
        <v>483</v>
      </c>
      <c r="N484" t="s">
        <v>50</v>
      </c>
      <c r="O484" s="3">
        <f>+VLOOKUP(M484,'Cocina datos'!K483:M1250,3,FALSE)</f>
        <v>81</v>
      </c>
      <c r="P484" s="3" cm="1">
        <f t="array" ref="P484">+_xlfn.IFS(H484="COBRADA",O484,H484="NO COBRADA",0)</f>
        <v>81</v>
      </c>
      <c r="Q484" s="3">
        <f t="shared" si="56"/>
        <v>12.74</v>
      </c>
    </row>
    <row r="485" spans="1:17">
      <c r="A485" s="1">
        <v>2</v>
      </c>
      <c r="B485" s="1" t="str">
        <f t="shared" si="55"/>
        <v>jueves</v>
      </c>
      <c r="C485" s="4">
        <v>45022.064583333333</v>
      </c>
      <c r="D485" s="4">
        <v>45022.188194444447</v>
      </c>
      <c r="E485" s="4">
        <f t="shared" si="57"/>
        <v>0.12361111111385981</v>
      </c>
      <c r="F485" s="7">
        <f>+VLOOKUP(M485,'Cocina datos'!K484:M2386,2,FALSE)</f>
        <v>7.0833333333333331E-2</v>
      </c>
      <c r="G485" s="7" cm="1">
        <f t="array" ref="G485">+_xlfn.IFS((E485-F485)&lt;0,0,(E485-F485)&gt;0,(E485-F485))</f>
        <v>5.2777777780526475E-2</v>
      </c>
      <c r="H485" s="9" t="str" cm="1">
        <f t="array" ref="H485">+_xlfn.IFS(G485=0,"NO COBRADA",G485&gt;0,"COBRADA")</f>
        <v>COBRADA</v>
      </c>
      <c r="I485" t="s">
        <v>42</v>
      </c>
      <c r="J485" s="2" t="s">
        <v>45</v>
      </c>
      <c r="K485" t="s">
        <v>31</v>
      </c>
      <c r="L485" s="3">
        <v>22.76</v>
      </c>
      <c r="M485" s="1">
        <v>484</v>
      </c>
      <c r="N485" t="s">
        <v>51</v>
      </c>
      <c r="O485" s="3">
        <f>+VLOOKUP(M485,'Cocina datos'!K484:M1251,3,FALSE)</f>
        <v>75</v>
      </c>
      <c r="P485" s="3" cm="1">
        <f t="array" ref="P485">+_xlfn.IFS(H485="COBRADA",O485,H485="NO COBRADA",0)</f>
        <v>75</v>
      </c>
      <c r="Q485" s="3">
        <f t="shared" si="56"/>
        <v>22.76</v>
      </c>
    </row>
    <row r="486" spans="1:17">
      <c r="A486" s="1">
        <v>5</v>
      </c>
      <c r="B486" s="1" t="str">
        <f t="shared" si="55"/>
        <v>jueves</v>
      </c>
      <c r="C486" s="4">
        <v>45022.041666666664</v>
      </c>
      <c r="D486" s="4">
        <v>45022.119444444441</v>
      </c>
      <c r="E486" s="4">
        <f t="shared" si="57"/>
        <v>7.7777777776645962E-2</v>
      </c>
      <c r="F486" s="7">
        <f>+VLOOKUP(M486,'Cocina datos'!K485:M2387,2,FALSE)</f>
        <v>0.12569444444444444</v>
      </c>
      <c r="G486" s="7" cm="1">
        <f t="array" ref="G486">+_xlfn.IFS((E486-F486)&lt;0,0,(E486-F486)&gt;0,(E486-F486))</f>
        <v>0</v>
      </c>
      <c r="H486" s="9" t="str" cm="1">
        <f t="array" ref="H486">+_xlfn.IFS(G486=0,"NO COBRADA",G486&gt;0,"COBRADA")</f>
        <v>NO COBRADA</v>
      </c>
      <c r="I486" t="s">
        <v>40</v>
      </c>
      <c r="J486" s="2" t="s">
        <v>45</v>
      </c>
      <c r="K486" t="s">
        <v>44</v>
      </c>
      <c r="L486" s="3">
        <v>39.07</v>
      </c>
      <c r="M486" s="1">
        <v>485</v>
      </c>
      <c r="N486" t="s">
        <v>48</v>
      </c>
      <c r="O486" s="3">
        <f>+VLOOKUP(M486,'Cocina datos'!K485:M1252,3,FALSE)</f>
        <v>144</v>
      </c>
      <c r="P486" s="3" cm="1">
        <f t="array" ref="P486">+_xlfn.IFS(H486="COBRADA",O486,H486="NO COBRADA",0)</f>
        <v>0</v>
      </c>
      <c r="Q486" s="3">
        <f t="shared" si="56"/>
        <v>0</v>
      </c>
    </row>
    <row r="487" spans="1:17">
      <c r="A487" s="1">
        <v>3</v>
      </c>
      <c r="B487" s="1" t="str">
        <f t="shared" si="55"/>
        <v>jueves</v>
      </c>
      <c r="C487" s="4">
        <v>45022.115972222222</v>
      </c>
      <c r="D487" s="4">
        <v>45022.258333333331</v>
      </c>
      <c r="E487" s="4">
        <f t="shared" ref="E487:E488" si="61">+D487-C487+(15/1440)</f>
        <v>0.15277777777616089</v>
      </c>
      <c r="F487" s="7">
        <f>+VLOOKUP(M487,'Cocina datos'!K486:M2388,2,FALSE)</f>
        <v>4.5833333333333337E-2</v>
      </c>
      <c r="G487" s="7" cm="1">
        <f t="array" ref="G487">+_xlfn.IFS((E487-F487)&lt;0,0,(E487-F487)&gt;0,(E487-F487))</f>
        <v>0.10694444444282755</v>
      </c>
      <c r="H487" s="9" t="str" cm="1">
        <f t="array" ref="H487">+_xlfn.IFS(G487=0,"NO COBRADA",G487&gt;0,"COBRADA")</f>
        <v>COBRADA</v>
      </c>
      <c r="I487" t="s">
        <v>33</v>
      </c>
      <c r="J487" s="2" t="s">
        <v>47</v>
      </c>
      <c r="K487" t="s">
        <v>35</v>
      </c>
      <c r="L487" s="3">
        <v>12.66</v>
      </c>
      <c r="M487" s="1">
        <v>486</v>
      </c>
      <c r="N487" t="s">
        <v>36</v>
      </c>
      <c r="O487" s="3">
        <f>+VLOOKUP(M487,'Cocina datos'!K486:M1253,3,FALSE)</f>
        <v>150</v>
      </c>
      <c r="P487" s="3" cm="1">
        <f t="array" ref="P487">+_xlfn.IFS(H487="COBRADA",O487,H487="NO COBRADA",0)</f>
        <v>150</v>
      </c>
      <c r="Q487" s="3">
        <f t="shared" si="56"/>
        <v>12.66</v>
      </c>
    </row>
    <row r="488" spans="1:17">
      <c r="A488" s="1">
        <v>1</v>
      </c>
      <c r="B488" s="1" t="str">
        <f t="shared" si="55"/>
        <v>jueves</v>
      </c>
      <c r="C488" s="4">
        <v>45022.06527777778</v>
      </c>
      <c r="D488" s="4">
        <v>45022.159722222219</v>
      </c>
      <c r="E488" s="4">
        <f t="shared" si="61"/>
        <v>0.10486111110609879</v>
      </c>
      <c r="F488" s="7">
        <f>+VLOOKUP(M488,'Cocina datos'!K487:M2389,2,FALSE)</f>
        <v>0.12430555555555557</v>
      </c>
      <c r="G488" s="7" cm="1">
        <f t="array" ref="G488">+_xlfn.IFS((E488-F488)&lt;0,0,(E488-F488)&gt;0,(E488-F488))</f>
        <v>0</v>
      </c>
      <c r="H488" s="9" t="str" cm="1">
        <f t="array" ref="H488">+_xlfn.IFS(G488=0,"NO COBRADA",G488&gt;0,"COBRADA")</f>
        <v>NO COBRADA</v>
      </c>
      <c r="I488" t="s">
        <v>33</v>
      </c>
      <c r="J488" s="2" t="s">
        <v>45</v>
      </c>
      <c r="K488" t="s">
        <v>31</v>
      </c>
      <c r="L488" s="3">
        <v>45.76</v>
      </c>
      <c r="M488" s="1">
        <v>487</v>
      </c>
      <c r="N488" t="s">
        <v>41</v>
      </c>
      <c r="O488" s="3">
        <f>+VLOOKUP(M488,'Cocina datos'!K487:M1254,3,FALSE)</f>
        <v>152</v>
      </c>
      <c r="P488" s="3" cm="1">
        <f t="array" ref="P488">+_xlfn.IFS(H488="COBRADA",O488,H488="NO COBRADA",0)</f>
        <v>0</v>
      </c>
      <c r="Q488" s="3">
        <f t="shared" si="56"/>
        <v>0</v>
      </c>
    </row>
    <row r="489" spans="1:17">
      <c r="A489" s="1">
        <v>4</v>
      </c>
      <c r="B489" s="1" t="str">
        <f t="shared" si="55"/>
        <v>jueves</v>
      </c>
      <c r="C489" s="4">
        <v>45022</v>
      </c>
      <c r="D489" s="4">
        <v>45022.081944444442</v>
      </c>
      <c r="E489" s="4">
        <f t="shared" si="57"/>
        <v>8.1944444442342501E-2</v>
      </c>
      <c r="F489" s="7">
        <f>+VLOOKUP(M489,'Cocina datos'!K488:M2390,2,FALSE)</f>
        <v>0.24583333333333332</v>
      </c>
      <c r="G489" s="7" cm="1">
        <f t="array" ref="G489">+_xlfn.IFS((E489-F489)&lt;0,0,(E489-F489)&gt;0,(E489-F489))</f>
        <v>0</v>
      </c>
      <c r="H489" s="9" t="str" cm="1">
        <f t="array" ref="H489">+_xlfn.IFS(G489=0,"NO COBRADA",G489&gt;0,"COBRADA")</f>
        <v>NO COBRADA</v>
      </c>
      <c r="I489" t="s">
        <v>29</v>
      </c>
      <c r="J489" s="2" t="s">
        <v>47</v>
      </c>
      <c r="K489" t="s">
        <v>31</v>
      </c>
      <c r="L489" s="3">
        <v>37.380000000000003</v>
      </c>
      <c r="M489" s="1">
        <v>488</v>
      </c>
      <c r="N489" t="s">
        <v>52</v>
      </c>
      <c r="O489" s="3">
        <f>+VLOOKUP(M489,'Cocina datos'!K488:M1255,3,FALSE)</f>
        <v>185</v>
      </c>
      <c r="P489" s="3" cm="1">
        <f t="array" ref="P489">+_xlfn.IFS(H489="COBRADA",O489,H489="NO COBRADA",0)</f>
        <v>0</v>
      </c>
      <c r="Q489" s="3">
        <f t="shared" si="56"/>
        <v>0</v>
      </c>
    </row>
    <row r="490" spans="1:17">
      <c r="A490" s="1">
        <v>1</v>
      </c>
      <c r="B490" s="1" t="str">
        <f t="shared" si="55"/>
        <v>jueves</v>
      </c>
      <c r="C490" s="4">
        <v>45022.122916666667</v>
      </c>
      <c r="D490" s="4">
        <v>45022.227083333331</v>
      </c>
      <c r="E490" s="4">
        <f>+D490-C490+(15/1440)</f>
        <v>0.11458333333090802</v>
      </c>
      <c r="F490" s="7">
        <f>+VLOOKUP(M490,'Cocina datos'!K489:M2391,2,FALSE)</f>
        <v>5.1388888888888887E-2</v>
      </c>
      <c r="G490" s="7" cm="1">
        <f t="array" ref="G490">+_xlfn.IFS((E490-F490)&lt;0,0,(E490-F490)&gt;0,(E490-F490))</f>
        <v>6.3194444442019132E-2</v>
      </c>
      <c r="H490" s="9" t="str" cm="1">
        <f t="array" ref="H490">+_xlfn.IFS(G490=0,"NO COBRADA",G490&gt;0,"COBRADA")</f>
        <v>COBRADA</v>
      </c>
      <c r="I490" t="s">
        <v>29</v>
      </c>
      <c r="J490" s="2" t="s">
        <v>45</v>
      </c>
      <c r="K490" t="s">
        <v>35</v>
      </c>
      <c r="L490" s="3">
        <v>22.27</v>
      </c>
      <c r="M490" s="1">
        <v>489</v>
      </c>
      <c r="N490" t="s">
        <v>52</v>
      </c>
      <c r="O490" s="3">
        <f>+VLOOKUP(M490,'Cocina datos'!K489:M1256,3,FALSE)</f>
        <v>149</v>
      </c>
      <c r="P490" s="3" cm="1">
        <f t="array" ref="P490">+_xlfn.IFS(H490="COBRADA",O490,H490="NO COBRADA",0)</f>
        <v>149</v>
      </c>
      <c r="Q490" s="3">
        <f t="shared" si="56"/>
        <v>22.27</v>
      </c>
    </row>
    <row r="491" spans="1:17">
      <c r="A491" s="1">
        <v>2</v>
      </c>
      <c r="B491" s="1" t="str">
        <f t="shared" si="55"/>
        <v>jueves</v>
      </c>
      <c r="C491" s="4">
        <v>45022.138888888891</v>
      </c>
      <c r="D491" s="4">
        <v>45022.206250000003</v>
      </c>
      <c r="E491" s="4">
        <f t="shared" si="57"/>
        <v>6.7361111112404615E-2</v>
      </c>
      <c r="F491" s="7">
        <f>+VLOOKUP(M491,'Cocina datos'!K490:M2392,2,FALSE)</f>
        <v>0.19652777777777777</v>
      </c>
      <c r="G491" s="7" cm="1">
        <f t="array" ref="G491">+_xlfn.IFS((E491-F491)&lt;0,0,(E491-F491)&gt;0,(E491-F491))</f>
        <v>0</v>
      </c>
      <c r="H491" s="9" t="str" cm="1">
        <f t="array" ref="H491">+_xlfn.IFS(G491=0,"NO COBRADA",G491&gt;0,"COBRADA")</f>
        <v>NO COBRADA</v>
      </c>
      <c r="I491" t="s">
        <v>40</v>
      </c>
      <c r="J491" s="2" t="s">
        <v>45</v>
      </c>
      <c r="K491" t="s">
        <v>31</v>
      </c>
      <c r="L491" s="3">
        <v>26.79</v>
      </c>
      <c r="M491" s="1">
        <v>490</v>
      </c>
      <c r="N491" t="s">
        <v>36</v>
      </c>
      <c r="O491" s="3">
        <f>+VLOOKUP(M491,'Cocina datos'!K490:M1257,3,FALSE)</f>
        <v>212</v>
      </c>
      <c r="P491" s="3" cm="1">
        <f t="array" ref="P491">+_xlfn.IFS(H491="COBRADA",O491,H491="NO COBRADA",0)</f>
        <v>0</v>
      </c>
      <c r="Q491" s="3">
        <f t="shared" si="56"/>
        <v>0</v>
      </c>
    </row>
    <row r="492" spans="1:17">
      <c r="A492" s="1">
        <v>4</v>
      </c>
      <c r="B492" s="1" t="str">
        <f t="shared" si="55"/>
        <v>jueves</v>
      </c>
      <c r="C492" s="4">
        <v>45022.004861111112</v>
      </c>
      <c r="D492" s="4">
        <v>45022.109027777777</v>
      </c>
      <c r="E492" s="4">
        <f>+D492-C492+(15/1440)</f>
        <v>0.11458333333090802</v>
      </c>
      <c r="F492" s="7">
        <f>+VLOOKUP(M492,'Cocina datos'!K491:M2393,2,FALSE)</f>
        <v>5.6944444444444443E-2</v>
      </c>
      <c r="G492" s="7" cm="1">
        <f t="array" ref="G492">+_xlfn.IFS((E492-F492)&lt;0,0,(E492-F492)&gt;0,(E492-F492))</f>
        <v>5.7638888886463575E-2</v>
      </c>
      <c r="H492" s="9" t="str" cm="1">
        <f t="array" ref="H492">+_xlfn.IFS(G492=0,"NO COBRADA",G492&gt;0,"COBRADA")</f>
        <v>COBRADA</v>
      </c>
      <c r="I492" t="s">
        <v>42</v>
      </c>
      <c r="J492" s="2" t="s">
        <v>45</v>
      </c>
      <c r="K492" t="s">
        <v>35</v>
      </c>
      <c r="L492" s="3">
        <v>34.68</v>
      </c>
      <c r="M492" s="1">
        <v>491</v>
      </c>
      <c r="N492" t="s">
        <v>32</v>
      </c>
      <c r="O492" s="3">
        <f>+VLOOKUP(M492,'Cocina datos'!K491:M1258,3,FALSE)</f>
        <v>118</v>
      </c>
      <c r="P492" s="3" cm="1">
        <f t="array" ref="P492">+_xlfn.IFS(H492="COBRADA",O492,H492="NO COBRADA",0)</f>
        <v>118</v>
      </c>
      <c r="Q492" s="3">
        <f t="shared" si="56"/>
        <v>34.68</v>
      </c>
    </row>
    <row r="493" spans="1:17">
      <c r="A493" s="1">
        <v>4</v>
      </c>
      <c r="B493" s="1" t="str">
        <f t="shared" si="55"/>
        <v>jueves</v>
      </c>
      <c r="C493" s="4">
        <v>45022.043749999997</v>
      </c>
      <c r="D493" s="4">
        <v>45022.191666666666</v>
      </c>
      <c r="E493" s="4">
        <f t="shared" si="57"/>
        <v>0.14791666666860692</v>
      </c>
      <c r="F493" s="7">
        <f>+VLOOKUP(M493,'Cocina datos'!K492:M2394,2,FALSE)</f>
        <v>8.4027777777777771E-2</v>
      </c>
      <c r="G493" s="7" cm="1">
        <f t="array" ref="G493">+_xlfn.IFS((E493-F493)&lt;0,0,(E493-F493)&gt;0,(E493-F493))</f>
        <v>6.3888888890829151E-2</v>
      </c>
      <c r="H493" s="9" t="str" cm="1">
        <f t="array" ref="H493">+_xlfn.IFS(G493=0,"NO COBRADA",G493&gt;0,"COBRADA")</f>
        <v>COBRADA</v>
      </c>
      <c r="I493" t="s">
        <v>33</v>
      </c>
      <c r="J493" s="2" t="s">
        <v>45</v>
      </c>
      <c r="K493" t="s">
        <v>31</v>
      </c>
      <c r="L493" s="3">
        <v>16.62</v>
      </c>
      <c r="M493" s="1">
        <v>492</v>
      </c>
      <c r="N493" t="s">
        <v>36</v>
      </c>
      <c r="O493" s="3">
        <f>+VLOOKUP(M493,'Cocina datos'!K492:M1259,3,FALSE)</f>
        <v>210</v>
      </c>
      <c r="P493" s="3" cm="1">
        <f t="array" ref="P493">+_xlfn.IFS(H493="COBRADA",O493,H493="NO COBRADA",0)</f>
        <v>210</v>
      </c>
      <c r="Q493" s="3">
        <f t="shared" si="56"/>
        <v>16.62</v>
      </c>
    </row>
    <row r="494" spans="1:17">
      <c r="A494" s="1">
        <v>2</v>
      </c>
      <c r="B494" s="1" t="str">
        <f t="shared" si="55"/>
        <v>jueves</v>
      </c>
      <c r="C494" s="4">
        <v>45022.021527777775</v>
      </c>
      <c r="D494" s="4">
        <v>45022.073611111111</v>
      </c>
      <c r="E494" s="4">
        <f>+D494-C494+(15/1440)</f>
        <v>6.2500000002425324E-2</v>
      </c>
      <c r="F494" s="7">
        <f>+VLOOKUP(M494,'Cocina datos'!K493:M2395,2,FALSE)</f>
        <v>1.6666666666666666E-2</v>
      </c>
      <c r="G494" s="7" cm="1">
        <f t="array" ref="G494">+_xlfn.IFS((E494-F494)&lt;0,0,(E494-F494)&gt;0,(E494-F494))</f>
        <v>4.5833333335758661E-2</v>
      </c>
      <c r="H494" s="9" t="str" cm="1">
        <f t="array" ref="H494">+_xlfn.IFS(G494=0,"NO COBRADA",G494&gt;0,"COBRADA")</f>
        <v>COBRADA</v>
      </c>
      <c r="I494" t="s">
        <v>40</v>
      </c>
      <c r="J494" s="2" t="s">
        <v>45</v>
      </c>
      <c r="K494" t="s">
        <v>31</v>
      </c>
      <c r="L494" s="3">
        <v>32.67</v>
      </c>
      <c r="M494" s="1">
        <v>493</v>
      </c>
      <c r="N494" t="s">
        <v>43</v>
      </c>
      <c r="O494" s="3">
        <f>+VLOOKUP(M494,'Cocina datos'!K493:M1260,3,FALSE)</f>
        <v>54</v>
      </c>
      <c r="P494" s="3" cm="1">
        <f t="array" ref="P494">+_xlfn.IFS(H494="COBRADA",O494,H494="NO COBRADA",0)</f>
        <v>54</v>
      </c>
      <c r="Q494" s="3">
        <f t="shared" si="56"/>
        <v>32.67</v>
      </c>
    </row>
    <row r="495" spans="1:17">
      <c r="A495" s="1">
        <v>5</v>
      </c>
      <c r="B495" s="1" t="str">
        <f t="shared" si="55"/>
        <v>jueves</v>
      </c>
      <c r="C495" s="4">
        <v>45022.061111111114</v>
      </c>
      <c r="D495" s="4">
        <v>45022.200694444444</v>
      </c>
      <c r="E495" s="4">
        <f t="shared" si="57"/>
        <v>0.13958333332993789</v>
      </c>
      <c r="F495" s="7">
        <f>+VLOOKUP(M495,'Cocina datos'!K494:M2396,2,FALSE)</f>
        <v>5.8333333333333334E-2</v>
      </c>
      <c r="G495" s="7" cm="1">
        <f t="array" ref="G495">+_xlfn.IFS((E495-F495)&lt;0,0,(E495-F495)&gt;0,(E495-F495))</f>
        <v>8.1249999996604552E-2</v>
      </c>
      <c r="H495" s="9" t="str" cm="1">
        <f t="array" ref="H495">+_xlfn.IFS(G495=0,"NO COBRADA",G495&gt;0,"COBRADA")</f>
        <v>COBRADA</v>
      </c>
      <c r="I495" t="s">
        <v>33</v>
      </c>
      <c r="J495" s="2" t="s">
        <v>45</v>
      </c>
      <c r="K495" t="s">
        <v>35</v>
      </c>
      <c r="L495" s="3">
        <v>11.85</v>
      </c>
      <c r="M495" s="1">
        <v>494</v>
      </c>
      <c r="N495" t="s">
        <v>41</v>
      </c>
      <c r="O495" s="3">
        <f>+VLOOKUP(M495,'Cocina datos'!K494:M1261,3,FALSE)</f>
        <v>172</v>
      </c>
      <c r="P495" s="3" cm="1">
        <f t="array" ref="P495">+_xlfn.IFS(H495="COBRADA",O495,H495="NO COBRADA",0)</f>
        <v>172</v>
      </c>
      <c r="Q495" s="3">
        <f t="shared" si="56"/>
        <v>11.85</v>
      </c>
    </row>
    <row r="496" spans="1:17">
      <c r="A496" s="1">
        <v>6</v>
      </c>
      <c r="B496" s="1" t="str">
        <f t="shared" si="55"/>
        <v>jueves</v>
      </c>
      <c r="C496" s="4">
        <v>45022.125694444447</v>
      </c>
      <c r="D496" s="4">
        <v>45022.284722222219</v>
      </c>
      <c r="E496" s="4">
        <f t="shared" si="57"/>
        <v>0.15902777777228039</v>
      </c>
      <c r="F496" s="7">
        <f>+VLOOKUP(M496,'Cocina datos'!K495:M2397,2,FALSE)</f>
        <v>0.12569444444444444</v>
      </c>
      <c r="G496" s="7" cm="1">
        <f t="array" ref="G496">+_xlfn.IFS((E496-F496)&lt;0,0,(E496-F496)&gt;0,(E496-F496))</f>
        <v>3.3333333327835946E-2</v>
      </c>
      <c r="H496" s="9" t="str" cm="1">
        <f t="array" ref="H496">+_xlfn.IFS(G496=0,"NO COBRADA",G496&gt;0,"COBRADA")</f>
        <v>COBRADA</v>
      </c>
      <c r="I496" t="s">
        <v>37</v>
      </c>
      <c r="J496" s="2" t="s">
        <v>45</v>
      </c>
      <c r="K496" t="s">
        <v>35</v>
      </c>
      <c r="L496" s="3">
        <v>33.96</v>
      </c>
      <c r="M496" s="1">
        <v>495</v>
      </c>
      <c r="N496" t="s">
        <v>46</v>
      </c>
      <c r="O496" s="3">
        <f>+VLOOKUP(M496,'Cocina datos'!K495:M1262,3,FALSE)</f>
        <v>263</v>
      </c>
      <c r="P496" s="3" cm="1">
        <f t="array" ref="P496">+_xlfn.IFS(H496="COBRADA",O496,H496="NO COBRADA",0)</f>
        <v>263</v>
      </c>
      <c r="Q496" s="3">
        <f t="shared" si="56"/>
        <v>33.96</v>
      </c>
    </row>
    <row r="497" spans="1:17">
      <c r="A497" s="1">
        <v>3</v>
      </c>
      <c r="B497" s="1" t="str">
        <f t="shared" si="55"/>
        <v>jueves</v>
      </c>
      <c r="C497" s="4">
        <v>45022.106944444444</v>
      </c>
      <c r="D497" s="4">
        <v>45022.265277777777</v>
      </c>
      <c r="E497" s="4">
        <f t="shared" si="57"/>
        <v>0.15833333333284827</v>
      </c>
      <c r="F497" s="7">
        <f>+VLOOKUP(M497,'Cocina datos'!K496:M2398,2,FALSE)</f>
        <v>0.18125000000000002</v>
      </c>
      <c r="G497" s="7" cm="1">
        <f t="array" ref="G497">+_xlfn.IFS((E497-F497)&lt;0,0,(E497-F497)&gt;0,(E497-F497))</f>
        <v>0</v>
      </c>
      <c r="H497" s="9" t="str" cm="1">
        <f t="array" ref="H497">+_xlfn.IFS(G497=0,"NO COBRADA",G497&gt;0,"COBRADA")</f>
        <v>NO COBRADA</v>
      </c>
      <c r="I497" t="s">
        <v>33</v>
      </c>
      <c r="J497" s="2" t="s">
        <v>45</v>
      </c>
      <c r="K497" t="s">
        <v>31</v>
      </c>
      <c r="L497" s="3">
        <v>39.42</v>
      </c>
      <c r="M497" s="1">
        <v>496</v>
      </c>
      <c r="N497" t="s">
        <v>52</v>
      </c>
      <c r="O497" s="3">
        <f>+VLOOKUP(M497,'Cocina datos'!K496:M1263,3,FALSE)</f>
        <v>223</v>
      </c>
      <c r="P497" s="3" cm="1">
        <f t="array" ref="P497">+_xlfn.IFS(H497="COBRADA",O497,H497="NO COBRADA",0)</f>
        <v>0</v>
      </c>
      <c r="Q497" s="3">
        <f t="shared" si="56"/>
        <v>0</v>
      </c>
    </row>
    <row r="498" spans="1:17">
      <c r="A498" s="1">
        <v>6</v>
      </c>
      <c r="B498" s="1" t="str">
        <f t="shared" si="55"/>
        <v>jueves</v>
      </c>
      <c r="C498" s="4">
        <v>45022.145833333336</v>
      </c>
      <c r="D498" s="4">
        <v>45022.290277777778</v>
      </c>
      <c r="E498" s="4">
        <f t="shared" si="57"/>
        <v>0.1444444444423425</v>
      </c>
      <c r="F498" s="7">
        <f>+VLOOKUP(M498,'Cocina datos'!K497:M2399,2,FALSE)</f>
        <v>7.0833333333333331E-2</v>
      </c>
      <c r="G498" s="7" cm="1">
        <f t="array" ref="G498">+_xlfn.IFS((E498-F498)&lt;0,0,(E498-F498)&gt;0,(E498-F498))</f>
        <v>7.361111110900917E-2</v>
      </c>
      <c r="H498" s="9" t="str" cm="1">
        <f t="array" ref="H498">+_xlfn.IFS(G498=0,"NO COBRADA",G498&gt;0,"COBRADA")</f>
        <v>COBRADA</v>
      </c>
      <c r="I498" t="s">
        <v>29</v>
      </c>
      <c r="J498" s="2" t="s">
        <v>47</v>
      </c>
      <c r="K498" t="s">
        <v>31</v>
      </c>
      <c r="L498" s="3">
        <v>29.93</v>
      </c>
      <c r="M498" s="1">
        <v>497</v>
      </c>
      <c r="N498" t="s">
        <v>52</v>
      </c>
      <c r="O498" s="3">
        <f>+VLOOKUP(M498,'Cocina datos'!K497:M1264,3,FALSE)</f>
        <v>150</v>
      </c>
      <c r="P498" s="3" cm="1">
        <f t="array" ref="P498">+_xlfn.IFS(H498="COBRADA",O498,H498="NO COBRADA",0)</f>
        <v>150</v>
      </c>
      <c r="Q498" s="3">
        <f t="shared" si="56"/>
        <v>29.93</v>
      </c>
    </row>
    <row r="499" spans="1:17">
      <c r="A499" s="1">
        <v>3</v>
      </c>
      <c r="B499" s="1" t="str">
        <f t="shared" si="55"/>
        <v>jueves</v>
      </c>
      <c r="C499" s="4">
        <v>45022.011805555558</v>
      </c>
      <c r="D499" s="4">
        <v>45022.156944444447</v>
      </c>
      <c r="E499" s="4">
        <f t="shared" si="57"/>
        <v>0.14513888888905058</v>
      </c>
      <c r="F499" s="7">
        <f>+VLOOKUP(M499,'Cocina datos'!K498:M2400,2,FALSE)</f>
        <v>2.2222222222222223E-2</v>
      </c>
      <c r="G499" s="7" cm="1">
        <f t="array" ref="G499">+_xlfn.IFS((E499-F499)&lt;0,0,(E499-F499)&gt;0,(E499-F499))</f>
        <v>0.12291666666682835</v>
      </c>
      <c r="H499" s="9" t="str" cm="1">
        <f t="array" ref="H499">+_xlfn.IFS(G499=0,"NO COBRADA",G499&gt;0,"COBRADA")</f>
        <v>COBRADA</v>
      </c>
      <c r="I499" t="s">
        <v>29</v>
      </c>
      <c r="J499" s="2" t="s">
        <v>45</v>
      </c>
      <c r="K499" t="s">
        <v>31</v>
      </c>
      <c r="L499" s="3">
        <v>21.99</v>
      </c>
      <c r="M499" s="1">
        <v>498</v>
      </c>
      <c r="N499" t="s">
        <v>32</v>
      </c>
      <c r="O499" s="3">
        <f>+VLOOKUP(M499,'Cocina datos'!K498:M1265,3,FALSE)</f>
        <v>19</v>
      </c>
      <c r="P499" s="3" cm="1">
        <f t="array" ref="P499">+_xlfn.IFS(H499="COBRADA",O499,H499="NO COBRADA",0)</f>
        <v>19</v>
      </c>
      <c r="Q499" s="3">
        <f t="shared" si="56"/>
        <v>21.99</v>
      </c>
    </row>
    <row r="500" spans="1:17">
      <c r="A500" s="1">
        <v>5</v>
      </c>
      <c r="B500" s="1" t="str">
        <f t="shared" si="55"/>
        <v>jueves</v>
      </c>
      <c r="C500" s="4">
        <v>45022.056250000001</v>
      </c>
      <c r="D500" s="4">
        <v>45022.186111111114</v>
      </c>
      <c r="E500" s="4">
        <f t="shared" si="57"/>
        <v>0.12986111111240461</v>
      </c>
      <c r="F500" s="7">
        <f>+VLOOKUP(M500,'Cocina datos'!K499:M2401,2,FALSE)</f>
        <v>0.19166666666666665</v>
      </c>
      <c r="G500" s="7" cm="1">
        <f t="array" ref="G500">+_xlfn.IFS((E500-F500)&lt;0,0,(E500-F500)&gt;0,(E500-F500))</f>
        <v>0</v>
      </c>
      <c r="H500" s="9" t="str" cm="1">
        <f t="array" ref="H500">+_xlfn.IFS(G500=0,"NO COBRADA",G500&gt;0,"COBRADA")</f>
        <v>NO COBRADA</v>
      </c>
      <c r="I500" t="s">
        <v>37</v>
      </c>
      <c r="J500" s="2" t="s">
        <v>47</v>
      </c>
      <c r="K500" t="s">
        <v>44</v>
      </c>
      <c r="L500" s="3">
        <v>22.69</v>
      </c>
      <c r="M500" s="1">
        <v>499</v>
      </c>
      <c r="N500" t="s">
        <v>39</v>
      </c>
      <c r="O500" s="3">
        <f>+VLOOKUP(M500,'Cocina datos'!K499:M1266,3,FALSE)</f>
        <v>158</v>
      </c>
      <c r="P500" s="3" cm="1">
        <f t="array" ref="P500">+_xlfn.IFS(H500="COBRADA",O500,H500="NO COBRADA",0)</f>
        <v>0</v>
      </c>
      <c r="Q500" s="3">
        <f t="shared" si="56"/>
        <v>0</v>
      </c>
    </row>
    <row r="501" spans="1:17">
      <c r="A501" s="1">
        <v>5</v>
      </c>
      <c r="B501" s="1" t="str">
        <f t="shared" si="55"/>
        <v>jueves</v>
      </c>
      <c r="C501" s="4">
        <v>45022.053472222222</v>
      </c>
      <c r="D501" s="4">
        <v>45022.21875</v>
      </c>
      <c r="E501" s="4">
        <f t="shared" ref="E501:E502" si="62">+D501-C501+(15/1440)</f>
        <v>0.17569444444476781</v>
      </c>
      <c r="F501" s="7">
        <f>+VLOOKUP(M501,'Cocina datos'!K500:M2402,2,FALSE)</f>
        <v>5.6944444444444443E-2</v>
      </c>
      <c r="G501" s="7" cm="1">
        <f t="array" ref="G501">+_xlfn.IFS((E501-F501)&lt;0,0,(E501-F501)&gt;0,(E501-F501))</f>
        <v>0.11875000000032337</v>
      </c>
      <c r="H501" s="9" t="str" cm="1">
        <f t="array" ref="H501">+_xlfn.IFS(G501=0,"NO COBRADA",G501&gt;0,"COBRADA")</f>
        <v>COBRADA</v>
      </c>
      <c r="I501" t="s">
        <v>42</v>
      </c>
      <c r="J501" s="2" t="s">
        <v>47</v>
      </c>
      <c r="K501" t="s">
        <v>35</v>
      </c>
      <c r="L501" s="3">
        <v>37.619999999999997</v>
      </c>
      <c r="M501" s="1">
        <v>500</v>
      </c>
      <c r="N501" t="s">
        <v>52</v>
      </c>
      <c r="O501" s="3">
        <f>+VLOOKUP(M501,'Cocina datos'!K500:M1267,3,FALSE)</f>
        <v>93</v>
      </c>
      <c r="P501" s="3" cm="1">
        <f t="array" ref="P501">+_xlfn.IFS(H501="COBRADA",O501,H501="NO COBRADA",0)</f>
        <v>93</v>
      </c>
      <c r="Q501" s="3">
        <f t="shared" si="56"/>
        <v>37.619999999999997</v>
      </c>
    </row>
    <row r="502" spans="1:17">
      <c r="A502" s="1">
        <v>1</v>
      </c>
      <c r="B502" s="1" t="str">
        <f t="shared" si="55"/>
        <v>jueves</v>
      </c>
      <c r="C502" s="4">
        <v>45022.155555555553</v>
      </c>
      <c r="D502" s="4">
        <v>45022.271527777775</v>
      </c>
      <c r="E502" s="4">
        <f t="shared" si="62"/>
        <v>0.1263888888885655</v>
      </c>
      <c r="F502" s="7">
        <f>+VLOOKUP(M502,'Cocina datos'!K501:M2403,2,FALSE)</f>
        <v>4.1666666666666664E-2</v>
      </c>
      <c r="G502" s="7" cm="1">
        <f t="array" ref="G502">+_xlfn.IFS((E502-F502)&lt;0,0,(E502-F502)&gt;0,(E502-F502))</f>
        <v>8.4722222221898846E-2</v>
      </c>
      <c r="H502" s="9" t="str" cm="1">
        <f t="array" ref="H502">+_xlfn.IFS(G502=0,"NO COBRADA",G502&gt;0,"COBRADA")</f>
        <v>COBRADA</v>
      </c>
      <c r="I502" t="s">
        <v>33</v>
      </c>
      <c r="J502" s="2" t="s">
        <v>45</v>
      </c>
      <c r="K502" t="s">
        <v>44</v>
      </c>
      <c r="L502" s="3">
        <v>28.38</v>
      </c>
      <c r="M502" s="1">
        <v>501</v>
      </c>
      <c r="N502" t="s">
        <v>46</v>
      </c>
      <c r="O502" s="3">
        <f>+VLOOKUP(M502,'Cocina datos'!K501:M1268,3,FALSE)</f>
        <v>138</v>
      </c>
      <c r="P502" s="3" cm="1">
        <f t="array" ref="P502">+_xlfn.IFS(H502="COBRADA",O502,H502="NO COBRADA",0)</f>
        <v>138</v>
      </c>
      <c r="Q502" s="3">
        <f t="shared" si="56"/>
        <v>28.38</v>
      </c>
    </row>
    <row r="503" spans="1:17">
      <c r="A503" s="1">
        <v>2</v>
      </c>
      <c r="B503" s="1" t="str">
        <f t="shared" si="55"/>
        <v>jueves</v>
      </c>
      <c r="C503" s="4">
        <v>45022.03125</v>
      </c>
      <c r="D503" s="4">
        <v>45022.081250000003</v>
      </c>
      <c r="E503" s="4">
        <f t="shared" si="57"/>
        <v>5.0000000002910383E-2</v>
      </c>
      <c r="F503" s="7">
        <f>+VLOOKUP(M503,'Cocina datos'!K502:M2404,2,FALSE)</f>
        <v>9.9305555555555564E-2</v>
      </c>
      <c r="G503" s="7" cm="1">
        <f t="array" ref="G503">+_xlfn.IFS((E503-F503)&lt;0,0,(E503-F503)&gt;0,(E503-F503))</f>
        <v>0</v>
      </c>
      <c r="H503" s="9" t="str" cm="1">
        <f t="array" ref="H503">+_xlfn.IFS(G503=0,"NO COBRADA",G503&gt;0,"COBRADA")</f>
        <v>NO COBRADA</v>
      </c>
      <c r="I503" t="s">
        <v>40</v>
      </c>
      <c r="J503" s="2" t="s">
        <v>45</v>
      </c>
      <c r="K503" t="s">
        <v>31</v>
      </c>
      <c r="L503" s="3">
        <v>32.9</v>
      </c>
      <c r="M503" s="1">
        <v>502</v>
      </c>
      <c r="N503" t="s">
        <v>48</v>
      </c>
      <c r="O503" s="3">
        <f>+VLOOKUP(M503,'Cocina datos'!K502:M1269,3,FALSE)</f>
        <v>139</v>
      </c>
      <c r="P503" s="3" cm="1">
        <f t="array" ref="P503">+_xlfn.IFS(H503="COBRADA",O503,H503="NO COBRADA",0)</f>
        <v>0</v>
      </c>
      <c r="Q503" s="3">
        <f t="shared" si="56"/>
        <v>0</v>
      </c>
    </row>
    <row r="504" spans="1:17">
      <c r="A504" s="1">
        <v>1</v>
      </c>
      <c r="B504" s="1" t="str">
        <f t="shared" si="55"/>
        <v>jueves</v>
      </c>
      <c r="C504" s="4">
        <v>45022.097222222219</v>
      </c>
      <c r="D504" s="4">
        <v>45022.168055555558</v>
      </c>
      <c r="E504" s="4">
        <f t="shared" si="57"/>
        <v>7.0833333338669036E-2</v>
      </c>
      <c r="F504" s="7">
        <f>+VLOOKUP(M504,'Cocina datos'!K503:M2405,2,FALSE)</f>
        <v>0.14097222222222222</v>
      </c>
      <c r="G504" s="7" cm="1">
        <f t="array" ref="G504">+_xlfn.IFS((E504-F504)&lt;0,0,(E504-F504)&gt;0,(E504-F504))</f>
        <v>0</v>
      </c>
      <c r="H504" s="9" t="str" cm="1">
        <f t="array" ref="H504">+_xlfn.IFS(G504=0,"NO COBRADA",G504&gt;0,"COBRADA")</f>
        <v>NO COBRADA</v>
      </c>
      <c r="I504" t="s">
        <v>29</v>
      </c>
      <c r="J504" s="2" t="s">
        <v>45</v>
      </c>
      <c r="K504" t="s">
        <v>31</v>
      </c>
      <c r="L504" s="3">
        <v>35.840000000000003</v>
      </c>
      <c r="M504" s="1">
        <v>503</v>
      </c>
      <c r="N504" t="s">
        <v>32</v>
      </c>
      <c r="O504" s="3">
        <f>+VLOOKUP(M504,'Cocina datos'!K503:M1270,3,FALSE)</f>
        <v>137</v>
      </c>
      <c r="P504" s="3" cm="1">
        <f t="array" ref="P504">+_xlfn.IFS(H504="COBRADA",O504,H504="NO COBRADA",0)</f>
        <v>0</v>
      </c>
      <c r="Q504" s="3">
        <f t="shared" si="56"/>
        <v>0</v>
      </c>
    </row>
    <row r="505" spans="1:17">
      <c r="A505" s="1">
        <v>5</v>
      </c>
      <c r="B505" s="1" t="str">
        <f t="shared" si="55"/>
        <v>jueves</v>
      </c>
      <c r="C505" s="4">
        <v>45022.090277777781</v>
      </c>
      <c r="D505" s="4">
        <v>45022.2</v>
      </c>
      <c r="E505" s="4">
        <f t="shared" si="57"/>
        <v>0.10972222221607808</v>
      </c>
      <c r="F505" s="7">
        <f>+VLOOKUP(M505,'Cocina datos'!K504:M2406,2,FALSE)</f>
        <v>2.6388888888888889E-2</v>
      </c>
      <c r="G505" s="7" cm="1">
        <f t="array" ref="G505">+_xlfn.IFS((E505-F505)&lt;0,0,(E505-F505)&gt;0,(E505-F505))</f>
        <v>8.3333333327189188E-2</v>
      </c>
      <c r="H505" s="9" t="str" cm="1">
        <f t="array" ref="H505">+_xlfn.IFS(G505=0,"NO COBRADA",G505&gt;0,"COBRADA")</f>
        <v>COBRADA</v>
      </c>
      <c r="I505" t="s">
        <v>40</v>
      </c>
      <c r="J505" s="2" t="s">
        <v>34</v>
      </c>
      <c r="K505" t="s">
        <v>44</v>
      </c>
      <c r="L505" s="3">
        <v>31.31</v>
      </c>
      <c r="M505" s="1">
        <v>504</v>
      </c>
      <c r="N505" t="s">
        <v>39</v>
      </c>
      <c r="O505" s="3">
        <f>+VLOOKUP(M505,'Cocina datos'!K504:M1271,3,FALSE)</f>
        <v>54</v>
      </c>
      <c r="P505" s="3" cm="1">
        <f t="array" ref="P505">+_xlfn.IFS(H505="COBRADA",O505,H505="NO COBRADA",0)</f>
        <v>54</v>
      </c>
      <c r="Q505" s="3">
        <f t="shared" si="56"/>
        <v>31.31</v>
      </c>
    </row>
    <row r="506" spans="1:17">
      <c r="A506" s="1">
        <v>1</v>
      </c>
      <c r="B506" s="1" t="str">
        <f t="shared" si="55"/>
        <v>jueves</v>
      </c>
      <c r="C506" s="4">
        <v>45022.109722222223</v>
      </c>
      <c r="D506" s="4">
        <v>45022.254861111112</v>
      </c>
      <c r="E506" s="4">
        <f t="shared" si="57"/>
        <v>0.14513888888905058</v>
      </c>
      <c r="F506" s="7">
        <f>+VLOOKUP(M506,'Cocina datos'!K505:M2407,2,FALSE)</f>
        <v>0.20069444444444445</v>
      </c>
      <c r="G506" s="7" cm="1">
        <f t="array" ref="G506">+_xlfn.IFS((E506-F506)&lt;0,0,(E506-F506)&gt;0,(E506-F506))</f>
        <v>0</v>
      </c>
      <c r="H506" s="9" t="str" cm="1">
        <f t="array" ref="H506">+_xlfn.IFS(G506=0,"NO COBRADA",G506&gt;0,"COBRADA")</f>
        <v>NO COBRADA</v>
      </c>
      <c r="I506" t="s">
        <v>37</v>
      </c>
      <c r="J506" s="2" t="s">
        <v>45</v>
      </c>
      <c r="K506" t="s">
        <v>44</v>
      </c>
      <c r="L506" s="3">
        <v>25.76</v>
      </c>
      <c r="M506" s="1">
        <v>505</v>
      </c>
      <c r="N506" t="s">
        <v>36</v>
      </c>
      <c r="O506" s="3">
        <f>+VLOOKUP(M506,'Cocina datos'!K505:M1272,3,FALSE)</f>
        <v>155</v>
      </c>
      <c r="P506" s="3" cm="1">
        <f t="array" ref="P506">+_xlfn.IFS(H506="COBRADA",O506,H506="NO COBRADA",0)</f>
        <v>0</v>
      </c>
      <c r="Q506" s="3">
        <f t="shared" si="56"/>
        <v>0</v>
      </c>
    </row>
    <row r="507" spans="1:17">
      <c r="A507" s="1">
        <v>2</v>
      </c>
      <c r="B507" s="1" t="str">
        <f t="shared" si="55"/>
        <v>jueves</v>
      </c>
      <c r="C507" s="4">
        <v>45022.084027777775</v>
      </c>
      <c r="D507" s="4">
        <v>45022.168055555558</v>
      </c>
      <c r="E507" s="4">
        <f>+D507-C507+(15/1440)</f>
        <v>9.44444444491334E-2</v>
      </c>
      <c r="F507" s="7">
        <f>+VLOOKUP(M507,'Cocina datos'!K506:M2408,2,FALSE)</f>
        <v>6.9444444444444441E-3</v>
      </c>
      <c r="G507" s="7" cm="1">
        <f t="array" ref="G507">+_xlfn.IFS((E507-F507)&lt;0,0,(E507-F507)&gt;0,(E507-F507))</f>
        <v>8.7500000004688952E-2</v>
      </c>
      <c r="H507" s="9" t="str" cm="1">
        <f t="array" ref="H507">+_xlfn.IFS(G507=0,"NO COBRADA",G507&gt;0,"COBRADA")</f>
        <v>COBRADA</v>
      </c>
      <c r="I507" t="s">
        <v>29</v>
      </c>
      <c r="J507" s="2" t="s">
        <v>45</v>
      </c>
      <c r="K507" t="s">
        <v>44</v>
      </c>
      <c r="L507" s="3">
        <v>11.65</v>
      </c>
      <c r="M507" s="1">
        <v>506</v>
      </c>
      <c r="N507" t="s">
        <v>41</v>
      </c>
      <c r="O507" s="3">
        <f>+VLOOKUP(M507,'Cocina datos'!K506:M1273,3,FALSE)</f>
        <v>70</v>
      </c>
      <c r="P507" s="3" cm="1">
        <f t="array" ref="P507">+_xlfn.IFS(H507="COBRADA",O507,H507="NO COBRADA",0)</f>
        <v>70</v>
      </c>
      <c r="Q507" s="3">
        <f t="shared" si="56"/>
        <v>11.65</v>
      </c>
    </row>
    <row r="508" spans="1:17">
      <c r="A508" s="1">
        <v>4</v>
      </c>
      <c r="B508" s="1" t="str">
        <f t="shared" si="55"/>
        <v>jueves</v>
      </c>
      <c r="C508" s="4">
        <v>45022.143055555556</v>
      </c>
      <c r="D508" s="4">
        <v>45022.1875</v>
      </c>
      <c r="E508" s="4">
        <f t="shared" si="57"/>
        <v>4.4444444443797693E-2</v>
      </c>
      <c r="F508" s="7">
        <f>+VLOOKUP(M508,'Cocina datos'!K507:M2409,2,FALSE)</f>
        <v>0.14374999999999999</v>
      </c>
      <c r="G508" s="7" cm="1">
        <f t="array" ref="G508">+_xlfn.IFS((E508-F508)&lt;0,0,(E508-F508)&gt;0,(E508-F508))</f>
        <v>0</v>
      </c>
      <c r="H508" s="9" t="str" cm="1">
        <f t="array" ref="H508">+_xlfn.IFS(G508=0,"NO COBRADA",G508&gt;0,"COBRADA")</f>
        <v>NO COBRADA</v>
      </c>
      <c r="I508" t="s">
        <v>37</v>
      </c>
      <c r="J508" s="2" t="s">
        <v>45</v>
      </c>
      <c r="K508" t="s">
        <v>35</v>
      </c>
      <c r="L508" s="3">
        <v>43.42</v>
      </c>
      <c r="M508" s="1">
        <v>507</v>
      </c>
      <c r="N508" t="s">
        <v>48</v>
      </c>
      <c r="O508" s="3">
        <f>+VLOOKUP(M508,'Cocina datos'!K507:M1274,3,FALSE)</f>
        <v>210</v>
      </c>
      <c r="P508" s="3" cm="1">
        <f t="array" ref="P508">+_xlfn.IFS(H508="COBRADA",O508,H508="NO COBRADA",0)</f>
        <v>0</v>
      </c>
      <c r="Q508" s="3">
        <f t="shared" si="56"/>
        <v>0</v>
      </c>
    </row>
    <row r="509" spans="1:17">
      <c r="A509" s="1">
        <v>1</v>
      </c>
      <c r="B509" s="1" t="str">
        <f t="shared" si="55"/>
        <v>jueves</v>
      </c>
      <c r="C509" s="4">
        <v>45022.118055555555</v>
      </c>
      <c r="D509" s="4">
        <v>45022.274305555555</v>
      </c>
      <c r="E509" s="4">
        <f t="shared" si="57"/>
        <v>0.15625</v>
      </c>
      <c r="F509" s="7">
        <f>+VLOOKUP(M509,'Cocina datos'!K508:M2410,2,FALSE)</f>
        <v>2.361111111111111E-2</v>
      </c>
      <c r="G509" s="7" cm="1">
        <f t="array" ref="G509">+_xlfn.IFS((E509-F509)&lt;0,0,(E509-F509)&gt;0,(E509-F509))</f>
        <v>0.13263888888888889</v>
      </c>
      <c r="H509" s="9" t="str" cm="1">
        <f t="array" ref="H509">+_xlfn.IFS(G509=0,"NO COBRADA",G509&gt;0,"COBRADA")</f>
        <v>COBRADA</v>
      </c>
      <c r="I509" t="s">
        <v>40</v>
      </c>
      <c r="J509" s="2" t="s">
        <v>45</v>
      </c>
      <c r="K509" t="s">
        <v>31</v>
      </c>
      <c r="L509" s="3">
        <v>42.8</v>
      </c>
      <c r="M509" s="1">
        <v>508</v>
      </c>
      <c r="N509" t="s">
        <v>39</v>
      </c>
      <c r="O509" s="3">
        <f>+VLOOKUP(M509,'Cocina datos'!K508:M1275,3,FALSE)</f>
        <v>32</v>
      </c>
      <c r="P509" s="3" cm="1">
        <f t="array" ref="P509">+_xlfn.IFS(H509="COBRADA",O509,H509="NO COBRADA",0)</f>
        <v>32</v>
      </c>
      <c r="Q509" s="3">
        <f t="shared" si="56"/>
        <v>42.8</v>
      </c>
    </row>
    <row r="510" spans="1:17">
      <c r="A510" s="1">
        <v>3</v>
      </c>
      <c r="B510" s="1" t="str">
        <f t="shared" si="55"/>
        <v>jueves</v>
      </c>
      <c r="C510" s="4">
        <v>45022.133333333331</v>
      </c>
      <c r="D510" s="4">
        <v>45022.251388888886</v>
      </c>
      <c r="E510" s="4">
        <f>+D510-C510+(15/1440)</f>
        <v>0.12847222222141377</v>
      </c>
      <c r="F510" s="7">
        <f>+VLOOKUP(M510,'Cocina datos'!K509:M2411,2,FALSE)</f>
        <v>6.5277777777777782E-2</v>
      </c>
      <c r="G510" s="7" cm="1">
        <f t="array" ref="G510">+_xlfn.IFS((E510-F510)&lt;0,0,(E510-F510)&gt;0,(E510-F510))</f>
        <v>6.3194444443635991E-2</v>
      </c>
      <c r="H510" s="9" t="str" cm="1">
        <f t="array" ref="H510">+_xlfn.IFS(G510=0,"NO COBRADA",G510&gt;0,"COBRADA")</f>
        <v>COBRADA</v>
      </c>
      <c r="I510" t="s">
        <v>33</v>
      </c>
      <c r="J510" s="2" t="s">
        <v>45</v>
      </c>
      <c r="K510" t="s">
        <v>35</v>
      </c>
      <c r="L510" s="3">
        <v>16.260000000000002</v>
      </c>
      <c r="M510" s="1">
        <v>509</v>
      </c>
      <c r="N510" t="s">
        <v>39</v>
      </c>
      <c r="O510" s="3">
        <f>+VLOOKUP(M510,'Cocina datos'!K509:M1276,3,FALSE)</f>
        <v>80</v>
      </c>
      <c r="P510" s="3" cm="1">
        <f t="array" ref="P510">+_xlfn.IFS(H510="COBRADA",O510,H510="NO COBRADA",0)</f>
        <v>80</v>
      </c>
      <c r="Q510" s="3">
        <f t="shared" si="56"/>
        <v>16.260000000000002</v>
      </c>
    </row>
    <row r="511" spans="1:17">
      <c r="A511" s="1">
        <v>4</v>
      </c>
      <c r="B511" s="1" t="str">
        <f t="shared" si="55"/>
        <v>jueves</v>
      </c>
      <c r="C511" s="4">
        <v>45022.147222222222</v>
      </c>
      <c r="D511" s="4">
        <v>45022.189583333333</v>
      </c>
      <c r="E511" s="4">
        <f t="shared" si="57"/>
        <v>4.2361111110949423E-2</v>
      </c>
      <c r="F511" s="7">
        <f>+VLOOKUP(M511,'Cocina datos'!K510:M2412,2,FALSE)</f>
        <v>3.3333333333333333E-2</v>
      </c>
      <c r="G511" s="7" cm="1">
        <f t="array" ref="G511">+_xlfn.IFS((E511-F511)&lt;0,0,(E511-F511)&gt;0,(E511-F511))</f>
        <v>9.0277777776160903E-3</v>
      </c>
      <c r="H511" s="9" t="str" cm="1">
        <f t="array" ref="H511">+_xlfn.IFS(G511=0,"NO COBRADA",G511&gt;0,"COBRADA")</f>
        <v>COBRADA</v>
      </c>
      <c r="I511" t="s">
        <v>42</v>
      </c>
      <c r="J511" s="2" t="s">
        <v>45</v>
      </c>
      <c r="K511" t="s">
        <v>31</v>
      </c>
      <c r="L511" s="3">
        <v>14.97</v>
      </c>
      <c r="M511" s="1">
        <v>510</v>
      </c>
      <c r="N511" t="s">
        <v>41</v>
      </c>
      <c r="O511" s="3">
        <f>+VLOOKUP(M511,'Cocina datos'!K510:M1277,3,FALSE)</f>
        <v>36</v>
      </c>
      <c r="P511" s="3" cm="1">
        <f t="array" ref="P511">+_xlfn.IFS(H511="COBRADA",O511,H511="NO COBRADA",0)</f>
        <v>36</v>
      </c>
      <c r="Q511" s="3">
        <f t="shared" si="56"/>
        <v>14.97</v>
      </c>
    </row>
    <row r="512" spans="1:17">
      <c r="A512" s="1">
        <v>1</v>
      </c>
      <c r="B512" s="1" t="str">
        <f t="shared" si="55"/>
        <v>jueves</v>
      </c>
      <c r="C512" s="4">
        <v>45022.068055555559</v>
      </c>
      <c r="D512" s="4">
        <v>45022.140972222223</v>
      </c>
      <c r="E512" s="4">
        <f t="shared" si="57"/>
        <v>7.2916666664241347E-2</v>
      </c>
      <c r="F512" s="7">
        <f>+VLOOKUP(M512,'Cocina datos'!K511:M2413,2,FALSE)</f>
        <v>6.25E-2</v>
      </c>
      <c r="G512" s="7" cm="1">
        <f t="array" ref="G512">+_xlfn.IFS((E512-F512)&lt;0,0,(E512-F512)&gt;0,(E512-F512))</f>
        <v>1.0416666664241347E-2</v>
      </c>
      <c r="H512" s="9" t="str" cm="1">
        <f t="array" ref="H512">+_xlfn.IFS(G512=0,"NO COBRADA",G512&gt;0,"COBRADA")</f>
        <v>COBRADA</v>
      </c>
      <c r="I512" t="s">
        <v>33</v>
      </c>
      <c r="J512" s="2" t="s">
        <v>45</v>
      </c>
      <c r="K512" t="s">
        <v>31</v>
      </c>
      <c r="L512" s="3">
        <v>35.950000000000003</v>
      </c>
      <c r="M512" s="1">
        <v>511</v>
      </c>
      <c r="N512" t="s">
        <v>52</v>
      </c>
      <c r="O512" s="3">
        <f>+VLOOKUP(M512,'Cocina datos'!K511:M1278,3,FALSE)</f>
        <v>137</v>
      </c>
      <c r="P512" s="3" cm="1">
        <f t="array" ref="P512">+_xlfn.IFS(H512="COBRADA",O512,H512="NO COBRADA",0)</f>
        <v>137</v>
      </c>
      <c r="Q512" s="3">
        <f t="shared" si="56"/>
        <v>35.950000000000003</v>
      </c>
    </row>
    <row r="513" spans="1:17">
      <c r="A513" s="1">
        <v>1</v>
      </c>
      <c r="B513" s="1" t="str">
        <f t="shared" si="55"/>
        <v>jueves</v>
      </c>
      <c r="C513" s="4">
        <v>45022.054861111108</v>
      </c>
      <c r="D513" s="4">
        <v>45022.101388888892</v>
      </c>
      <c r="E513" s="4">
        <f t="shared" ref="E513:E514" si="63">+D513-C513+(15/1440)</f>
        <v>5.6944444450588584E-2</v>
      </c>
      <c r="F513" s="7">
        <f>+VLOOKUP(M513,'Cocina datos'!K512:M2414,2,FALSE)</f>
        <v>0.11458333333333333</v>
      </c>
      <c r="G513" s="7" cm="1">
        <f t="array" ref="G513">+_xlfn.IFS((E513-F513)&lt;0,0,(E513-F513)&gt;0,(E513-F513))</f>
        <v>0</v>
      </c>
      <c r="H513" s="9" t="str" cm="1">
        <f t="array" ref="H513">+_xlfn.IFS(G513=0,"NO COBRADA",G513&gt;0,"COBRADA")</f>
        <v>NO COBRADA</v>
      </c>
      <c r="I513" t="s">
        <v>40</v>
      </c>
      <c r="J513" s="2" t="s">
        <v>45</v>
      </c>
      <c r="K513" t="s">
        <v>31</v>
      </c>
      <c r="L513" s="3">
        <v>37.369999999999997</v>
      </c>
      <c r="M513" s="1">
        <v>512</v>
      </c>
      <c r="N513" t="s">
        <v>32</v>
      </c>
      <c r="O513" s="3">
        <f>+VLOOKUP(M513,'Cocina datos'!K512:M1279,3,FALSE)</f>
        <v>128</v>
      </c>
      <c r="P513" s="3" cm="1">
        <f t="array" ref="P513">+_xlfn.IFS(H513="COBRADA",O513,H513="NO COBRADA",0)</f>
        <v>0</v>
      </c>
      <c r="Q513" s="3">
        <f t="shared" si="56"/>
        <v>0</v>
      </c>
    </row>
    <row r="514" spans="1:17">
      <c r="A514" s="1">
        <v>6</v>
      </c>
      <c r="B514" s="1" t="str">
        <f t="shared" ref="B514:B577" si="64">+TEXT(C514,"DDDD")</f>
        <v>jueves</v>
      </c>
      <c r="C514" s="4">
        <v>45022.061111111114</v>
      </c>
      <c r="D514" s="4">
        <v>45022.20208333333</v>
      </c>
      <c r="E514" s="4">
        <f t="shared" si="63"/>
        <v>0.15138888888274474</v>
      </c>
      <c r="F514" s="7">
        <f>+VLOOKUP(M514,'Cocina datos'!K513:M2415,2,FALSE)</f>
        <v>0.11666666666666667</v>
      </c>
      <c r="G514" s="7" cm="1">
        <f t="array" ref="G514">+_xlfn.IFS((E514-F514)&lt;0,0,(E514-F514)&gt;0,(E514-F514))</f>
        <v>3.4722222216078069E-2</v>
      </c>
      <c r="H514" s="9" t="str" cm="1">
        <f t="array" ref="H514">+_xlfn.IFS(G514=0,"NO COBRADA",G514&gt;0,"COBRADA")</f>
        <v>COBRADA</v>
      </c>
      <c r="I514" t="s">
        <v>29</v>
      </c>
      <c r="J514" s="2" t="s">
        <v>45</v>
      </c>
      <c r="K514" t="s">
        <v>35</v>
      </c>
      <c r="L514" s="3">
        <v>22.74</v>
      </c>
      <c r="M514" s="1">
        <v>513</v>
      </c>
      <c r="N514" t="s">
        <v>48</v>
      </c>
      <c r="O514" s="3">
        <f>+VLOOKUP(M514,'Cocina datos'!K513:M1280,3,FALSE)</f>
        <v>54</v>
      </c>
      <c r="P514" s="3" cm="1">
        <f t="array" ref="P514">+_xlfn.IFS(H514="COBRADA",O514,H514="NO COBRADA",0)</f>
        <v>54</v>
      </c>
      <c r="Q514" s="3">
        <f t="shared" si="56"/>
        <v>22.74</v>
      </c>
    </row>
    <row r="515" spans="1:17">
      <c r="A515" s="1">
        <v>5</v>
      </c>
      <c r="B515" s="1" t="str">
        <f t="shared" si="64"/>
        <v>jueves</v>
      </c>
      <c r="C515" s="4">
        <v>45022.054861111108</v>
      </c>
      <c r="D515" s="4">
        <v>45022.191666666666</v>
      </c>
      <c r="E515" s="4">
        <f t="shared" ref="E515:E578" si="65">+D515-C515</f>
        <v>0.1368055555576575</v>
      </c>
      <c r="F515" s="7">
        <f>+VLOOKUP(M515,'Cocina datos'!K514:M2416,2,FALSE)</f>
        <v>0.13819444444444445</v>
      </c>
      <c r="G515" s="7" cm="1">
        <f t="array" ref="G515">+_xlfn.IFS((E515-F515)&lt;0,0,(E515-F515)&gt;0,(E515-F515))</f>
        <v>0</v>
      </c>
      <c r="H515" s="9" t="str" cm="1">
        <f t="array" ref="H515">+_xlfn.IFS(G515=0,"NO COBRADA",G515&gt;0,"COBRADA")</f>
        <v>NO COBRADA</v>
      </c>
      <c r="I515" t="s">
        <v>42</v>
      </c>
      <c r="J515" s="2" t="s">
        <v>45</v>
      </c>
      <c r="K515" t="s">
        <v>31</v>
      </c>
      <c r="L515" s="3">
        <v>38.840000000000003</v>
      </c>
      <c r="M515" s="1">
        <v>514</v>
      </c>
      <c r="N515" t="s">
        <v>51</v>
      </c>
      <c r="O515" s="3">
        <f>+VLOOKUP(M515,'Cocina datos'!K514:M1281,3,FALSE)</f>
        <v>174</v>
      </c>
      <c r="P515" s="3" cm="1">
        <f t="array" ref="P515">+_xlfn.IFS(H515="COBRADA",O515,H515="NO COBRADA",0)</f>
        <v>0</v>
      </c>
      <c r="Q515" s="3">
        <f t="shared" ref="Q515:Q578" si="66">+IF(H515="COBRADA",L515,0)</f>
        <v>0</v>
      </c>
    </row>
    <row r="516" spans="1:17">
      <c r="A516" s="1">
        <v>2</v>
      </c>
      <c r="B516" s="1" t="str">
        <f t="shared" si="64"/>
        <v>jueves</v>
      </c>
      <c r="C516" s="4">
        <v>45022.040277777778</v>
      </c>
      <c r="D516" s="4">
        <v>45022.085416666669</v>
      </c>
      <c r="E516" s="4">
        <f>+D516-C516+(15/1440)</f>
        <v>5.5555555557172433E-2</v>
      </c>
      <c r="F516" s="7">
        <f>+VLOOKUP(M516,'Cocina datos'!K515:M2417,2,FALSE)</f>
        <v>9.0277777777777769E-3</v>
      </c>
      <c r="G516" s="7" cm="1">
        <f t="array" ref="G516">+_xlfn.IFS((E516-F516)&lt;0,0,(E516-F516)&gt;0,(E516-F516))</f>
        <v>4.6527777779394652E-2</v>
      </c>
      <c r="H516" s="9" t="str" cm="1">
        <f t="array" ref="H516">+_xlfn.IFS(G516=0,"NO COBRADA",G516&gt;0,"COBRADA")</f>
        <v>COBRADA</v>
      </c>
      <c r="I516" t="s">
        <v>37</v>
      </c>
      <c r="J516" s="2" t="s">
        <v>45</v>
      </c>
      <c r="K516" t="s">
        <v>31</v>
      </c>
      <c r="L516" s="3">
        <v>43.79</v>
      </c>
      <c r="M516" s="1">
        <v>515</v>
      </c>
      <c r="N516" t="s">
        <v>51</v>
      </c>
      <c r="O516" s="3">
        <f>+VLOOKUP(M516,'Cocina datos'!K515:M1282,3,FALSE)</f>
        <v>18</v>
      </c>
      <c r="P516" s="3" cm="1">
        <f t="array" ref="P516">+_xlfn.IFS(H516="COBRADA",O516,H516="NO COBRADA",0)</f>
        <v>18</v>
      </c>
      <c r="Q516" s="3">
        <f t="shared" si="66"/>
        <v>43.79</v>
      </c>
    </row>
    <row r="517" spans="1:17">
      <c r="A517" s="1">
        <v>2</v>
      </c>
      <c r="B517" s="1" t="str">
        <f t="shared" si="64"/>
        <v>jueves</v>
      </c>
      <c r="C517" s="4">
        <v>45022.163194444445</v>
      </c>
      <c r="D517" s="4">
        <v>45022.207638888889</v>
      </c>
      <c r="E517" s="4">
        <f t="shared" si="65"/>
        <v>4.4444444443797693E-2</v>
      </c>
      <c r="F517" s="7">
        <f>+VLOOKUP(M517,'Cocina datos'!K516:M2418,2,FALSE)</f>
        <v>0.18263888888888888</v>
      </c>
      <c r="G517" s="7" cm="1">
        <f t="array" ref="G517">+_xlfn.IFS((E517-F517)&lt;0,0,(E517-F517)&gt;0,(E517-F517))</f>
        <v>0</v>
      </c>
      <c r="H517" s="9" t="str" cm="1">
        <f t="array" ref="H517">+_xlfn.IFS(G517=0,"NO COBRADA",G517&gt;0,"COBRADA")</f>
        <v>NO COBRADA</v>
      </c>
      <c r="I517" t="s">
        <v>42</v>
      </c>
      <c r="J517" s="2" t="s">
        <v>45</v>
      </c>
      <c r="K517" t="s">
        <v>31</v>
      </c>
      <c r="L517" s="3">
        <v>20.85</v>
      </c>
      <c r="M517" s="1">
        <v>516</v>
      </c>
      <c r="N517" t="s">
        <v>41</v>
      </c>
      <c r="O517" s="3">
        <f>+VLOOKUP(M517,'Cocina datos'!K516:M1283,3,FALSE)</f>
        <v>146</v>
      </c>
      <c r="P517" s="3" cm="1">
        <f t="array" ref="P517">+_xlfn.IFS(H517="COBRADA",O517,H517="NO COBRADA",0)</f>
        <v>0</v>
      </c>
      <c r="Q517" s="3">
        <f t="shared" si="66"/>
        <v>0</v>
      </c>
    </row>
    <row r="518" spans="1:17">
      <c r="A518" s="1">
        <v>5</v>
      </c>
      <c r="B518" s="1" t="str">
        <f t="shared" si="64"/>
        <v>jueves</v>
      </c>
      <c r="C518" s="4">
        <v>45022.065972222219</v>
      </c>
      <c r="D518" s="4">
        <v>45022.229166666664</v>
      </c>
      <c r="E518" s="4">
        <f t="shared" si="65"/>
        <v>0.16319444444525288</v>
      </c>
      <c r="F518" s="7">
        <f>+VLOOKUP(M518,'Cocina datos'!K517:M2419,2,FALSE)</f>
        <v>0.10625</v>
      </c>
      <c r="G518" s="7" cm="1">
        <f t="array" ref="G518">+_xlfn.IFS((E518-F518)&lt;0,0,(E518-F518)&gt;0,(E518-F518))</f>
        <v>5.6944444445252887E-2</v>
      </c>
      <c r="H518" s="9" t="str" cm="1">
        <f t="array" ref="H518">+_xlfn.IFS(G518=0,"NO COBRADA",G518&gt;0,"COBRADA")</f>
        <v>COBRADA</v>
      </c>
      <c r="I518" t="s">
        <v>42</v>
      </c>
      <c r="J518" s="2" t="s">
        <v>34</v>
      </c>
      <c r="K518" t="s">
        <v>31</v>
      </c>
      <c r="L518" s="3">
        <v>23.92</v>
      </c>
      <c r="M518" s="1">
        <v>517</v>
      </c>
      <c r="N518" t="s">
        <v>50</v>
      </c>
      <c r="O518" s="3">
        <f>+VLOOKUP(M518,'Cocina datos'!K517:M1284,3,FALSE)</f>
        <v>103</v>
      </c>
      <c r="P518" s="3" cm="1">
        <f t="array" ref="P518">+_xlfn.IFS(H518="COBRADA",O518,H518="NO COBRADA",0)</f>
        <v>103</v>
      </c>
      <c r="Q518" s="3">
        <f t="shared" si="66"/>
        <v>23.92</v>
      </c>
    </row>
    <row r="519" spans="1:17">
      <c r="A519" s="1">
        <v>6</v>
      </c>
      <c r="B519" s="1" t="str">
        <f t="shared" si="64"/>
        <v>jueves</v>
      </c>
      <c r="C519" s="4">
        <v>45022.088888888888</v>
      </c>
      <c r="D519" s="4">
        <v>45022.251388888886</v>
      </c>
      <c r="E519" s="4">
        <f>+D519-C519+(15/1440)</f>
        <v>0.17291666666521147</v>
      </c>
      <c r="F519" s="7">
        <f>+VLOOKUP(M519,'Cocina datos'!K518:M2420,2,FALSE)</f>
        <v>4.0277777777777773E-2</v>
      </c>
      <c r="G519" s="7" cm="1">
        <f t="array" ref="G519">+_xlfn.IFS((E519-F519)&lt;0,0,(E519-F519)&gt;0,(E519-F519))</f>
        <v>0.13263888888743369</v>
      </c>
      <c r="H519" s="9" t="str" cm="1">
        <f t="array" ref="H519">+_xlfn.IFS(G519=0,"NO COBRADA",G519&gt;0,"COBRADA")</f>
        <v>COBRADA</v>
      </c>
      <c r="I519" t="s">
        <v>42</v>
      </c>
      <c r="J519" s="2" t="s">
        <v>45</v>
      </c>
      <c r="K519" t="s">
        <v>35</v>
      </c>
      <c r="L519" s="3">
        <v>18.48</v>
      </c>
      <c r="M519" s="1">
        <v>518</v>
      </c>
      <c r="N519" t="s">
        <v>36</v>
      </c>
      <c r="O519" s="3">
        <f>+VLOOKUP(M519,'Cocina datos'!K518:M1285,3,FALSE)</f>
        <v>77</v>
      </c>
      <c r="P519" s="3" cm="1">
        <f t="array" ref="P519">+_xlfn.IFS(H519="COBRADA",O519,H519="NO COBRADA",0)</f>
        <v>77</v>
      </c>
      <c r="Q519" s="3">
        <f t="shared" si="66"/>
        <v>18.48</v>
      </c>
    </row>
    <row r="520" spans="1:17">
      <c r="A520" s="1">
        <v>2</v>
      </c>
      <c r="B520" s="1" t="str">
        <f t="shared" si="64"/>
        <v>jueves</v>
      </c>
      <c r="C520" s="4">
        <v>45022.033333333333</v>
      </c>
      <c r="D520" s="4">
        <v>45022.15902777778</v>
      </c>
      <c r="E520" s="4">
        <f t="shared" si="65"/>
        <v>0.12569444444670808</v>
      </c>
      <c r="F520" s="7">
        <f>+VLOOKUP(M520,'Cocina datos'!K519:M2421,2,FALSE)</f>
        <v>0.28611111111111109</v>
      </c>
      <c r="G520" s="7" cm="1">
        <f t="array" ref="G520">+_xlfn.IFS((E520-F520)&lt;0,0,(E520-F520)&gt;0,(E520-F520))</f>
        <v>0</v>
      </c>
      <c r="H520" s="9" t="str" cm="1">
        <f t="array" ref="H520">+_xlfn.IFS(G520=0,"NO COBRADA",G520&gt;0,"COBRADA")</f>
        <v>NO COBRADA</v>
      </c>
      <c r="I520" t="s">
        <v>40</v>
      </c>
      <c r="J520" s="2" t="s">
        <v>45</v>
      </c>
      <c r="K520" t="s">
        <v>31</v>
      </c>
      <c r="L520" s="3">
        <v>34.590000000000003</v>
      </c>
      <c r="M520" s="1">
        <v>519</v>
      </c>
      <c r="N520" t="s">
        <v>41</v>
      </c>
      <c r="O520" s="3">
        <f>+VLOOKUP(M520,'Cocina datos'!K519:M1286,3,FALSE)</f>
        <v>245</v>
      </c>
      <c r="P520" s="3" cm="1">
        <f t="array" ref="P520">+_xlfn.IFS(H520="COBRADA",O520,H520="NO COBRADA",0)</f>
        <v>0</v>
      </c>
      <c r="Q520" s="3">
        <f t="shared" si="66"/>
        <v>0</v>
      </c>
    </row>
    <row r="521" spans="1:17">
      <c r="A521" s="1">
        <v>4</v>
      </c>
      <c r="B521" s="1" t="str">
        <f t="shared" si="64"/>
        <v>jueves</v>
      </c>
      <c r="C521" s="4">
        <v>45022.149305555555</v>
      </c>
      <c r="D521" s="4">
        <v>45022.265972222223</v>
      </c>
      <c r="E521" s="4">
        <f t="shared" si="65"/>
        <v>0.11666666666860692</v>
      </c>
      <c r="F521" s="7">
        <f>+VLOOKUP(M521,'Cocina datos'!K520:M2422,2,FALSE)</f>
        <v>0.1736111111111111</v>
      </c>
      <c r="G521" s="7" cm="1">
        <f t="array" ref="G521">+_xlfn.IFS((E521-F521)&lt;0,0,(E521-F521)&gt;0,(E521-F521))</f>
        <v>0</v>
      </c>
      <c r="H521" s="9" t="str" cm="1">
        <f t="array" ref="H521">+_xlfn.IFS(G521=0,"NO COBRADA",G521&gt;0,"COBRADA")</f>
        <v>NO COBRADA</v>
      </c>
      <c r="I521" t="s">
        <v>42</v>
      </c>
      <c r="J521" s="2" t="s">
        <v>45</v>
      </c>
      <c r="K521" t="s">
        <v>44</v>
      </c>
      <c r="L521" s="3">
        <v>43.99</v>
      </c>
      <c r="M521" s="1">
        <v>520</v>
      </c>
      <c r="N521" t="s">
        <v>36</v>
      </c>
      <c r="O521" s="3">
        <f>+VLOOKUP(M521,'Cocina datos'!K520:M1287,3,FALSE)</f>
        <v>280</v>
      </c>
      <c r="P521" s="3" cm="1">
        <f t="array" ref="P521">+_xlfn.IFS(H521="COBRADA",O521,H521="NO COBRADA",0)</f>
        <v>0</v>
      </c>
      <c r="Q521" s="3">
        <f t="shared" si="66"/>
        <v>0</v>
      </c>
    </row>
    <row r="522" spans="1:17">
      <c r="A522" s="1">
        <v>2</v>
      </c>
      <c r="B522" s="1" t="str">
        <f t="shared" si="64"/>
        <v>jueves</v>
      </c>
      <c r="C522" s="4">
        <v>45022.029861111114</v>
      </c>
      <c r="D522" s="4">
        <v>45022.120833333334</v>
      </c>
      <c r="E522" s="4">
        <f t="shared" si="65"/>
        <v>9.0972222220443655E-2</v>
      </c>
      <c r="F522" s="7">
        <f>+VLOOKUP(M522,'Cocina datos'!K521:M2423,2,FALSE)</f>
        <v>0.14097222222222222</v>
      </c>
      <c r="G522" s="7" cm="1">
        <f t="array" ref="G522">+_xlfn.IFS((E522-F522)&lt;0,0,(E522-F522)&gt;0,(E522-F522))</f>
        <v>0</v>
      </c>
      <c r="H522" s="9" t="str" cm="1">
        <f t="array" ref="H522">+_xlfn.IFS(G522=0,"NO COBRADA",G522&gt;0,"COBRADA")</f>
        <v>NO COBRADA</v>
      </c>
      <c r="I522" t="s">
        <v>42</v>
      </c>
      <c r="J522" s="2" t="s">
        <v>45</v>
      </c>
      <c r="K522" t="s">
        <v>31</v>
      </c>
      <c r="L522" s="3">
        <v>15.18</v>
      </c>
      <c r="M522" s="1">
        <v>521</v>
      </c>
      <c r="N522" t="s">
        <v>48</v>
      </c>
      <c r="O522" s="3">
        <f>+VLOOKUP(M522,'Cocina datos'!K521:M1288,3,FALSE)</f>
        <v>210</v>
      </c>
      <c r="P522" s="3" cm="1">
        <f t="array" ref="P522">+_xlfn.IFS(H522="COBRADA",O522,H522="NO COBRADA",0)</f>
        <v>0</v>
      </c>
      <c r="Q522" s="3">
        <f t="shared" si="66"/>
        <v>0</v>
      </c>
    </row>
    <row r="523" spans="1:17">
      <c r="A523" s="1">
        <v>5</v>
      </c>
      <c r="B523" s="1" t="str">
        <f t="shared" si="64"/>
        <v>jueves</v>
      </c>
      <c r="C523" s="4">
        <v>45022.068055555559</v>
      </c>
      <c r="D523" s="4">
        <v>45022.18472222222</v>
      </c>
      <c r="E523" s="4">
        <f t="shared" si="65"/>
        <v>0.11666666666133096</v>
      </c>
      <c r="F523" s="7">
        <f>+VLOOKUP(M523,'Cocina datos'!K522:M2424,2,FALSE)</f>
        <v>9.791666666666668E-2</v>
      </c>
      <c r="G523" s="7" cm="1">
        <f t="array" ref="G523">+_xlfn.IFS((E523-F523)&lt;0,0,(E523-F523)&gt;0,(E523-F523))</f>
        <v>1.8749999994664285E-2</v>
      </c>
      <c r="H523" s="9" t="str" cm="1">
        <f t="array" ref="H523">+_xlfn.IFS(G523=0,"NO COBRADA",G523&gt;0,"COBRADA")</f>
        <v>COBRADA</v>
      </c>
      <c r="I523" t="s">
        <v>42</v>
      </c>
      <c r="J523" s="2" t="s">
        <v>34</v>
      </c>
      <c r="K523" t="s">
        <v>31</v>
      </c>
      <c r="L523" s="3">
        <v>35.35</v>
      </c>
      <c r="M523" s="1">
        <v>522</v>
      </c>
      <c r="N523" t="s">
        <v>49</v>
      </c>
      <c r="O523" s="3">
        <f>+VLOOKUP(M523,'Cocina datos'!K522:M1289,3,FALSE)</f>
        <v>84</v>
      </c>
      <c r="P523" s="3" cm="1">
        <f t="array" ref="P523">+_xlfn.IFS(H523="COBRADA",O523,H523="NO COBRADA",0)</f>
        <v>84</v>
      </c>
      <c r="Q523" s="3">
        <f t="shared" si="66"/>
        <v>35.35</v>
      </c>
    </row>
    <row r="524" spans="1:17">
      <c r="A524" s="1">
        <v>3</v>
      </c>
      <c r="B524" s="1" t="str">
        <f t="shared" si="64"/>
        <v>jueves</v>
      </c>
      <c r="C524" s="4">
        <v>45022.068749999999</v>
      </c>
      <c r="D524" s="4">
        <v>45022.195833333331</v>
      </c>
      <c r="E524" s="4">
        <f t="shared" ref="E524:E526" si="67">+D524-C524+(15/1440)</f>
        <v>0.13749999999951493</v>
      </c>
      <c r="F524" s="7">
        <f>+VLOOKUP(M524,'Cocina datos'!K523:M2425,2,FALSE)</f>
        <v>0.10625</v>
      </c>
      <c r="G524" s="7" cm="1">
        <f t="array" ref="G524">+_xlfn.IFS((E524-F524)&lt;0,0,(E524-F524)&gt;0,(E524-F524))</f>
        <v>3.124999999951493E-2</v>
      </c>
      <c r="H524" s="9" t="str" cm="1">
        <f t="array" ref="H524">+_xlfn.IFS(G524=0,"NO COBRADA",G524&gt;0,"COBRADA")</f>
        <v>COBRADA</v>
      </c>
      <c r="I524" t="s">
        <v>40</v>
      </c>
      <c r="J524" s="2" t="s">
        <v>45</v>
      </c>
      <c r="K524" t="s">
        <v>31</v>
      </c>
      <c r="L524" s="3">
        <v>45.41</v>
      </c>
      <c r="M524" s="1">
        <v>523</v>
      </c>
      <c r="N524" t="s">
        <v>52</v>
      </c>
      <c r="O524" s="3">
        <f>+VLOOKUP(M524,'Cocina datos'!K523:M1290,3,FALSE)</f>
        <v>81</v>
      </c>
      <c r="P524" s="3" cm="1">
        <f t="array" ref="P524">+_xlfn.IFS(H524="COBRADA",O524,H524="NO COBRADA",0)</f>
        <v>81</v>
      </c>
      <c r="Q524" s="3">
        <f t="shared" si="66"/>
        <v>45.41</v>
      </c>
    </row>
    <row r="525" spans="1:17">
      <c r="A525" s="1">
        <v>4</v>
      </c>
      <c r="B525" s="1" t="str">
        <f t="shared" si="64"/>
        <v>jueves</v>
      </c>
      <c r="C525" s="4">
        <v>45022.002083333333</v>
      </c>
      <c r="D525" s="4">
        <v>45022.105555555558</v>
      </c>
      <c r="E525" s="4">
        <f t="shared" si="67"/>
        <v>0.1138888888914759</v>
      </c>
      <c r="F525" s="7">
        <f>+VLOOKUP(M525,'Cocina datos'!K524:M2426,2,FALSE)</f>
        <v>5.2777777777777771E-2</v>
      </c>
      <c r="G525" s="7" cm="1">
        <f t="array" ref="G525">+_xlfn.IFS((E525-F525)&lt;0,0,(E525-F525)&gt;0,(E525-F525))</f>
        <v>6.111111111369813E-2</v>
      </c>
      <c r="H525" s="9" t="str" cm="1">
        <f t="array" ref="H525">+_xlfn.IFS(G525=0,"NO COBRADA",G525&gt;0,"COBRADA")</f>
        <v>COBRADA</v>
      </c>
      <c r="I525" t="s">
        <v>29</v>
      </c>
      <c r="J525" s="2" t="s">
        <v>45</v>
      </c>
      <c r="K525" t="s">
        <v>31</v>
      </c>
      <c r="L525" s="3">
        <v>26.91</v>
      </c>
      <c r="M525" s="1">
        <v>524</v>
      </c>
      <c r="N525" t="s">
        <v>43</v>
      </c>
      <c r="O525" s="3">
        <f>+VLOOKUP(M525,'Cocina datos'!K524:M1291,3,FALSE)</f>
        <v>76</v>
      </c>
      <c r="P525" s="3" cm="1">
        <f t="array" ref="P525">+_xlfn.IFS(H525="COBRADA",O525,H525="NO COBRADA",0)</f>
        <v>76</v>
      </c>
      <c r="Q525" s="3">
        <f t="shared" si="66"/>
        <v>26.91</v>
      </c>
    </row>
    <row r="526" spans="1:17">
      <c r="A526" s="1">
        <v>3</v>
      </c>
      <c r="B526" s="1" t="str">
        <f t="shared" si="64"/>
        <v>jueves</v>
      </c>
      <c r="C526" s="4">
        <v>45022.143750000003</v>
      </c>
      <c r="D526" s="4">
        <v>45022.301388888889</v>
      </c>
      <c r="E526" s="4">
        <f t="shared" si="67"/>
        <v>0.16805555555280685</v>
      </c>
      <c r="F526" s="7">
        <f>+VLOOKUP(M526,'Cocina datos'!K525:M2427,2,FALSE)</f>
        <v>0.14097222222222222</v>
      </c>
      <c r="G526" s="7" cm="1">
        <f t="array" ref="G526">+_xlfn.IFS((E526-F526)&lt;0,0,(E526-F526)&gt;0,(E526-F526))</f>
        <v>2.708333333058463E-2</v>
      </c>
      <c r="H526" s="9" t="str" cm="1">
        <f t="array" ref="H526">+_xlfn.IFS(G526=0,"NO COBRADA",G526&gt;0,"COBRADA")</f>
        <v>COBRADA</v>
      </c>
      <c r="I526" t="s">
        <v>29</v>
      </c>
      <c r="J526" s="2" t="s">
        <v>45</v>
      </c>
      <c r="K526" t="s">
        <v>31</v>
      </c>
      <c r="L526" s="3">
        <v>32.869999999999997</v>
      </c>
      <c r="M526" s="1">
        <v>525</v>
      </c>
      <c r="N526" t="s">
        <v>46</v>
      </c>
      <c r="O526" s="3">
        <f>+VLOOKUP(M526,'Cocina datos'!K525:M1292,3,FALSE)</f>
        <v>197</v>
      </c>
      <c r="P526" s="3" cm="1">
        <f t="array" ref="P526">+_xlfn.IFS(H526="COBRADA",O526,H526="NO COBRADA",0)</f>
        <v>197</v>
      </c>
      <c r="Q526" s="3">
        <f t="shared" si="66"/>
        <v>32.869999999999997</v>
      </c>
    </row>
    <row r="527" spans="1:17">
      <c r="A527" s="1">
        <v>6</v>
      </c>
      <c r="B527" s="1" t="str">
        <f t="shared" si="64"/>
        <v>jueves</v>
      </c>
      <c r="C527" s="4">
        <v>45022.155555555553</v>
      </c>
      <c r="D527" s="4">
        <v>45022.236805555556</v>
      </c>
      <c r="E527" s="4">
        <f t="shared" si="65"/>
        <v>8.1250000002910383E-2</v>
      </c>
      <c r="F527" s="7">
        <f>+VLOOKUP(M527,'Cocina datos'!K526:M2428,2,FALSE)</f>
        <v>1.5277777777777777E-2</v>
      </c>
      <c r="G527" s="7" cm="1">
        <f t="array" ref="G527">+_xlfn.IFS((E527-F527)&lt;0,0,(E527-F527)&gt;0,(E527-F527))</f>
        <v>6.5972222225132604E-2</v>
      </c>
      <c r="H527" s="9" t="str" cm="1">
        <f t="array" ref="H527">+_xlfn.IFS(G527=0,"NO COBRADA",G527&gt;0,"COBRADA")</f>
        <v>COBRADA</v>
      </c>
      <c r="I527" t="s">
        <v>42</v>
      </c>
      <c r="J527" s="2" t="s">
        <v>47</v>
      </c>
      <c r="K527" t="s">
        <v>44</v>
      </c>
      <c r="L527" s="3">
        <v>43.02</v>
      </c>
      <c r="M527" s="1">
        <v>526</v>
      </c>
      <c r="N527" t="s">
        <v>48</v>
      </c>
      <c r="O527" s="3">
        <f>+VLOOKUP(M527,'Cocina datos'!K526:M1293,3,FALSE)</f>
        <v>33</v>
      </c>
      <c r="P527" s="3" cm="1">
        <f t="array" ref="P527">+_xlfn.IFS(H527="COBRADA",O527,H527="NO COBRADA",0)</f>
        <v>33</v>
      </c>
      <c r="Q527" s="3">
        <f t="shared" si="66"/>
        <v>43.02</v>
      </c>
    </row>
    <row r="528" spans="1:17">
      <c r="A528" s="1">
        <v>4</v>
      </c>
      <c r="B528" s="1" t="str">
        <f t="shared" si="64"/>
        <v>jueves</v>
      </c>
      <c r="C528" s="4">
        <v>45022.15347222222</v>
      </c>
      <c r="D528" s="4">
        <v>45022.246527777781</v>
      </c>
      <c r="E528" s="4">
        <f>+D528-C528+(15/1440)</f>
        <v>0.10347222222723455</v>
      </c>
      <c r="F528" s="7">
        <f>+VLOOKUP(M528,'Cocina datos'!K527:M2429,2,FALSE)</f>
        <v>4.3055555555555555E-2</v>
      </c>
      <c r="G528" s="7" cm="1">
        <f t="array" ref="G528">+_xlfn.IFS((E528-F528)&lt;0,0,(E528-F528)&gt;0,(E528-F528))</f>
        <v>6.0416666671678998E-2</v>
      </c>
      <c r="H528" s="9" t="str" cm="1">
        <f t="array" ref="H528">+_xlfn.IFS(G528=0,"NO COBRADA",G528&gt;0,"COBRADA")</f>
        <v>COBRADA</v>
      </c>
      <c r="I528" t="s">
        <v>33</v>
      </c>
      <c r="J528" s="2" t="s">
        <v>34</v>
      </c>
      <c r="K528" t="s">
        <v>35</v>
      </c>
      <c r="L528" s="3">
        <v>22.95</v>
      </c>
      <c r="M528" s="1">
        <v>527</v>
      </c>
      <c r="N528" t="s">
        <v>32</v>
      </c>
      <c r="O528" s="3">
        <f>+VLOOKUP(M528,'Cocina datos'!K527:M1294,3,FALSE)</f>
        <v>54</v>
      </c>
      <c r="P528" s="3" cm="1">
        <f t="array" ref="P528">+_xlfn.IFS(H528="COBRADA",O528,H528="NO COBRADA",0)</f>
        <v>54</v>
      </c>
      <c r="Q528" s="3">
        <f t="shared" si="66"/>
        <v>22.95</v>
      </c>
    </row>
    <row r="529" spans="1:17">
      <c r="A529" s="1">
        <v>2</v>
      </c>
      <c r="B529" s="1" t="str">
        <f t="shared" si="64"/>
        <v>jueves</v>
      </c>
      <c r="C529" s="4">
        <v>45022.074305555558</v>
      </c>
      <c r="D529" s="4">
        <v>45022.158333333333</v>
      </c>
      <c r="E529" s="4">
        <f t="shared" si="65"/>
        <v>8.4027777775190771E-2</v>
      </c>
      <c r="F529" s="7">
        <f>+VLOOKUP(M529,'Cocina datos'!K528:M2430,2,FALSE)</f>
        <v>8.4027777777777785E-2</v>
      </c>
      <c r="G529" s="7" cm="1">
        <f t="array" ref="G529">+_xlfn.IFS((E529-F529)&lt;0,0,(E529-F529)&gt;0,(E529-F529))</f>
        <v>0</v>
      </c>
      <c r="H529" s="9" t="str" cm="1">
        <f t="array" ref="H529">+_xlfn.IFS(G529=0,"NO COBRADA",G529&gt;0,"COBRADA")</f>
        <v>NO COBRADA</v>
      </c>
      <c r="I529" t="s">
        <v>37</v>
      </c>
      <c r="J529" s="2" t="s">
        <v>47</v>
      </c>
      <c r="K529" t="s">
        <v>31</v>
      </c>
      <c r="L529" s="3">
        <v>15.62</v>
      </c>
      <c r="M529" s="1">
        <v>528</v>
      </c>
      <c r="N529" t="s">
        <v>48</v>
      </c>
      <c r="O529" s="3">
        <f>+VLOOKUP(M529,'Cocina datos'!K528:M1295,3,FALSE)</f>
        <v>78</v>
      </c>
      <c r="P529" s="3" cm="1">
        <f t="array" ref="P529">+_xlfn.IFS(H529="COBRADA",O529,H529="NO COBRADA",0)</f>
        <v>0</v>
      </c>
      <c r="Q529" s="3">
        <f t="shared" si="66"/>
        <v>0</v>
      </c>
    </row>
    <row r="530" spans="1:17">
      <c r="A530" s="1">
        <v>2</v>
      </c>
      <c r="B530" s="1" t="str">
        <f t="shared" si="64"/>
        <v>jueves</v>
      </c>
      <c r="C530" s="4">
        <v>45022.081944444442</v>
      </c>
      <c r="D530" s="4">
        <v>45022.195833333331</v>
      </c>
      <c r="E530" s="4">
        <f t="shared" ref="E530:E531" si="68">+D530-C530+(15/1440)</f>
        <v>0.12430555555571725</v>
      </c>
      <c r="F530" s="7">
        <f>+VLOOKUP(M530,'Cocina datos'!K529:M2431,2,FALSE)</f>
        <v>0.2013888888888889</v>
      </c>
      <c r="G530" s="7" cm="1">
        <f t="array" ref="G530">+_xlfn.IFS((E530-F530)&lt;0,0,(E530-F530)&gt;0,(E530-F530))</f>
        <v>0</v>
      </c>
      <c r="H530" s="9" t="str" cm="1">
        <f t="array" ref="H530">+_xlfn.IFS(G530=0,"NO COBRADA",G530&gt;0,"COBRADA")</f>
        <v>NO COBRADA</v>
      </c>
      <c r="I530" t="s">
        <v>29</v>
      </c>
      <c r="J530" s="2" t="s">
        <v>45</v>
      </c>
      <c r="K530" t="s">
        <v>31</v>
      </c>
      <c r="L530" s="3">
        <v>25.91</v>
      </c>
      <c r="M530" s="1">
        <v>529</v>
      </c>
      <c r="N530" t="s">
        <v>32</v>
      </c>
      <c r="O530" s="3">
        <f>+VLOOKUP(M530,'Cocina datos'!K529:M1296,3,FALSE)</f>
        <v>208</v>
      </c>
      <c r="P530" s="3" cm="1">
        <f t="array" ref="P530">+_xlfn.IFS(H530="COBRADA",O530,H530="NO COBRADA",0)</f>
        <v>0</v>
      </c>
      <c r="Q530" s="3">
        <f t="shared" si="66"/>
        <v>0</v>
      </c>
    </row>
    <row r="531" spans="1:17">
      <c r="A531" s="1">
        <v>5</v>
      </c>
      <c r="B531" s="1" t="str">
        <f t="shared" si="64"/>
        <v>jueves</v>
      </c>
      <c r="C531" s="4">
        <v>45022.092361111114</v>
      </c>
      <c r="D531" s="4">
        <v>45022.254861111112</v>
      </c>
      <c r="E531" s="4">
        <f t="shared" si="68"/>
        <v>0.17291666666521147</v>
      </c>
      <c r="F531" s="7">
        <f>+VLOOKUP(M531,'Cocina datos'!K530:M2432,2,FALSE)</f>
        <v>0.17291666666666666</v>
      </c>
      <c r="G531" s="7" cm="1">
        <f t="array" ref="G531">+_xlfn.IFS((E531-F531)&lt;0,0,(E531-F531)&gt;0,(E531-F531))</f>
        <v>0</v>
      </c>
      <c r="H531" s="9" t="str" cm="1">
        <f t="array" ref="H531">+_xlfn.IFS(G531=0,"NO COBRADA",G531&gt;0,"COBRADA")</f>
        <v>NO COBRADA</v>
      </c>
      <c r="I531" t="s">
        <v>40</v>
      </c>
      <c r="J531" s="2" t="s">
        <v>45</v>
      </c>
      <c r="K531" t="s">
        <v>31</v>
      </c>
      <c r="L531" s="3">
        <v>30.19</v>
      </c>
      <c r="M531" s="1">
        <v>530</v>
      </c>
      <c r="N531" t="s">
        <v>41</v>
      </c>
      <c r="O531" s="3">
        <f>+VLOOKUP(M531,'Cocina datos'!K530:M1297,3,FALSE)</f>
        <v>160</v>
      </c>
      <c r="P531" s="3" cm="1">
        <f t="array" ref="P531">+_xlfn.IFS(H531="COBRADA",O531,H531="NO COBRADA",0)</f>
        <v>0</v>
      </c>
      <c r="Q531" s="3">
        <f t="shared" si="66"/>
        <v>0</v>
      </c>
    </row>
    <row r="532" spans="1:17">
      <c r="A532" s="1">
        <v>6</v>
      </c>
      <c r="B532" s="1" t="str">
        <f t="shared" si="64"/>
        <v>jueves</v>
      </c>
      <c r="C532" s="4">
        <v>45022.127083333333</v>
      </c>
      <c r="D532" s="4">
        <v>45022.211111111108</v>
      </c>
      <c r="E532" s="4">
        <f t="shared" si="65"/>
        <v>8.4027777775190771E-2</v>
      </c>
      <c r="F532" s="7">
        <f>+VLOOKUP(M532,'Cocina datos'!K531:M2433,2,FALSE)</f>
        <v>0.35486111111111113</v>
      </c>
      <c r="G532" s="7" cm="1">
        <f t="array" ref="G532">+_xlfn.IFS((E532-F532)&lt;0,0,(E532-F532)&gt;0,(E532-F532))</f>
        <v>0</v>
      </c>
      <c r="H532" s="9" t="str" cm="1">
        <f t="array" ref="H532">+_xlfn.IFS(G532=0,"NO COBRADA",G532&gt;0,"COBRADA")</f>
        <v>NO COBRADA</v>
      </c>
      <c r="I532" t="s">
        <v>37</v>
      </c>
      <c r="J532" s="2" t="s">
        <v>34</v>
      </c>
      <c r="K532" t="s">
        <v>44</v>
      </c>
      <c r="L532" s="3">
        <v>34.39</v>
      </c>
      <c r="M532" s="1">
        <v>531</v>
      </c>
      <c r="N532" t="s">
        <v>41</v>
      </c>
      <c r="O532" s="3">
        <f>+VLOOKUP(M532,'Cocina datos'!K531:M1298,3,FALSE)</f>
        <v>244</v>
      </c>
      <c r="P532" s="3" cm="1">
        <f t="array" ref="P532">+_xlfn.IFS(H532="COBRADA",O532,H532="NO COBRADA",0)</f>
        <v>0</v>
      </c>
      <c r="Q532" s="3">
        <f t="shared" si="66"/>
        <v>0</v>
      </c>
    </row>
    <row r="533" spans="1:17">
      <c r="A533" s="1">
        <v>3</v>
      </c>
      <c r="B533" s="1" t="str">
        <f t="shared" si="64"/>
        <v>jueves</v>
      </c>
      <c r="C533" s="4">
        <v>45022.074999999997</v>
      </c>
      <c r="D533" s="4">
        <v>45022.226388888892</v>
      </c>
      <c r="E533" s="4">
        <f t="shared" si="65"/>
        <v>0.15138888889487134</v>
      </c>
      <c r="F533" s="7">
        <f>+VLOOKUP(M533,'Cocina datos'!K532:M2434,2,FALSE)</f>
        <v>6.5277777777777768E-2</v>
      </c>
      <c r="G533" s="7" cm="1">
        <f t="array" ref="G533">+_xlfn.IFS((E533-F533)&lt;0,0,(E533-F533)&gt;0,(E533-F533))</f>
        <v>8.6111111117093575E-2</v>
      </c>
      <c r="H533" s="9" t="str" cm="1">
        <f t="array" ref="H533">+_xlfn.IFS(G533=0,"NO COBRADA",G533&gt;0,"COBRADA")</f>
        <v>COBRADA</v>
      </c>
      <c r="I533" t="s">
        <v>29</v>
      </c>
      <c r="J533" s="2" t="s">
        <v>47</v>
      </c>
      <c r="K533" t="s">
        <v>35</v>
      </c>
      <c r="L533" s="3">
        <v>17.95</v>
      </c>
      <c r="M533" s="1">
        <v>532</v>
      </c>
      <c r="N533" t="s">
        <v>52</v>
      </c>
      <c r="O533" s="3">
        <f>+VLOOKUP(M533,'Cocina datos'!K532:M1299,3,FALSE)</f>
        <v>137</v>
      </c>
      <c r="P533" s="3" cm="1">
        <f t="array" ref="P533">+_xlfn.IFS(H533="COBRADA",O533,H533="NO COBRADA",0)</f>
        <v>137</v>
      </c>
      <c r="Q533" s="3">
        <f t="shared" si="66"/>
        <v>17.95</v>
      </c>
    </row>
    <row r="534" spans="1:17">
      <c r="A534" s="1">
        <v>3</v>
      </c>
      <c r="B534" s="1" t="str">
        <f t="shared" si="64"/>
        <v>jueves</v>
      </c>
      <c r="C534" s="4">
        <v>45022.134722222225</v>
      </c>
      <c r="D534" s="4">
        <v>45022.222222222219</v>
      </c>
      <c r="E534" s="4">
        <f t="shared" si="65"/>
        <v>8.7499999994179234E-2</v>
      </c>
      <c r="F534" s="7">
        <f>+VLOOKUP(M534,'Cocina datos'!K533:M2435,2,FALSE)</f>
        <v>3.3333333333333333E-2</v>
      </c>
      <c r="G534" s="7" cm="1">
        <f t="array" ref="G534">+_xlfn.IFS((E534-F534)&lt;0,0,(E534-F534)&gt;0,(E534-F534))</f>
        <v>5.4166666660845901E-2</v>
      </c>
      <c r="H534" s="9" t="str" cm="1">
        <f t="array" ref="H534">+_xlfn.IFS(G534=0,"NO COBRADA",G534&gt;0,"COBRADA")</f>
        <v>COBRADA</v>
      </c>
      <c r="I534" t="s">
        <v>40</v>
      </c>
      <c r="J534" s="2" t="s">
        <v>47</v>
      </c>
      <c r="K534" t="s">
        <v>44</v>
      </c>
      <c r="L534" s="3">
        <v>20.09</v>
      </c>
      <c r="M534" s="1">
        <v>533</v>
      </c>
      <c r="N534" t="s">
        <v>50</v>
      </c>
      <c r="O534" s="3">
        <f>+VLOOKUP(M534,'Cocina datos'!K533:M1300,3,FALSE)</f>
        <v>41</v>
      </c>
      <c r="P534" s="3" cm="1">
        <f t="array" ref="P534">+_xlfn.IFS(H534="COBRADA",O534,H534="NO COBRADA",0)</f>
        <v>41</v>
      </c>
      <c r="Q534" s="3">
        <f t="shared" si="66"/>
        <v>20.09</v>
      </c>
    </row>
    <row r="535" spans="1:17">
      <c r="A535" s="1">
        <v>6</v>
      </c>
      <c r="B535" s="1" t="str">
        <f t="shared" si="64"/>
        <v>jueves</v>
      </c>
      <c r="C535" s="4">
        <v>45022.043055555558</v>
      </c>
      <c r="D535" s="4">
        <v>45022.186805555553</v>
      </c>
      <c r="E535" s="4">
        <f t="shared" si="65"/>
        <v>0.14374999999563443</v>
      </c>
      <c r="F535" s="7">
        <f>+VLOOKUP(M535,'Cocina datos'!K534:M2436,2,FALSE)</f>
        <v>9.8611111111111122E-2</v>
      </c>
      <c r="G535" s="7" cm="1">
        <f t="array" ref="G535">+_xlfn.IFS((E535-F535)&lt;0,0,(E535-F535)&gt;0,(E535-F535))</f>
        <v>4.5138888884523304E-2</v>
      </c>
      <c r="H535" s="9" t="str" cm="1">
        <f t="array" ref="H535">+_xlfn.IFS(G535=0,"NO COBRADA",G535&gt;0,"COBRADA")</f>
        <v>COBRADA</v>
      </c>
      <c r="I535" t="s">
        <v>42</v>
      </c>
      <c r="J535" s="2" t="s">
        <v>45</v>
      </c>
      <c r="K535" t="s">
        <v>44</v>
      </c>
      <c r="L535" s="3">
        <v>23.59</v>
      </c>
      <c r="M535" s="1">
        <v>534</v>
      </c>
      <c r="N535" t="s">
        <v>39</v>
      </c>
      <c r="O535" s="3">
        <f>+VLOOKUP(M535,'Cocina datos'!K534:M1301,3,FALSE)</f>
        <v>147</v>
      </c>
      <c r="P535" s="3" cm="1">
        <f t="array" ref="P535">+_xlfn.IFS(H535="COBRADA",O535,H535="NO COBRADA",0)</f>
        <v>147</v>
      </c>
      <c r="Q535" s="3">
        <f t="shared" si="66"/>
        <v>23.59</v>
      </c>
    </row>
    <row r="536" spans="1:17">
      <c r="A536" s="1">
        <v>3</v>
      </c>
      <c r="B536" s="1" t="str">
        <f t="shared" si="64"/>
        <v>jueves</v>
      </c>
      <c r="C536" s="4">
        <v>45022.039583333331</v>
      </c>
      <c r="D536" s="4">
        <v>45022.147222222222</v>
      </c>
      <c r="E536" s="4">
        <f t="shared" si="65"/>
        <v>0.10763888889050577</v>
      </c>
      <c r="F536" s="7">
        <f>+VLOOKUP(M536,'Cocina datos'!K535:M2437,2,FALSE)</f>
        <v>0.18680555555555556</v>
      </c>
      <c r="G536" s="7" cm="1">
        <f t="array" ref="G536">+_xlfn.IFS((E536-F536)&lt;0,0,(E536-F536)&gt;0,(E536-F536))</f>
        <v>0</v>
      </c>
      <c r="H536" s="9" t="str" cm="1">
        <f t="array" ref="H536">+_xlfn.IFS(G536=0,"NO COBRADA",G536&gt;0,"COBRADA")</f>
        <v>NO COBRADA</v>
      </c>
      <c r="I536" t="s">
        <v>33</v>
      </c>
      <c r="J536" s="2" t="s">
        <v>45</v>
      </c>
      <c r="K536" t="s">
        <v>35</v>
      </c>
      <c r="L536" s="3">
        <v>39.450000000000003</v>
      </c>
      <c r="M536" s="1">
        <v>535</v>
      </c>
      <c r="N536" t="s">
        <v>51</v>
      </c>
      <c r="O536" s="3">
        <f>+VLOOKUP(M536,'Cocina datos'!K535:M1302,3,FALSE)</f>
        <v>276</v>
      </c>
      <c r="P536" s="3" cm="1">
        <f t="array" ref="P536">+_xlfn.IFS(H536="COBRADA",O536,H536="NO COBRADA",0)</f>
        <v>0</v>
      </c>
      <c r="Q536" s="3">
        <f t="shared" si="66"/>
        <v>0</v>
      </c>
    </row>
    <row r="537" spans="1:17">
      <c r="A537" s="1">
        <v>2</v>
      </c>
      <c r="B537" s="1" t="str">
        <f t="shared" si="64"/>
        <v>jueves</v>
      </c>
      <c r="C537" s="4">
        <v>45022.104861111111</v>
      </c>
      <c r="D537" s="4">
        <v>45022.193749999999</v>
      </c>
      <c r="E537" s="4">
        <f t="shared" si="65"/>
        <v>8.8888888887595385E-2</v>
      </c>
      <c r="F537" s="7">
        <f>+VLOOKUP(M537,'Cocina datos'!K536:M2438,2,FALSE)</f>
        <v>0.21388888888888885</v>
      </c>
      <c r="G537" s="7" cm="1">
        <f t="array" ref="G537">+_xlfn.IFS((E537-F537)&lt;0,0,(E537-F537)&gt;0,(E537-F537))</f>
        <v>0</v>
      </c>
      <c r="H537" s="9" t="str" cm="1">
        <f t="array" ref="H537">+_xlfn.IFS(G537=0,"NO COBRADA",G537&gt;0,"COBRADA")</f>
        <v>NO COBRADA</v>
      </c>
      <c r="I537" t="s">
        <v>42</v>
      </c>
      <c r="J537" s="2" t="s">
        <v>45</v>
      </c>
      <c r="K537" t="s">
        <v>31</v>
      </c>
      <c r="L537" s="3">
        <v>46</v>
      </c>
      <c r="M537" s="1">
        <v>536</v>
      </c>
      <c r="N537" t="s">
        <v>51</v>
      </c>
      <c r="O537" s="3">
        <f>+VLOOKUP(M537,'Cocina datos'!K536:M1303,3,FALSE)</f>
        <v>212</v>
      </c>
      <c r="P537" s="3" cm="1">
        <f t="array" ref="P537">+_xlfn.IFS(H537="COBRADA",O537,H537="NO COBRADA",0)</f>
        <v>0</v>
      </c>
      <c r="Q537" s="3">
        <f t="shared" si="66"/>
        <v>0</v>
      </c>
    </row>
    <row r="538" spans="1:17">
      <c r="A538" s="1">
        <v>6</v>
      </c>
      <c r="B538" s="1" t="str">
        <f t="shared" si="64"/>
        <v>jueves</v>
      </c>
      <c r="C538" s="4">
        <v>45022.01666666667</v>
      </c>
      <c r="D538" s="4">
        <v>45022.089583333334</v>
      </c>
      <c r="E538" s="4">
        <f>+D538-C538+(15/1440)</f>
        <v>8.3333333330908019E-2</v>
      </c>
      <c r="F538" s="7">
        <f>+VLOOKUP(M538,'Cocina datos'!K537:M2439,2,FALSE)</f>
        <v>4.3749999999999997E-2</v>
      </c>
      <c r="G538" s="7" cm="1">
        <f t="array" ref="G538">+_xlfn.IFS((E538-F538)&lt;0,0,(E538-F538)&gt;0,(E538-F538))</f>
        <v>3.9583333330908022E-2</v>
      </c>
      <c r="H538" s="9" t="str" cm="1">
        <f t="array" ref="H538">+_xlfn.IFS(G538=0,"NO COBRADA",G538&gt;0,"COBRADA")</f>
        <v>COBRADA</v>
      </c>
      <c r="I538" t="s">
        <v>29</v>
      </c>
      <c r="J538" s="2" t="s">
        <v>47</v>
      </c>
      <c r="K538" t="s">
        <v>35</v>
      </c>
      <c r="L538" s="3">
        <v>28.68</v>
      </c>
      <c r="M538" s="1">
        <v>537</v>
      </c>
      <c r="N538" t="s">
        <v>43</v>
      </c>
      <c r="O538" s="3">
        <f>+VLOOKUP(M538,'Cocina datos'!K537:M1304,3,FALSE)</f>
        <v>63</v>
      </c>
      <c r="P538" s="3" cm="1">
        <f t="array" ref="P538">+_xlfn.IFS(H538="COBRADA",O538,H538="NO COBRADA",0)</f>
        <v>63</v>
      </c>
      <c r="Q538" s="3">
        <f t="shared" si="66"/>
        <v>28.68</v>
      </c>
    </row>
    <row r="539" spans="1:17">
      <c r="A539" s="1">
        <v>4</v>
      </c>
      <c r="B539" s="1" t="str">
        <f t="shared" si="64"/>
        <v>jueves</v>
      </c>
      <c r="C539" s="4">
        <v>45022.138194444444</v>
      </c>
      <c r="D539" s="4">
        <v>45022.231249999997</v>
      </c>
      <c r="E539" s="4">
        <f t="shared" si="65"/>
        <v>9.3055555553291924E-2</v>
      </c>
      <c r="F539" s="7">
        <f>+VLOOKUP(M539,'Cocina datos'!K538:M2440,2,FALSE)</f>
        <v>0.16944444444444445</v>
      </c>
      <c r="G539" s="7" cm="1">
        <f t="array" ref="G539">+_xlfn.IFS((E539-F539)&lt;0,0,(E539-F539)&gt;0,(E539-F539))</f>
        <v>0</v>
      </c>
      <c r="H539" s="9" t="str" cm="1">
        <f t="array" ref="H539">+_xlfn.IFS(G539=0,"NO COBRADA",G539&gt;0,"COBRADA")</f>
        <v>NO COBRADA</v>
      </c>
      <c r="I539" t="s">
        <v>42</v>
      </c>
      <c r="J539" s="2" t="s">
        <v>47</v>
      </c>
      <c r="K539" t="s">
        <v>44</v>
      </c>
      <c r="L539" s="3">
        <v>41.35</v>
      </c>
      <c r="M539" s="1">
        <v>538</v>
      </c>
      <c r="N539" t="s">
        <v>36</v>
      </c>
      <c r="O539" s="3">
        <f>+VLOOKUP(M539,'Cocina datos'!K538:M1305,3,FALSE)</f>
        <v>142</v>
      </c>
      <c r="P539" s="3" cm="1">
        <f t="array" ref="P539">+_xlfn.IFS(H539="COBRADA",O539,H539="NO COBRADA",0)</f>
        <v>0</v>
      </c>
      <c r="Q539" s="3">
        <f t="shared" si="66"/>
        <v>0</v>
      </c>
    </row>
    <row r="540" spans="1:17">
      <c r="A540" s="1">
        <v>3</v>
      </c>
      <c r="B540" s="1" t="str">
        <f t="shared" si="64"/>
        <v>jueves</v>
      </c>
      <c r="C540" s="4">
        <v>45022.160416666666</v>
      </c>
      <c r="D540" s="4">
        <v>45022.291666666664</v>
      </c>
      <c r="E540" s="4">
        <f t="shared" si="65"/>
        <v>0.13124999999854481</v>
      </c>
      <c r="F540" s="7">
        <f>+VLOOKUP(M540,'Cocina datos'!K539:M2441,2,FALSE)</f>
        <v>0.19375000000000001</v>
      </c>
      <c r="G540" s="7" cm="1">
        <f t="array" ref="G540">+_xlfn.IFS((E540-F540)&lt;0,0,(E540-F540)&gt;0,(E540-F540))</f>
        <v>0</v>
      </c>
      <c r="H540" s="9" t="str" cm="1">
        <f t="array" ref="H540">+_xlfn.IFS(G540=0,"NO COBRADA",G540&gt;0,"COBRADA")</f>
        <v>NO COBRADA</v>
      </c>
      <c r="I540" t="s">
        <v>37</v>
      </c>
      <c r="J540" s="2" t="s">
        <v>34</v>
      </c>
      <c r="K540" t="s">
        <v>35</v>
      </c>
      <c r="L540" s="3">
        <v>20.9</v>
      </c>
      <c r="M540" s="1">
        <v>539</v>
      </c>
      <c r="N540" t="s">
        <v>36</v>
      </c>
      <c r="O540" s="3">
        <f>+VLOOKUP(M540,'Cocina datos'!K539:M1306,3,FALSE)</f>
        <v>240</v>
      </c>
      <c r="P540" s="3" cm="1">
        <f t="array" ref="P540">+_xlfn.IFS(H540="COBRADA",O540,H540="NO COBRADA",0)</f>
        <v>0</v>
      </c>
      <c r="Q540" s="3">
        <f t="shared" si="66"/>
        <v>0</v>
      </c>
    </row>
    <row r="541" spans="1:17">
      <c r="A541" s="1">
        <v>4</v>
      </c>
      <c r="B541" s="1" t="str">
        <f t="shared" si="64"/>
        <v>jueves</v>
      </c>
      <c r="C541" s="4">
        <v>45022.156944444447</v>
      </c>
      <c r="D541" s="4">
        <v>45022.288888888892</v>
      </c>
      <c r="E541" s="4">
        <f t="shared" si="65"/>
        <v>0.13194444444525288</v>
      </c>
      <c r="F541" s="7">
        <f>+VLOOKUP(M541,'Cocina datos'!K540:M2442,2,FALSE)</f>
        <v>0.14652777777777778</v>
      </c>
      <c r="G541" s="7" cm="1">
        <f t="array" ref="G541">+_xlfn.IFS((E541-F541)&lt;0,0,(E541-F541)&gt;0,(E541-F541))</f>
        <v>0</v>
      </c>
      <c r="H541" s="9" t="str" cm="1">
        <f t="array" ref="H541">+_xlfn.IFS(G541=0,"NO COBRADA",G541&gt;0,"COBRADA")</f>
        <v>NO COBRADA</v>
      </c>
      <c r="I541" t="s">
        <v>33</v>
      </c>
      <c r="J541" s="2" t="s">
        <v>45</v>
      </c>
      <c r="K541" t="s">
        <v>31</v>
      </c>
      <c r="L541" s="3">
        <v>47.85</v>
      </c>
      <c r="M541" s="1">
        <v>540</v>
      </c>
      <c r="N541" t="s">
        <v>49</v>
      </c>
      <c r="O541" s="3">
        <f>+VLOOKUP(M541,'Cocina datos'!K540:M1307,3,FALSE)</f>
        <v>124</v>
      </c>
      <c r="P541" s="3" cm="1">
        <f t="array" ref="P541">+_xlfn.IFS(H541="COBRADA",O541,H541="NO COBRADA",0)</f>
        <v>0</v>
      </c>
      <c r="Q541" s="3">
        <f t="shared" si="66"/>
        <v>0</v>
      </c>
    </row>
    <row r="542" spans="1:17">
      <c r="A542" s="1">
        <v>2</v>
      </c>
      <c r="B542" s="1" t="str">
        <f t="shared" si="64"/>
        <v>jueves</v>
      </c>
      <c r="C542" s="4">
        <v>45022.022916666669</v>
      </c>
      <c r="D542" s="4">
        <v>45022.188888888886</v>
      </c>
      <c r="E542" s="4">
        <f t="shared" si="65"/>
        <v>0.16597222221753327</v>
      </c>
      <c r="F542" s="7">
        <f>+VLOOKUP(M542,'Cocina datos'!K541:M2443,2,FALSE)</f>
        <v>0.1736111111111111</v>
      </c>
      <c r="G542" s="7" cm="1">
        <f t="array" ref="G542">+_xlfn.IFS((E542-F542)&lt;0,0,(E542-F542)&gt;0,(E542-F542))</f>
        <v>0</v>
      </c>
      <c r="H542" s="9" t="str" cm="1">
        <f t="array" ref="H542">+_xlfn.IFS(G542=0,"NO COBRADA",G542&gt;0,"COBRADA")</f>
        <v>NO COBRADA</v>
      </c>
      <c r="I542" t="s">
        <v>33</v>
      </c>
      <c r="J542" s="2" t="s">
        <v>47</v>
      </c>
      <c r="K542" t="s">
        <v>35</v>
      </c>
      <c r="L542" s="3">
        <v>33.700000000000003</v>
      </c>
      <c r="M542" s="1">
        <v>541</v>
      </c>
      <c r="N542" t="s">
        <v>36</v>
      </c>
      <c r="O542" s="3">
        <f>+VLOOKUP(M542,'Cocina datos'!K541:M1308,3,FALSE)</f>
        <v>202</v>
      </c>
      <c r="P542" s="3" cm="1">
        <f t="array" ref="P542">+_xlfn.IFS(H542="COBRADA",O542,H542="NO COBRADA",0)</f>
        <v>0</v>
      </c>
      <c r="Q542" s="3">
        <f t="shared" si="66"/>
        <v>0</v>
      </c>
    </row>
    <row r="543" spans="1:17">
      <c r="A543" s="1">
        <v>5</v>
      </c>
      <c r="B543" s="1" t="str">
        <f t="shared" si="64"/>
        <v>jueves</v>
      </c>
      <c r="C543" s="4">
        <v>45022.115972222222</v>
      </c>
      <c r="D543" s="4">
        <v>45022.196527777778</v>
      </c>
      <c r="E543" s="4">
        <f t="shared" si="65"/>
        <v>8.0555555556202307E-2</v>
      </c>
      <c r="F543" s="7">
        <f>+VLOOKUP(M543,'Cocina datos'!K542:M2444,2,FALSE)</f>
        <v>0.12777777777777777</v>
      </c>
      <c r="G543" s="7" cm="1">
        <f t="array" ref="G543">+_xlfn.IFS((E543-F543)&lt;0,0,(E543-F543)&gt;0,(E543-F543))</f>
        <v>0</v>
      </c>
      <c r="H543" s="9" t="str" cm="1">
        <f t="array" ref="H543">+_xlfn.IFS(G543=0,"NO COBRADA",G543&gt;0,"COBRADA")</f>
        <v>NO COBRADA</v>
      </c>
      <c r="I543" t="s">
        <v>29</v>
      </c>
      <c r="J543" s="2" t="s">
        <v>45</v>
      </c>
      <c r="K543" t="s">
        <v>35</v>
      </c>
      <c r="L543" s="3">
        <v>49.05</v>
      </c>
      <c r="M543" s="1">
        <v>542</v>
      </c>
      <c r="N543" t="s">
        <v>51</v>
      </c>
      <c r="O543" s="3">
        <f>+VLOOKUP(M543,'Cocina datos'!K542:M1309,3,FALSE)</f>
        <v>148</v>
      </c>
      <c r="P543" s="3" cm="1">
        <f t="array" ref="P543">+_xlfn.IFS(H543="COBRADA",O543,H543="NO COBRADA",0)</f>
        <v>0</v>
      </c>
      <c r="Q543" s="3">
        <f t="shared" si="66"/>
        <v>0</v>
      </c>
    </row>
    <row r="544" spans="1:17">
      <c r="A544" s="1">
        <v>5</v>
      </c>
      <c r="B544" s="1" t="str">
        <f t="shared" si="64"/>
        <v>jueves</v>
      </c>
      <c r="C544" s="4">
        <v>45022.032638888886</v>
      </c>
      <c r="D544" s="4">
        <v>45022.150694444441</v>
      </c>
      <c r="E544" s="4">
        <f t="shared" si="65"/>
        <v>0.11805555555474712</v>
      </c>
      <c r="F544" s="7">
        <f>+VLOOKUP(M544,'Cocina datos'!K543:M2445,2,FALSE)</f>
        <v>0.13194444444444442</v>
      </c>
      <c r="G544" s="7" cm="1">
        <f t="array" ref="G544">+_xlfn.IFS((E544-F544)&lt;0,0,(E544-F544)&gt;0,(E544-F544))</f>
        <v>0</v>
      </c>
      <c r="H544" s="9" t="str" cm="1">
        <f t="array" ref="H544">+_xlfn.IFS(G544=0,"NO COBRADA",G544&gt;0,"COBRADA")</f>
        <v>NO COBRADA</v>
      </c>
      <c r="I544" t="s">
        <v>42</v>
      </c>
      <c r="J544" s="2" t="s">
        <v>45</v>
      </c>
      <c r="K544" t="s">
        <v>44</v>
      </c>
      <c r="L544" s="3">
        <v>49.37</v>
      </c>
      <c r="M544" s="1">
        <v>543</v>
      </c>
      <c r="N544" t="s">
        <v>41</v>
      </c>
      <c r="O544" s="3">
        <f>+VLOOKUP(M544,'Cocina datos'!K543:M1310,3,FALSE)</f>
        <v>206</v>
      </c>
      <c r="P544" s="3" cm="1">
        <f t="array" ref="P544">+_xlfn.IFS(H544="COBRADA",O544,H544="NO COBRADA",0)</f>
        <v>0</v>
      </c>
      <c r="Q544" s="3">
        <f t="shared" si="66"/>
        <v>0</v>
      </c>
    </row>
    <row r="545" spans="1:17">
      <c r="A545" s="1">
        <v>4</v>
      </c>
      <c r="B545" s="1" t="str">
        <f t="shared" si="64"/>
        <v>jueves</v>
      </c>
      <c r="C545" s="4">
        <v>45022.136805555558</v>
      </c>
      <c r="D545" s="4">
        <v>45022.197916666664</v>
      </c>
      <c r="E545" s="4">
        <f t="shared" ref="E545:E546" si="69">+D545-C545+(15/1440)</f>
        <v>7.152777777325052E-2</v>
      </c>
      <c r="F545" s="7">
        <f>+VLOOKUP(M545,'Cocina datos'!K544:M2446,2,FALSE)</f>
        <v>6.6666666666666666E-2</v>
      </c>
      <c r="G545" s="7" cm="1">
        <f t="array" ref="G545">+_xlfn.IFS((E545-F545)&lt;0,0,(E545-F545)&gt;0,(E545-F545))</f>
        <v>4.8611111065838541E-3</v>
      </c>
      <c r="H545" s="9" t="str" cm="1">
        <f t="array" ref="H545">+_xlfn.IFS(G545=0,"NO COBRADA",G545&gt;0,"COBRADA")</f>
        <v>COBRADA</v>
      </c>
      <c r="I545" t="s">
        <v>40</v>
      </c>
      <c r="J545" s="2" t="s">
        <v>45</v>
      </c>
      <c r="K545" t="s">
        <v>31</v>
      </c>
      <c r="L545" s="3">
        <v>44.91</v>
      </c>
      <c r="M545" s="1">
        <v>544</v>
      </c>
      <c r="N545" t="s">
        <v>50</v>
      </c>
      <c r="O545" s="3">
        <f>+VLOOKUP(M545,'Cocina datos'!K544:M1311,3,FALSE)</f>
        <v>70</v>
      </c>
      <c r="P545" s="3" cm="1">
        <f t="array" ref="P545">+_xlfn.IFS(H545="COBRADA",O545,H545="NO COBRADA",0)</f>
        <v>70</v>
      </c>
      <c r="Q545" s="3">
        <f t="shared" si="66"/>
        <v>44.91</v>
      </c>
    </row>
    <row r="546" spans="1:17">
      <c r="A546" s="1">
        <v>5</v>
      </c>
      <c r="B546" s="1" t="str">
        <f t="shared" si="64"/>
        <v>jueves</v>
      </c>
      <c r="C546" s="4">
        <v>45022.11041666667</v>
      </c>
      <c r="D546" s="4">
        <v>45022.18472222222</v>
      </c>
      <c r="E546" s="4">
        <f t="shared" si="69"/>
        <v>8.4722222217048213E-2</v>
      </c>
      <c r="F546" s="7">
        <f>+VLOOKUP(M546,'Cocina datos'!K545:M2447,2,FALSE)</f>
        <v>0.14791666666666667</v>
      </c>
      <c r="G546" s="7" cm="1">
        <f t="array" ref="G546">+_xlfn.IFS((E546-F546)&lt;0,0,(E546-F546)&gt;0,(E546-F546))</f>
        <v>0</v>
      </c>
      <c r="H546" s="9" t="str" cm="1">
        <f t="array" ref="H546">+_xlfn.IFS(G546=0,"NO COBRADA",G546&gt;0,"COBRADA")</f>
        <v>NO COBRADA</v>
      </c>
      <c r="I546" t="s">
        <v>37</v>
      </c>
      <c r="J546" s="2" t="s">
        <v>34</v>
      </c>
      <c r="K546" t="s">
        <v>31</v>
      </c>
      <c r="L546" s="3">
        <v>12.18</v>
      </c>
      <c r="M546" s="1">
        <v>545</v>
      </c>
      <c r="N546" t="s">
        <v>51</v>
      </c>
      <c r="O546" s="3">
        <f>+VLOOKUP(M546,'Cocina datos'!K545:M1312,3,FALSE)</f>
        <v>130</v>
      </c>
      <c r="P546" s="3" cm="1">
        <f t="array" ref="P546">+_xlfn.IFS(H546="COBRADA",O546,H546="NO COBRADA",0)</f>
        <v>0</v>
      </c>
      <c r="Q546" s="3">
        <f t="shared" si="66"/>
        <v>0</v>
      </c>
    </row>
    <row r="547" spans="1:17">
      <c r="A547" s="1">
        <v>2</v>
      </c>
      <c r="B547" s="1" t="str">
        <f t="shared" si="64"/>
        <v>jueves</v>
      </c>
      <c r="C547" s="4">
        <v>45022.134722222225</v>
      </c>
      <c r="D547" s="4">
        <v>45022.228472222225</v>
      </c>
      <c r="E547" s="4">
        <f t="shared" si="65"/>
        <v>9.375E-2</v>
      </c>
      <c r="F547" s="7">
        <f>+VLOOKUP(M547,'Cocina datos'!K546:M2448,2,FALSE)</f>
        <v>8.611111111111111E-2</v>
      </c>
      <c r="G547" s="7" cm="1">
        <f t="array" ref="G547">+_xlfn.IFS((E547-F547)&lt;0,0,(E547-F547)&gt;0,(E547-F547))</f>
        <v>7.6388888888888895E-3</v>
      </c>
      <c r="H547" s="9" t="str" cm="1">
        <f t="array" ref="H547">+_xlfn.IFS(G547=0,"NO COBRADA",G547&gt;0,"COBRADA")</f>
        <v>COBRADA</v>
      </c>
      <c r="I547" t="s">
        <v>42</v>
      </c>
      <c r="J547" s="2" t="s">
        <v>47</v>
      </c>
      <c r="K547" t="s">
        <v>31</v>
      </c>
      <c r="L547" s="3">
        <v>47.81</v>
      </c>
      <c r="M547" s="1">
        <v>546</v>
      </c>
      <c r="N547" t="s">
        <v>48</v>
      </c>
      <c r="O547" s="3">
        <f>+VLOOKUP(M547,'Cocina datos'!K546:M1313,3,FALSE)</f>
        <v>92</v>
      </c>
      <c r="P547" s="3" cm="1">
        <f t="array" ref="P547">+_xlfn.IFS(H547="COBRADA",O547,H547="NO COBRADA",0)</f>
        <v>92</v>
      </c>
      <c r="Q547" s="3">
        <f t="shared" si="66"/>
        <v>47.81</v>
      </c>
    </row>
    <row r="548" spans="1:17">
      <c r="A548" s="1">
        <v>3</v>
      </c>
      <c r="B548" s="1" t="str">
        <f t="shared" si="64"/>
        <v>jueves</v>
      </c>
      <c r="C548" s="4">
        <v>45022.113194444442</v>
      </c>
      <c r="D548" s="4">
        <v>45022.191666666666</v>
      </c>
      <c r="E548" s="4">
        <f>+D548-C548+(15/1440)</f>
        <v>8.8888888890020709E-2</v>
      </c>
      <c r="F548" s="7">
        <f>+VLOOKUP(M548,'Cocina datos'!K547:M2449,2,FALSE)</f>
        <v>0.16041666666666665</v>
      </c>
      <c r="G548" s="7" cm="1">
        <f t="array" ref="G548">+_xlfn.IFS((E548-F548)&lt;0,0,(E548-F548)&gt;0,(E548-F548))</f>
        <v>0</v>
      </c>
      <c r="H548" s="9" t="str" cm="1">
        <f t="array" ref="H548">+_xlfn.IFS(G548=0,"NO COBRADA",G548&gt;0,"COBRADA")</f>
        <v>NO COBRADA</v>
      </c>
      <c r="I548" t="s">
        <v>40</v>
      </c>
      <c r="J548" s="2" t="s">
        <v>45</v>
      </c>
      <c r="K548" t="s">
        <v>44</v>
      </c>
      <c r="L548" s="3">
        <v>20.04</v>
      </c>
      <c r="M548" s="1">
        <v>547</v>
      </c>
      <c r="N548" t="s">
        <v>36</v>
      </c>
      <c r="O548" s="3">
        <f>+VLOOKUP(M548,'Cocina datos'!K547:M1314,3,FALSE)</f>
        <v>227</v>
      </c>
      <c r="P548" s="3" cm="1">
        <f t="array" ref="P548">+_xlfn.IFS(H548="COBRADA",O548,H548="NO COBRADA",0)</f>
        <v>0</v>
      </c>
      <c r="Q548" s="3">
        <f t="shared" si="66"/>
        <v>0</v>
      </c>
    </row>
    <row r="549" spans="1:17">
      <c r="A549" s="1">
        <v>2</v>
      </c>
      <c r="B549" s="1" t="str">
        <f t="shared" si="64"/>
        <v>jueves</v>
      </c>
      <c r="C549" s="4">
        <v>45022.038194444445</v>
      </c>
      <c r="D549" s="4">
        <v>45022.168749999997</v>
      </c>
      <c r="E549" s="4">
        <f t="shared" si="65"/>
        <v>0.13055555555183673</v>
      </c>
      <c r="F549" s="7">
        <f>+VLOOKUP(M549,'Cocina datos'!K548:M2450,2,FALSE)</f>
        <v>0.10694444444444445</v>
      </c>
      <c r="G549" s="7" cm="1">
        <f t="array" ref="G549">+_xlfn.IFS((E549-F549)&lt;0,0,(E549-F549)&gt;0,(E549-F549))</f>
        <v>2.361111110739228E-2</v>
      </c>
      <c r="H549" s="9" t="str" cm="1">
        <f t="array" ref="H549">+_xlfn.IFS(G549=0,"NO COBRADA",G549&gt;0,"COBRADA")</f>
        <v>COBRADA</v>
      </c>
      <c r="I549" t="s">
        <v>37</v>
      </c>
      <c r="J549" s="2" t="s">
        <v>45</v>
      </c>
      <c r="K549" t="s">
        <v>31</v>
      </c>
      <c r="L549" s="3">
        <v>28.88</v>
      </c>
      <c r="M549" s="1">
        <v>548</v>
      </c>
      <c r="N549" t="s">
        <v>51</v>
      </c>
      <c r="O549" s="3">
        <f>+VLOOKUP(M549,'Cocina datos'!K548:M1315,3,FALSE)</f>
        <v>96</v>
      </c>
      <c r="P549" s="3" cm="1">
        <f t="array" ref="P549">+_xlfn.IFS(H549="COBRADA",O549,H549="NO COBRADA",0)</f>
        <v>96</v>
      </c>
      <c r="Q549" s="3">
        <f t="shared" si="66"/>
        <v>28.88</v>
      </c>
    </row>
    <row r="550" spans="1:17">
      <c r="A550" s="1">
        <v>2</v>
      </c>
      <c r="B550" s="1" t="str">
        <f t="shared" si="64"/>
        <v>jueves</v>
      </c>
      <c r="C550" s="4">
        <v>45022.064583333333</v>
      </c>
      <c r="D550" s="4">
        <v>45022.226388888892</v>
      </c>
      <c r="E550" s="4">
        <f t="shared" si="65"/>
        <v>0.16180555555911269</v>
      </c>
      <c r="F550" s="7">
        <f>+VLOOKUP(M550,'Cocina datos'!K549:M2451,2,FALSE)</f>
        <v>0.15000000000000002</v>
      </c>
      <c r="G550" s="7" cm="1">
        <f t="array" ref="G550">+_xlfn.IFS((E550-F550)&lt;0,0,(E550-F550)&gt;0,(E550-F550))</f>
        <v>1.1805555559112668E-2</v>
      </c>
      <c r="H550" s="9" t="str" cm="1">
        <f t="array" ref="H550">+_xlfn.IFS(G550=0,"NO COBRADA",G550&gt;0,"COBRADA")</f>
        <v>COBRADA</v>
      </c>
      <c r="I550" t="s">
        <v>33</v>
      </c>
      <c r="J550" s="2" t="s">
        <v>45</v>
      </c>
      <c r="K550" t="s">
        <v>31</v>
      </c>
      <c r="L550" s="3">
        <v>35.340000000000003</v>
      </c>
      <c r="M550" s="1">
        <v>549</v>
      </c>
      <c r="N550" t="s">
        <v>36</v>
      </c>
      <c r="O550" s="3">
        <f>+VLOOKUP(M550,'Cocina datos'!K549:M1316,3,FALSE)</f>
        <v>162</v>
      </c>
      <c r="P550" s="3" cm="1">
        <f t="array" ref="P550">+_xlfn.IFS(H550="COBRADA",O550,H550="NO COBRADA",0)</f>
        <v>162</v>
      </c>
      <c r="Q550" s="3">
        <f t="shared" si="66"/>
        <v>35.340000000000003</v>
      </c>
    </row>
    <row r="551" spans="1:17">
      <c r="A551" s="1">
        <v>6</v>
      </c>
      <c r="B551" s="1" t="str">
        <f t="shared" si="64"/>
        <v>jueves</v>
      </c>
      <c r="C551" s="4">
        <v>45022.047222222223</v>
      </c>
      <c r="D551" s="4">
        <v>45022.11041666667</v>
      </c>
      <c r="E551" s="4">
        <f>+D551-C551+(15/1440)</f>
        <v>7.3611111113374747E-2</v>
      </c>
      <c r="F551" s="7">
        <f>+VLOOKUP(M551,'Cocina datos'!K550:M2452,2,FALSE)</f>
        <v>7.5694444444444453E-2</v>
      </c>
      <c r="G551" s="7" cm="1">
        <f t="array" ref="G551">+_xlfn.IFS((E551-F551)&lt;0,0,(E551-F551)&gt;0,(E551-F551))</f>
        <v>0</v>
      </c>
      <c r="H551" s="9" t="str" cm="1">
        <f t="array" ref="H551">+_xlfn.IFS(G551=0,"NO COBRADA",G551&gt;0,"COBRADA")</f>
        <v>NO COBRADA</v>
      </c>
      <c r="I551" t="s">
        <v>29</v>
      </c>
      <c r="J551" s="2" t="s">
        <v>45</v>
      </c>
      <c r="K551" t="s">
        <v>31</v>
      </c>
      <c r="L551" s="3">
        <v>28.33</v>
      </c>
      <c r="M551" s="1">
        <v>550</v>
      </c>
      <c r="N551" t="s">
        <v>39</v>
      </c>
      <c r="O551" s="3">
        <f>+VLOOKUP(M551,'Cocina datos'!K550:M1317,3,FALSE)</f>
        <v>124</v>
      </c>
      <c r="P551" s="3" cm="1">
        <f t="array" ref="P551">+_xlfn.IFS(H551="COBRADA",O551,H551="NO COBRADA",0)</f>
        <v>0</v>
      </c>
      <c r="Q551" s="3">
        <f t="shared" si="66"/>
        <v>0</v>
      </c>
    </row>
    <row r="552" spans="1:17">
      <c r="A552" s="1">
        <v>2</v>
      </c>
      <c r="B552" s="1" t="str">
        <f t="shared" si="64"/>
        <v>jueves</v>
      </c>
      <c r="C552" s="4">
        <v>45022.123611111114</v>
      </c>
      <c r="D552" s="4">
        <v>45022.173611111109</v>
      </c>
      <c r="E552" s="4">
        <f t="shared" si="65"/>
        <v>4.9999999995634425E-2</v>
      </c>
      <c r="F552" s="7">
        <f>+VLOOKUP(M552,'Cocina datos'!K551:M2453,2,FALSE)</f>
        <v>0.17152777777777778</v>
      </c>
      <c r="G552" s="7" cm="1">
        <f t="array" ref="G552">+_xlfn.IFS((E552-F552)&lt;0,0,(E552-F552)&gt;0,(E552-F552))</f>
        <v>0</v>
      </c>
      <c r="H552" s="9" t="str" cm="1">
        <f t="array" ref="H552">+_xlfn.IFS(G552=0,"NO COBRADA",G552&gt;0,"COBRADA")</f>
        <v>NO COBRADA</v>
      </c>
      <c r="I552" t="s">
        <v>29</v>
      </c>
      <c r="J552" s="2" t="s">
        <v>45</v>
      </c>
      <c r="K552" t="s">
        <v>35</v>
      </c>
      <c r="L552" s="3">
        <v>17.54</v>
      </c>
      <c r="M552" s="1">
        <v>551</v>
      </c>
      <c r="N552" t="s">
        <v>41</v>
      </c>
      <c r="O552" s="3">
        <f>+VLOOKUP(M552,'Cocina datos'!K551:M1318,3,FALSE)</f>
        <v>171</v>
      </c>
      <c r="P552" s="3" cm="1">
        <f t="array" ref="P552">+_xlfn.IFS(H552="COBRADA",O552,H552="NO COBRADA",0)</f>
        <v>0</v>
      </c>
      <c r="Q552" s="3">
        <f t="shared" si="66"/>
        <v>0</v>
      </c>
    </row>
    <row r="553" spans="1:17">
      <c r="A553" s="1">
        <v>6</v>
      </c>
      <c r="B553" s="1" t="str">
        <f t="shared" si="64"/>
        <v>jueves</v>
      </c>
      <c r="C553" s="4">
        <v>45022.018055555556</v>
      </c>
      <c r="D553" s="4">
        <v>45022.162499999999</v>
      </c>
      <c r="E553" s="4">
        <f t="shared" si="65"/>
        <v>0.1444444444423425</v>
      </c>
      <c r="F553" s="7">
        <f>+VLOOKUP(M553,'Cocina datos'!K552:M2454,2,FALSE)</f>
        <v>0.23958333333333331</v>
      </c>
      <c r="G553" s="7" cm="1">
        <f t="array" ref="G553">+_xlfn.IFS((E553-F553)&lt;0,0,(E553-F553)&gt;0,(E553-F553))</f>
        <v>0</v>
      </c>
      <c r="H553" s="9" t="str" cm="1">
        <f t="array" ref="H553">+_xlfn.IFS(G553=0,"NO COBRADA",G553&gt;0,"COBRADA")</f>
        <v>NO COBRADA</v>
      </c>
      <c r="I553" t="s">
        <v>29</v>
      </c>
      <c r="J553" s="2" t="s">
        <v>47</v>
      </c>
      <c r="K553" t="s">
        <v>44</v>
      </c>
      <c r="L553" s="3">
        <v>10.28</v>
      </c>
      <c r="M553" s="1">
        <v>552</v>
      </c>
      <c r="N553" t="s">
        <v>32</v>
      </c>
      <c r="O553" s="3">
        <f>+VLOOKUP(M553,'Cocina datos'!K552:M1319,3,FALSE)</f>
        <v>243</v>
      </c>
      <c r="P553" s="3" cm="1">
        <f t="array" ref="P553">+_xlfn.IFS(H553="COBRADA",O553,H553="NO COBRADA",0)</f>
        <v>0</v>
      </c>
      <c r="Q553" s="3">
        <f t="shared" si="66"/>
        <v>0</v>
      </c>
    </row>
    <row r="554" spans="1:17">
      <c r="A554" s="1">
        <v>2</v>
      </c>
      <c r="B554" s="1" t="str">
        <f t="shared" si="64"/>
        <v>jueves</v>
      </c>
      <c r="C554" s="4">
        <v>45022.114583333336</v>
      </c>
      <c r="D554" s="4">
        <v>45022.224999999999</v>
      </c>
      <c r="E554" s="4">
        <f t="shared" si="65"/>
        <v>0.11041666666278616</v>
      </c>
      <c r="F554" s="7">
        <f>+VLOOKUP(M554,'Cocina datos'!K553:M2455,2,FALSE)</f>
        <v>0.2361111111111111</v>
      </c>
      <c r="G554" s="7" cm="1">
        <f t="array" ref="G554">+_xlfn.IFS((E554-F554)&lt;0,0,(E554-F554)&gt;0,(E554-F554))</f>
        <v>0</v>
      </c>
      <c r="H554" s="9" t="str" cm="1">
        <f t="array" ref="H554">+_xlfn.IFS(G554=0,"NO COBRADA",G554&gt;0,"COBRADA")</f>
        <v>NO COBRADA</v>
      </c>
      <c r="I554" t="s">
        <v>29</v>
      </c>
      <c r="J554" s="2" t="s">
        <v>45</v>
      </c>
      <c r="K554" t="s">
        <v>31</v>
      </c>
      <c r="L554" s="3">
        <v>44.38</v>
      </c>
      <c r="M554" s="1">
        <v>553</v>
      </c>
      <c r="N554" t="s">
        <v>39</v>
      </c>
      <c r="O554" s="3">
        <f>+VLOOKUP(M554,'Cocina datos'!K553:M1320,3,FALSE)</f>
        <v>203</v>
      </c>
      <c r="P554" s="3" cm="1">
        <f t="array" ref="P554">+_xlfn.IFS(H554="COBRADA",O554,H554="NO COBRADA",0)</f>
        <v>0</v>
      </c>
      <c r="Q554" s="3">
        <f t="shared" si="66"/>
        <v>0</v>
      </c>
    </row>
    <row r="555" spans="1:17">
      <c r="A555" s="1">
        <v>6</v>
      </c>
      <c r="B555" s="1" t="str">
        <f t="shared" si="64"/>
        <v>jueves</v>
      </c>
      <c r="C555" s="4">
        <v>45022.0625</v>
      </c>
      <c r="D555" s="4">
        <v>45022.121527777781</v>
      </c>
      <c r="E555" s="4">
        <f>+D555-C555+(15/1440)</f>
        <v>6.9444444447678208E-2</v>
      </c>
      <c r="F555" s="7">
        <f>+VLOOKUP(M555,'Cocina datos'!K554:M2456,2,FALSE)</f>
        <v>0.10972222222222222</v>
      </c>
      <c r="G555" s="7" cm="1">
        <f t="array" ref="G555">+_xlfn.IFS((E555-F555)&lt;0,0,(E555-F555)&gt;0,(E555-F555))</f>
        <v>0</v>
      </c>
      <c r="H555" s="9" t="str" cm="1">
        <f t="array" ref="H555">+_xlfn.IFS(G555=0,"NO COBRADA",G555&gt;0,"COBRADA")</f>
        <v>NO COBRADA</v>
      </c>
      <c r="I555" t="s">
        <v>29</v>
      </c>
      <c r="J555" s="2" t="s">
        <v>47</v>
      </c>
      <c r="K555" t="s">
        <v>31</v>
      </c>
      <c r="L555" s="3">
        <v>19.600000000000001</v>
      </c>
      <c r="M555" s="1">
        <v>554</v>
      </c>
      <c r="N555" t="s">
        <v>32</v>
      </c>
      <c r="O555" s="3">
        <f>+VLOOKUP(M555,'Cocina datos'!K554:M1321,3,FALSE)</f>
        <v>166</v>
      </c>
      <c r="P555" s="3" cm="1">
        <f t="array" ref="P555">+_xlfn.IFS(H555="COBRADA",O555,H555="NO COBRADA",0)</f>
        <v>0</v>
      </c>
      <c r="Q555" s="3">
        <f t="shared" si="66"/>
        <v>0</v>
      </c>
    </row>
    <row r="556" spans="1:17">
      <c r="A556" s="1">
        <v>1</v>
      </c>
      <c r="B556" s="1" t="str">
        <f t="shared" si="64"/>
        <v>jueves</v>
      </c>
      <c r="C556" s="4">
        <v>45022.082638888889</v>
      </c>
      <c r="D556" s="4">
        <v>45022.209722222222</v>
      </c>
      <c r="E556" s="4">
        <f t="shared" si="65"/>
        <v>0.12708333333284827</v>
      </c>
      <c r="F556" s="7">
        <f>+VLOOKUP(M556,'Cocina datos'!K555:M2457,2,FALSE)</f>
        <v>3.1944444444444442E-2</v>
      </c>
      <c r="G556" s="7" cm="1">
        <f t="array" ref="G556">+_xlfn.IFS((E556-F556)&lt;0,0,(E556-F556)&gt;0,(E556-F556))</f>
        <v>9.5138888888403828E-2</v>
      </c>
      <c r="H556" s="9" t="str" cm="1">
        <f t="array" ref="H556">+_xlfn.IFS(G556=0,"NO COBRADA",G556&gt;0,"COBRADA")</f>
        <v>COBRADA</v>
      </c>
      <c r="I556" t="s">
        <v>37</v>
      </c>
      <c r="J556" s="2" t="s">
        <v>34</v>
      </c>
      <c r="K556" t="s">
        <v>35</v>
      </c>
      <c r="L556" s="3">
        <v>41.08</v>
      </c>
      <c r="M556" s="1">
        <v>555</v>
      </c>
      <c r="N556" t="s">
        <v>39</v>
      </c>
      <c r="O556" s="3">
        <f>+VLOOKUP(M556,'Cocina datos'!K555:M1322,3,FALSE)</f>
        <v>30</v>
      </c>
      <c r="P556" s="3" cm="1">
        <f t="array" ref="P556">+_xlfn.IFS(H556="COBRADA",O556,H556="NO COBRADA",0)</f>
        <v>30</v>
      </c>
      <c r="Q556" s="3">
        <f t="shared" si="66"/>
        <v>41.08</v>
      </c>
    </row>
    <row r="557" spans="1:17">
      <c r="A557" s="1">
        <v>6</v>
      </c>
      <c r="B557" s="1" t="str">
        <f t="shared" si="64"/>
        <v>jueves</v>
      </c>
      <c r="C557" s="4">
        <v>45022.164583333331</v>
      </c>
      <c r="D557" s="4">
        <v>45022.320138888892</v>
      </c>
      <c r="E557" s="4">
        <f t="shared" si="65"/>
        <v>0.15555555556056788</v>
      </c>
      <c r="F557" s="7">
        <f>+VLOOKUP(M557,'Cocina datos'!K556:M2458,2,FALSE)</f>
        <v>8.7499999999999994E-2</v>
      </c>
      <c r="G557" s="7" cm="1">
        <f t="array" ref="G557">+_xlfn.IFS((E557-F557)&lt;0,0,(E557-F557)&gt;0,(E557-F557))</f>
        <v>6.8055555560567887E-2</v>
      </c>
      <c r="H557" s="9" t="str" cm="1">
        <f t="array" ref="H557">+_xlfn.IFS(G557=0,"NO COBRADA",G557&gt;0,"COBRADA")</f>
        <v>COBRADA</v>
      </c>
      <c r="I557" t="s">
        <v>37</v>
      </c>
      <c r="J557" s="2" t="s">
        <v>47</v>
      </c>
      <c r="K557" t="s">
        <v>31</v>
      </c>
      <c r="L557" s="3">
        <v>14.09</v>
      </c>
      <c r="M557" s="1">
        <v>556</v>
      </c>
      <c r="N557" t="s">
        <v>41</v>
      </c>
      <c r="O557" s="3">
        <f>+VLOOKUP(M557,'Cocina datos'!K556:M1323,3,FALSE)</f>
        <v>76</v>
      </c>
      <c r="P557" s="3" cm="1">
        <f t="array" ref="P557">+_xlfn.IFS(H557="COBRADA",O557,H557="NO COBRADA",0)</f>
        <v>76</v>
      </c>
      <c r="Q557" s="3">
        <f t="shared" si="66"/>
        <v>14.09</v>
      </c>
    </row>
    <row r="558" spans="1:17">
      <c r="A558" s="1">
        <v>5</v>
      </c>
      <c r="B558" s="1" t="str">
        <f t="shared" si="64"/>
        <v>jueves</v>
      </c>
      <c r="C558" s="4">
        <v>45022.161111111112</v>
      </c>
      <c r="D558" s="4">
        <v>45022.318749999999</v>
      </c>
      <c r="E558" s="4">
        <f>+D558-C558+(15/1440)</f>
        <v>0.16805555555280685</v>
      </c>
      <c r="F558" s="7">
        <f>+VLOOKUP(M558,'Cocina datos'!K557:M2459,2,FALSE)</f>
        <v>0.16388888888888889</v>
      </c>
      <c r="G558" s="7" cm="1">
        <f t="array" ref="G558">+_xlfn.IFS((E558-F558)&lt;0,0,(E558-F558)&gt;0,(E558-F558))</f>
        <v>4.1666666639179617E-3</v>
      </c>
      <c r="H558" s="9" t="str" cm="1">
        <f t="array" ref="H558">+_xlfn.IFS(G558=0,"NO COBRADA",G558&gt;0,"COBRADA")</f>
        <v>COBRADA</v>
      </c>
      <c r="I558" t="s">
        <v>37</v>
      </c>
      <c r="J558" s="2" t="s">
        <v>34</v>
      </c>
      <c r="K558" t="s">
        <v>31</v>
      </c>
      <c r="L558" s="3">
        <v>35.880000000000003</v>
      </c>
      <c r="M558" s="1">
        <v>557</v>
      </c>
      <c r="N558" t="s">
        <v>50</v>
      </c>
      <c r="O558" s="3">
        <f>+VLOOKUP(M558,'Cocina datos'!K557:M1324,3,FALSE)</f>
        <v>177</v>
      </c>
      <c r="P558" s="3" cm="1">
        <f t="array" ref="P558">+_xlfn.IFS(H558="COBRADA",O558,H558="NO COBRADA",0)</f>
        <v>177</v>
      </c>
      <c r="Q558" s="3">
        <f t="shared" si="66"/>
        <v>35.880000000000003</v>
      </c>
    </row>
    <row r="559" spans="1:17">
      <c r="A559" s="1">
        <v>4</v>
      </c>
      <c r="B559" s="1" t="str">
        <f t="shared" si="64"/>
        <v>jueves</v>
      </c>
      <c r="C559" s="4">
        <v>45022.012499999997</v>
      </c>
      <c r="D559" s="4">
        <v>45022.129166666666</v>
      </c>
      <c r="E559" s="4">
        <f t="shared" si="65"/>
        <v>0.11666666666860692</v>
      </c>
      <c r="F559" s="7">
        <f>+VLOOKUP(M559,'Cocina datos'!K558:M2460,2,FALSE)</f>
        <v>0.23124999999999998</v>
      </c>
      <c r="G559" s="7" cm="1">
        <f t="array" ref="G559">+_xlfn.IFS((E559-F559)&lt;0,0,(E559-F559)&gt;0,(E559-F559))</f>
        <v>0</v>
      </c>
      <c r="H559" s="9" t="str" cm="1">
        <f t="array" ref="H559">+_xlfn.IFS(G559=0,"NO COBRADA",G559&gt;0,"COBRADA")</f>
        <v>NO COBRADA</v>
      </c>
      <c r="I559" t="s">
        <v>33</v>
      </c>
      <c r="J559" s="2" t="s">
        <v>45</v>
      </c>
      <c r="K559" t="s">
        <v>31</v>
      </c>
      <c r="L559" s="3">
        <v>45.26</v>
      </c>
      <c r="M559" s="1">
        <v>558</v>
      </c>
      <c r="N559" t="s">
        <v>41</v>
      </c>
      <c r="O559" s="3">
        <f>+VLOOKUP(M559,'Cocina datos'!K558:M1325,3,FALSE)</f>
        <v>179</v>
      </c>
      <c r="P559" s="3" cm="1">
        <f t="array" ref="P559">+_xlfn.IFS(H559="COBRADA",O559,H559="NO COBRADA",0)</f>
        <v>0</v>
      </c>
      <c r="Q559" s="3">
        <f t="shared" si="66"/>
        <v>0</v>
      </c>
    </row>
    <row r="560" spans="1:17">
      <c r="A560" s="1">
        <v>1</v>
      </c>
      <c r="B560" s="1" t="str">
        <f t="shared" si="64"/>
        <v>jueves</v>
      </c>
      <c r="C560" s="4">
        <v>45022.009722222225</v>
      </c>
      <c r="D560" s="4">
        <v>45022.165972222225</v>
      </c>
      <c r="E560" s="4">
        <f t="shared" si="65"/>
        <v>0.15625</v>
      </c>
      <c r="F560" s="7">
        <f>+VLOOKUP(M560,'Cocina datos'!K559:M2461,2,FALSE)</f>
        <v>8.5416666666666669E-2</v>
      </c>
      <c r="G560" s="7" cm="1">
        <f t="array" ref="G560">+_xlfn.IFS((E560-F560)&lt;0,0,(E560-F560)&gt;0,(E560-F560))</f>
        <v>7.0833333333333331E-2</v>
      </c>
      <c r="H560" s="9" t="str" cm="1">
        <f t="array" ref="H560">+_xlfn.IFS(G560=0,"NO COBRADA",G560&gt;0,"COBRADA")</f>
        <v>COBRADA</v>
      </c>
      <c r="I560" t="s">
        <v>37</v>
      </c>
      <c r="J560" s="2" t="s">
        <v>45</v>
      </c>
      <c r="K560" t="s">
        <v>31</v>
      </c>
      <c r="L560" s="3">
        <v>24.36</v>
      </c>
      <c r="M560" s="1">
        <v>559</v>
      </c>
      <c r="N560" t="s">
        <v>49</v>
      </c>
      <c r="O560" s="3">
        <f>+VLOOKUP(M560,'Cocina datos'!K559:M1326,3,FALSE)</f>
        <v>99</v>
      </c>
      <c r="P560" s="3" cm="1">
        <f t="array" ref="P560">+_xlfn.IFS(H560="COBRADA",O560,H560="NO COBRADA",0)</f>
        <v>99</v>
      </c>
      <c r="Q560" s="3">
        <f t="shared" si="66"/>
        <v>24.36</v>
      </c>
    </row>
    <row r="561" spans="1:17">
      <c r="A561" s="1">
        <v>6</v>
      </c>
      <c r="B561" s="1" t="str">
        <f t="shared" si="64"/>
        <v>jueves</v>
      </c>
      <c r="C561" s="4">
        <v>45022.010416666664</v>
      </c>
      <c r="D561" s="4">
        <v>45022.136805555558</v>
      </c>
      <c r="E561" s="4">
        <f t="shared" si="65"/>
        <v>0.12638888889341615</v>
      </c>
      <c r="F561" s="7">
        <f>+VLOOKUP(M561,'Cocina datos'!K560:M2462,2,FALSE)</f>
        <v>7.5000000000000011E-2</v>
      </c>
      <c r="G561" s="7" cm="1">
        <f t="array" ref="G561">+_xlfn.IFS((E561-F561)&lt;0,0,(E561-F561)&gt;0,(E561-F561))</f>
        <v>5.138888889341614E-2</v>
      </c>
      <c r="H561" s="9" t="str" cm="1">
        <f t="array" ref="H561">+_xlfn.IFS(G561=0,"NO COBRADA",G561&gt;0,"COBRADA")</f>
        <v>COBRADA</v>
      </c>
      <c r="I561" t="s">
        <v>40</v>
      </c>
      <c r="J561" s="2" t="s">
        <v>47</v>
      </c>
      <c r="K561" t="s">
        <v>44</v>
      </c>
      <c r="L561" s="3">
        <v>31.53</v>
      </c>
      <c r="M561" s="1">
        <v>560</v>
      </c>
      <c r="N561" t="s">
        <v>52</v>
      </c>
      <c r="O561" s="3">
        <f>+VLOOKUP(M561,'Cocina datos'!K560:M1327,3,FALSE)</f>
        <v>111</v>
      </c>
      <c r="P561" s="3" cm="1">
        <f t="array" ref="P561">+_xlfn.IFS(H561="COBRADA",O561,H561="NO COBRADA",0)</f>
        <v>111</v>
      </c>
      <c r="Q561" s="3">
        <f t="shared" si="66"/>
        <v>31.53</v>
      </c>
    </row>
    <row r="562" spans="1:17">
      <c r="A562" s="1">
        <v>2</v>
      </c>
      <c r="B562" s="1" t="str">
        <f t="shared" si="64"/>
        <v>jueves</v>
      </c>
      <c r="C562" s="4">
        <v>45022.050694444442</v>
      </c>
      <c r="D562" s="4">
        <v>45022.152083333334</v>
      </c>
      <c r="E562" s="4">
        <f t="shared" si="65"/>
        <v>0.10138888889196096</v>
      </c>
      <c r="F562" s="7">
        <f>+VLOOKUP(M562,'Cocina datos'!K561:M2463,2,FALSE)</f>
        <v>0.05</v>
      </c>
      <c r="G562" s="7" cm="1">
        <f t="array" ref="G562">+_xlfn.IFS((E562-F562)&lt;0,0,(E562-F562)&gt;0,(E562-F562))</f>
        <v>5.1388888891960957E-2</v>
      </c>
      <c r="H562" s="9" t="str" cm="1">
        <f t="array" ref="H562">+_xlfn.IFS(G562=0,"NO COBRADA",G562&gt;0,"COBRADA")</f>
        <v>COBRADA</v>
      </c>
      <c r="I562" t="s">
        <v>33</v>
      </c>
      <c r="J562" s="2" t="s">
        <v>45</v>
      </c>
      <c r="K562" t="s">
        <v>31</v>
      </c>
      <c r="L562" s="3">
        <v>44.24</v>
      </c>
      <c r="M562" s="1">
        <v>561</v>
      </c>
      <c r="N562" t="s">
        <v>51</v>
      </c>
      <c r="O562" s="3">
        <f>+VLOOKUP(M562,'Cocina datos'!K561:M1328,3,FALSE)</f>
        <v>64</v>
      </c>
      <c r="P562" s="3" cm="1">
        <f t="array" ref="P562">+_xlfn.IFS(H562="COBRADA",O562,H562="NO COBRADA",0)</f>
        <v>64</v>
      </c>
      <c r="Q562" s="3">
        <f t="shared" si="66"/>
        <v>44.24</v>
      </c>
    </row>
    <row r="563" spans="1:17">
      <c r="A563" s="1">
        <v>3</v>
      </c>
      <c r="B563" s="1" t="str">
        <f t="shared" si="64"/>
        <v>jueves</v>
      </c>
      <c r="C563" s="4">
        <v>45022.10833333333</v>
      </c>
      <c r="D563" s="4">
        <v>45022.263888888891</v>
      </c>
      <c r="E563" s="4">
        <f t="shared" si="65"/>
        <v>0.15555555556056788</v>
      </c>
      <c r="F563" s="7">
        <f>+VLOOKUP(M563,'Cocina datos'!K562:M2464,2,FALSE)</f>
        <v>0.18402777777777779</v>
      </c>
      <c r="G563" s="7" cm="1">
        <f t="array" ref="G563">+_xlfn.IFS((E563-F563)&lt;0,0,(E563-F563)&gt;0,(E563-F563))</f>
        <v>0</v>
      </c>
      <c r="H563" s="9" t="str" cm="1">
        <f t="array" ref="H563">+_xlfn.IFS(G563=0,"NO COBRADA",G563&gt;0,"COBRADA")</f>
        <v>NO COBRADA</v>
      </c>
      <c r="I563" t="s">
        <v>33</v>
      </c>
      <c r="J563" s="2" t="s">
        <v>45</v>
      </c>
      <c r="K563" t="s">
        <v>44</v>
      </c>
      <c r="L563" s="3">
        <v>21.49</v>
      </c>
      <c r="M563" s="1">
        <v>562</v>
      </c>
      <c r="N563" t="s">
        <v>46</v>
      </c>
      <c r="O563" s="3">
        <f>+VLOOKUP(M563,'Cocina datos'!K562:M1329,3,FALSE)</f>
        <v>288</v>
      </c>
      <c r="P563" s="3" cm="1">
        <f t="array" ref="P563">+_xlfn.IFS(H563="COBRADA",O563,H563="NO COBRADA",0)</f>
        <v>0</v>
      </c>
      <c r="Q563" s="3">
        <f t="shared" si="66"/>
        <v>0</v>
      </c>
    </row>
    <row r="564" spans="1:17">
      <c r="A564" s="1">
        <v>3</v>
      </c>
      <c r="B564" s="1" t="str">
        <f t="shared" si="64"/>
        <v>jueves</v>
      </c>
      <c r="C564" s="4">
        <v>45022.12777777778</v>
      </c>
      <c r="D564" s="4">
        <v>45022.196527777778</v>
      </c>
      <c r="E564" s="4">
        <f>+D564-C564+(15/1440)</f>
        <v>7.916666666521148E-2</v>
      </c>
      <c r="F564" s="7">
        <f>+VLOOKUP(M564,'Cocina datos'!K563:M2465,2,FALSE)</f>
        <v>5.1388888888888887E-2</v>
      </c>
      <c r="G564" s="7" cm="1">
        <f t="array" ref="G564">+_xlfn.IFS((E564-F564)&lt;0,0,(E564-F564)&gt;0,(E564-F564))</f>
        <v>2.7777777776322593E-2</v>
      </c>
      <c r="H564" s="9" t="str" cm="1">
        <f t="array" ref="H564">+_xlfn.IFS(G564=0,"NO COBRADA",G564&gt;0,"COBRADA")</f>
        <v>COBRADA</v>
      </c>
      <c r="I564" t="s">
        <v>40</v>
      </c>
      <c r="J564" s="2" t="s">
        <v>34</v>
      </c>
      <c r="K564" t="s">
        <v>35</v>
      </c>
      <c r="L564" s="3">
        <v>20.07</v>
      </c>
      <c r="M564" s="1">
        <v>563</v>
      </c>
      <c r="N564" t="s">
        <v>52</v>
      </c>
      <c r="O564" s="3">
        <f>+VLOOKUP(M564,'Cocina datos'!K563:M1330,3,FALSE)</f>
        <v>54</v>
      </c>
      <c r="P564" s="3" cm="1">
        <f t="array" ref="P564">+_xlfn.IFS(H564="COBRADA",O564,H564="NO COBRADA",0)</f>
        <v>54</v>
      </c>
      <c r="Q564" s="3">
        <f t="shared" si="66"/>
        <v>20.07</v>
      </c>
    </row>
    <row r="565" spans="1:17">
      <c r="A565" s="1">
        <v>3</v>
      </c>
      <c r="B565" s="1" t="str">
        <f t="shared" si="64"/>
        <v>jueves</v>
      </c>
      <c r="C565" s="4">
        <v>45022.021527777775</v>
      </c>
      <c r="D565" s="4">
        <v>45022.099305555559</v>
      </c>
      <c r="E565" s="4">
        <f t="shared" si="65"/>
        <v>7.777777778392192E-2</v>
      </c>
      <c r="F565" s="7">
        <f>+VLOOKUP(M565,'Cocina datos'!K564:M2466,2,FALSE)</f>
        <v>7.013888888888889E-2</v>
      </c>
      <c r="G565" s="7" cm="1">
        <f t="array" ref="G565">+_xlfn.IFS((E565-F565)&lt;0,0,(E565-F565)&gt;0,(E565-F565))</f>
        <v>7.6388888950330303E-3</v>
      </c>
      <c r="H565" s="9" t="str" cm="1">
        <f t="array" ref="H565">+_xlfn.IFS(G565=0,"NO COBRADA",G565&gt;0,"COBRADA")</f>
        <v>COBRADA</v>
      </c>
      <c r="I565" t="s">
        <v>40</v>
      </c>
      <c r="J565" s="2" t="s">
        <v>34</v>
      </c>
      <c r="K565" t="s">
        <v>44</v>
      </c>
      <c r="L565" s="3">
        <v>33.08</v>
      </c>
      <c r="M565" s="1">
        <v>564</v>
      </c>
      <c r="N565" t="s">
        <v>46</v>
      </c>
      <c r="O565" s="3">
        <f>+VLOOKUP(M565,'Cocina datos'!K564:M1331,3,FALSE)</f>
        <v>156</v>
      </c>
      <c r="P565" s="3" cm="1">
        <f t="array" ref="P565">+_xlfn.IFS(H565="COBRADA",O565,H565="NO COBRADA",0)</f>
        <v>156</v>
      </c>
      <c r="Q565" s="3">
        <f t="shared" si="66"/>
        <v>33.08</v>
      </c>
    </row>
    <row r="566" spans="1:17">
      <c r="A566" s="1">
        <v>6</v>
      </c>
      <c r="B566" s="1" t="str">
        <f t="shared" si="64"/>
        <v>jueves</v>
      </c>
      <c r="C566" s="4">
        <v>45022.11041666667</v>
      </c>
      <c r="D566" s="4">
        <v>45022.228472222225</v>
      </c>
      <c r="E566" s="4">
        <f t="shared" si="65"/>
        <v>0.11805555555474712</v>
      </c>
      <c r="F566" s="7">
        <f>+VLOOKUP(M566,'Cocina datos'!K565:M2467,2,FALSE)</f>
        <v>0.18263888888888888</v>
      </c>
      <c r="G566" s="7" cm="1">
        <f t="array" ref="G566">+_xlfn.IFS((E566-F566)&lt;0,0,(E566-F566)&gt;0,(E566-F566))</f>
        <v>0</v>
      </c>
      <c r="H566" s="9" t="str" cm="1">
        <f t="array" ref="H566">+_xlfn.IFS(G566=0,"NO COBRADA",G566&gt;0,"COBRADA")</f>
        <v>NO COBRADA</v>
      </c>
      <c r="I566" t="s">
        <v>33</v>
      </c>
      <c r="J566" s="2" t="s">
        <v>45</v>
      </c>
      <c r="K566" t="s">
        <v>31</v>
      </c>
      <c r="L566" s="3">
        <v>15.11</v>
      </c>
      <c r="M566" s="1">
        <v>565</v>
      </c>
      <c r="N566" t="s">
        <v>46</v>
      </c>
      <c r="O566" s="3">
        <f>+VLOOKUP(M566,'Cocina datos'!K565:M1332,3,FALSE)</f>
        <v>251</v>
      </c>
      <c r="P566" s="3" cm="1">
        <f t="array" ref="P566">+_xlfn.IFS(H566="COBRADA",O566,H566="NO COBRADA",0)</f>
        <v>0</v>
      </c>
      <c r="Q566" s="3">
        <f t="shared" si="66"/>
        <v>0</v>
      </c>
    </row>
    <row r="567" spans="1:17">
      <c r="A567" s="1">
        <v>3</v>
      </c>
      <c r="B567" s="1" t="str">
        <f t="shared" si="64"/>
        <v>jueves</v>
      </c>
      <c r="C567" s="4">
        <v>45022.072916666664</v>
      </c>
      <c r="D567" s="4">
        <v>45022.206250000003</v>
      </c>
      <c r="E567" s="4">
        <f t="shared" si="65"/>
        <v>0.13333333333866904</v>
      </c>
      <c r="F567" s="7">
        <f>+VLOOKUP(M567,'Cocina datos'!K566:M2468,2,FALSE)</f>
        <v>0.11666666666666667</v>
      </c>
      <c r="G567" s="7" cm="1">
        <f t="array" ref="G567">+_xlfn.IFS((E567-F567)&lt;0,0,(E567-F567)&gt;0,(E567-F567))</f>
        <v>1.6666666672002367E-2</v>
      </c>
      <c r="H567" s="9" t="str" cm="1">
        <f t="array" ref="H567">+_xlfn.IFS(G567=0,"NO COBRADA",G567&gt;0,"COBRADA")</f>
        <v>COBRADA</v>
      </c>
      <c r="I567" t="s">
        <v>29</v>
      </c>
      <c r="J567" s="2" t="s">
        <v>45</v>
      </c>
      <c r="K567" t="s">
        <v>31</v>
      </c>
      <c r="L567" s="3">
        <v>42.62</v>
      </c>
      <c r="M567" s="1">
        <v>566</v>
      </c>
      <c r="N567" t="s">
        <v>49</v>
      </c>
      <c r="O567" s="3">
        <f>+VLOOKUP(M567,'Cocina datos'!K566:M1333,3,FALSE)</f>
        <v>78</v>
      </c>
      <c r="P567" s="3" cm="1">
        <f t="array" ref="P567">+_xlfn.IFS(H567="COBRADA",O567,H567="NO COBRADA",0)</f>
        <v>78</v>
      </c>
      <c r="Q567" s="3">
        <f t="shared" si="66"/>
        <v>42.62</v>
      </c>
    </row>
    <row r="568" spans="1:17">
      <c r="A568" s="1">
        <v>4</v>
      </c>
      <c r="B568" s="1" t="str">
        <f t="shared" si="64"/>
        <v>jueves</v>
      </c>
      <c r="C568" s="4">
        <v>45022.082638888889</v>
      </c>
      <c r="D568" s="4">
        <v>45022.219444444447</v>
      </c>
      <c r="E568" s="4">
        <f t="shared" ref="E568:E569" si="70">+D568-C568+(15/1440)</f>
        <v>0.14722222222432416</v>
      </c>
      <c r="F568" s="7">
        <f>+VLOOKUP(M568,'Cocina datos'!K567:M2469,2,FALSE)</f>
        <v>0.1701388888888889</v>
      </c>
      <c r="G568" s="7" cm="1">
        <f t="array" ref="G568">+_xlfn.IFS((E568-F568)&lt;0,0,(E568-F568)&gt;0,(E568-F568))</f>
        <v>0</v>
      </c>
      <c r="H568" s="9" t="str" cm="1">
        <f t="array" ref="H568">+_xlfn.IFS(G568=0,"NO COBRADA",G568&gt;0,"COBRADA")</f>
        <v>NO COBRADA</v>
      </c>
      <c r="I568" t="s">
        <v>42</v>
      </c>
      <c r="J568" s="2" t="s">
        <v>47</v>
      </c>
      <c r="K568" t="s">
        <v>31</v>
      </c>
      <c r="L568" s="3">
        <v>42.83</v>
      </c>
      <c r="M568" s="1">
        <v>567</v>
      </c>
      <c r="N568" t="s">
        <v>51</v>
      </c>
      <c r="O568" s="3">
        <f>+VLOOKUP(M568,'Cocina datos'!K567:M1334,3,FALSE)</f>
        <v>253</v>
      </c>
      <c r="P568" s="3" cm="1">
        <f t="array" ref="P568">+_xlfn.IFS(H568="COBRADA",O568,H568="NO COBRADA",0)</f>
        <v>0</v>
      </c>
      <c r="Q568" s="3">
        <f t="shared" si="66"/>
        <v>0</v>
      </c>
    </row>
    <row r="569" spans="1:17">
      <c r="A569" s="1">
        <v>1</v>
      </c>
      <c r="B569" s="1" t="str">
        <f t="shared" si="64"/>
        <v>jueves</v>
      </c>
      <c r="C569" s="4">
        <v>45022.068749999999</v>
      </c>
      <c r="D569" s="4">
        <v>45022.144444444442</v>
      </c>
      <c r="E569" s="4">
        <f t="shared" si="70"/>
        <v>8.6111111110464364E-2</v>
      </c>
      <c r="F569" s="7">
        <f>+VLOOKUP(M569,'Cocina datos'!K568:M2470,2,FALSE)</f>
        <v>0.14444444444444443</v>
      </c>
      <c r="G569" s="7" cm="1">
        <f t="array" ref="G569">+_xlfn.IFS((E569-F569)&lt;0,0,(E569-F569)&gt;0,(E569-F569))</f>
        <v>0</v>
      </c>
      <c r="H569" s="9" t="str" cm="1">
        <f t="array" ref="H569">+_xlfn.IFS(G569=0,"NO COBRADA",G569&gt;0,"COBRADA")</f>
        <v>NO COBRADA</v>
      </c>
      <c r="I569" t="s">
        <v>42</v>
      </c>
      <c r="J569" s="2" t="s">
        <v>47</v>
      </c>
      <c r="K569" t="s">
        <v>31</v>
      </c>
      <c r="L569" s="3">
        <v>21.13</v>
      </c>
      <c r="M569" s="1">
        <v>568</v>
      </c>
      <c r="N569" t="s">
        <v>36</v>
      </c>
      <c r="O569" s="3">
        <f>+VLOOKUP(M569,'Cocina datos'!K568:M1335,3,FALSE)</f>
        <v>182</v>
      </c>
      <c r="P569" s="3" cm="1">
        <f t="array" ref="P569">+_xlfn.IFS(H569="COBRADA",O569,H569="NO COBRADA",0)</f>
        <v>0</v>
      </c>
      <c r="Q569" s="3">
        <f t="shared" si="66"/>
        <v>0</v>
      </c>
    </row>
    <row r="570" spans="1:17">
      <c r="A570" s="1">
        <v>5</v>
      </c>
      <c r="B570" s="1" t="str">
        <f t="shared" si="64"/>
        <v>jueves</v>
      </c>
      <c r="C570" s="4">
        <v>45022.061111111114</v>
      </c>
      <c r="D570" s="4">
        <v>45022.128472222219</v>
      </c>
      <c r="E570" s="4">
        <f t="shared" si="65"/>
        <v>6.7361111105128657E-2</v>
      </c>
      <c r="F570" s="7">
        <f>+VLOOKUP(M570,'Cocina datos'!K569:M2471,2,FALSE)</f>
        <v>0.10277777777777777</v>
      </c>
      <c r="G570" s="7" cm="1">
        <f t="array" ref="G570">+_xlfn.IFS((E570-F570)&lt;0,0,(E570-F570)&gt;0,(E570-F570))</f>
        <v>0</v>
      </c>
      <c r="H570" s="9" t="str" cm="1">
        <f t="array" ref="H570">+_xlfn.IFS(G570=0,"NO COBRADA",G570&gt;0,"COBRADA")</f>
        <v>NO COBRADA</v>
      </c>
      <c r="I570" t="s">
        <v>33</v>
      </c>
      <c r="J570" s="2" t="s">
        <v>45</v>
      </c>
      <c r="K570" t="s">
        <v>31</v>
      </c>
      <c r="L570" s="3">
        <v>28.52</v>
      </c>
      <c r="M570" s="1">
        <v>569</v>
      </c>
      <c r="N570" t="s">
        <v>48</v>
      </c>
      <c r="O570" s="3">
        <f>+VLOOKUP(M570,'Cocina datos'!K569:M1336,3,FALSE)</f>
        <v>131</v>
      </c>
      <c r="P570" s="3" cm="1">
        <f t="array" ref="P570">+_xlfn.IFS(H570="COBRADA",O570,H570="NO COBRADA",0)</f>
        <v>0</v>
      </c>
      <c r="Q570" s="3">
        <f t="shared" si="66"/>
        <v>0</v>
      </c>
    </row>
    <row r="571" spans="1:17">
      <c r="A571" s="1">
        <v>6</v>
      </c>
      <c r="B571" s="1" t="str">
        <f t="shared" si="64"/>
        <v>jueves</v>
      </c>
      <c r="C571" s="4">
        <v>45022.111111111109</v>
      </c>
      <c r="D571" s="4">
        <v>45022.185416666667</v>
      </c>
      <c r="E571" s="4">
        <f t="shared" si="65"/>
        <v>7.4305555557657499E-2</v>
      </c>
      <c r="F571" s="7">
        <f>+VLOOKUP(M571,'Cocina datos'!K570:M2472,2,FALSE)</f>
        <v>3.7499999999999999E-2</v>
      </c>
      <c r="G571" s="7" cm="1">
        <f t="array" ref="G571">+_xlfn.IFS((E571-F571)&lt;0,0,(E571-F571)&gt;0,(E571-F571))</f>
        <v>3.68055555576575E-2</v>
      </c>
      <c r="H571" s="9" t="str" cm="1">
        <f t="array" ref="H571">+_xlfn.IFS(G571=0,"NO COBRADA",G571&gt;0,"COBRADA")</f>
        <v>COBRADA</v>
      </c>
      <c r="I571" t="s">
        <v>40</v>
      </c>
      <c r="J571" s="2" t="s">
        <v>45</v>
      </c>
      <c r="K571" t="s">
        <v>31</v>
      </c>
      <c r="L571" s="3">
        <v>38.4</v>
      </c>
      <c r="M571" s="1">
        <v>570</v>
      </c>
      <c r="N571" t="s">
        <v>36</v>
      </c>
      <c r="O571" s="3">
        <f>+VLOOKUP(M571,'Cocina datos'!K570:M1337,3,FALSE)</f>
        <v>85</v>
      </c>
      <c r="P571" s="3" cm="1">
        <f t="array" ref="P571">+_xlfn.IFS(H571="COBRADA",O571,H571="NO COBRADA",0)</f>
        <v>85</v>
      </c>
      <c r="Q571" s="3">
        <f t="shared" si="66"/>
        <v>38.4</v>
      </c>
    </row>
    <row r="572" spans="1:17">
      <c r="A572" s="1">
        <v>2</v>
      </c>
      <c r="B572" s="1" t="str">
        <f t="shared" si="64"/>
        <v>jueves</v>
      </c>
      <c r="C572" s="4">
        <v>45022.056250000001</v>
      </c>
      <c r="D572" s="4">
        <v>45022.120833333334</v>
      </c>
      <c r="E572" s="4">
        <f t="shared" si="65"/>
        <v>6.4583333332848269E-2</v>
      </c>
      <c r="F572" s="7">
        <f>+VLOOKUP(M572,'Cocina datos'!K571:M2473,2,FALSE)</f>
        <v>3.6111111111111108E-2</v>
      </c>
      <c r="G572" s="7" cm="1">
        <f t="array" ref="G572">+_xlfn.IFS((E572-F572)&lt;0,0,(E572-F572)&gt;0,(E572-F572))</f>
        <v>2.8472222221737162E-2</v>
      </c>
      <c r="H572" s="9" t="str" cm="1">
        <f t="array" ref="H572">+_xlfn.IFS(G572=0,"NO COBRADA",G572&gt;0,"COBRADA")</f>
        <v>COBRADA</v>
      </c>
      <c r="I572" t="s">
        <v>40</v>
      </c>
      <c r="J572" s="2" t="s">
        <v>45</v>
      </c>
      <c r="K572" t="s">
        <v>31</v>
      </c>
      <c r="L572" s="3">
        <v>49.54</v>
      </c>
      <c r="M572" s="1">
        <v>571</v>
      </c>
      <c r="N572" t="s">
        <v>43</v>
      </c>
      <c r="O572" s="3">
        <f>+VLOOKUP(M572,'Cocina datos'!K571:M1338,3,FALSE)</f>
        <v>54</v>
      </c>
      <c r="P572" s="3" cm="1">
        <f t="array" ref="P572">+_xlfn.IFS(H572="COBRADA",O572,H572="NO COBRADA",0)</f>
        <v>54</v>
      </c>
      <c r="Q572" s="3">
        <f t="shared" si="66"/>
        <v>49.54</v>
      </c>
    </row>
    <row r="573" spans="1:17">
      <c r="A573" s="1">
        <v>3</v>
      </c>
      <c r="B573" s="1" t="str">
        <f t="shared" si="64"/>
        <v>jueves</v>
      </c>
      <c r="C573" s="4">
        <v>45022.120138888888</v>
      </c>
      <c r="D573" s="4">
        <v>45022.268750000003</v>
      </c>
      <c r="E573" s="4">
        <f t="shared" ref="E573:E574" si="71">+D573-C573+(15/1440)</f>
        <v>0.15902777778198166</v>
      </c>
      <c r="F573" s="7">
        <f>+VLOOKUP(M573,'Cocina datos'!K572:M2474,2,FALSE)</f>
        <v>3.7499999999999999E-2</v>
      </c>
      <c r="G573" s="7" cm="1">
        <f t="array" ref="G573">+_xlfn.IFS((E573-F573)&lt;0,0,(E573-F573)&gt;0,(E573-F573))</f>
        <v>0.12152777778198165</v>
      </c>
      <c r="H573" s="9" t="str" cm="1">
        <f t="array" ref="H573">+_xlfn.IFS(G573=0,"NO COBRADA",G573&gt;0,"COBRADA")</f>
        <v>COBRADA</v>
      </c>
      <c r="I573" t="s">
        <v>42</v>
      </c>
      <c r="J573" s="2" t="s">
        <v>34</v>
      </c>
      <c r="K573" t="s">
        <v>31</v>
      </c>
      <c r="L573" s="3">
        <v>46.21</v>
      </c>
      <c r="M573" s="1">
        <v>572</v>
      </c>
      <c r="N573" t="s">
        <v>39</v>
      </c>
      <c r="O573" s="3">
        <f>+VLOOKUP(M573,'Cocina datos'!K572:M1339,3,FALSE)</f>
        <v>74</v>
      </c>
      <c r="P573" s="3" cm="1">
        <f t="array" ref="P573">+_xlfn.IFS(H573="COBRADA",O573,H573="NO COBRADA",0)</f>
        <v>74</v>
      </c>
      <c r="Q573" s="3">
        <f t="shared" si="66"/>
        <v>46.21</v>
      </c>
    </row>
    <row r="574" spans="1:17">
      <c r="A574" s="1">
        <v>3</v>
      </c>
      <c r="B574" s="1" t="str">
        <f t="shared" si="64"/>
        <v>jueves</v>
      </c>
      <c r="C574" s="4">
        <v>45022.133333333331</v>
      </c>
      <c r="D574" s="4">
        <v>45022.29791666667</v>
      </c>
      <c r="E574" s="4">
        <f t="shared" si="71"/>
        <v>0.17500000000533569</v>
      </c>
      <c r="F574" s="7">
        <f>+VLOOKUP(M574,'Cocina datos'!K573:M2475,2,FALSE)</f>
        <v>0.14374999999999999</v>
      </c>
      <c r="G574" s="7" cm="1">
        <f t="array" ref="G574">+_xlfn.IFS((E574-F574)&lt;0,0,(E574-F574)&gt;0,(E574-F574))</f>
        <v>3.1250000005335704E-2</v>
      </c>
      <c r="H574" s="9" t="str" cm="1">
        <f t="array" ref="H574">+_xlfn.IFS(G574=0,"NO COBRADA",G574&gt;0,"COBRADA")</f>
        <v>COBRADA</v>
      </c>
      <c r="I574" t="s">
        <v>29</v>
      </c>
      <c r="J574" s="2" t="s">
        <v>45</v>
      </c>
      <c r="K574" t="s">
        <v>31</v>
      </c>
      <c r="L574" s="3">
        <v>47.08</v>
      </c>
      <c r="M574" s="1">
        <v>573</v>
      </c>
      <c r="N574" t="s">
        <v>51</v>
      </c>
      <c r="O574" s="3">
        <f>+VLOOKUP(M574,'Cocina datos'!K573:M1340,3,FALSE)</f>
        <v>165</v>
      </c>
      <c r="P574" s="3" cm="1">
        <f t="array" ref="P574">+_xlfn.IFS(H574="COBRADA",O574,H574="NO COBRADA",0)</f>
        <v>165</v>
      </c>
      <c r="Q574" s="3">
        <f t="shared" si="66"/>
        <v>47.08</v>
      </c>
    </row>
    <row r="575" spans="1:17">
      <c r="A575" s="1">
        <v>3</v>
      </c>
      <c r="B575" s="1" t="str">
        <f t="shared" si="64"/>
        <v>jueves</v>
      </c>
      <c r="C575" s="4">
        <v>45022.021527777775</v>
      </c>
      <c r="D575" s="4">
        <v>45022.130555555559</v>
      </c>
      <c r="E575" s="4">
        <f t="shared" si="65"/>
        <v>0.10902777778392192</v>
      </c>
      <c r="F575" s="7">
        <f>+VLOOKUP(M575,'Cocina datos'!K574:M2476,2,FALSE)</f>
        <v>0.23958333333333331</v>
      </c>
      <c r="G575" s="7" cm="1">
        <f t="array" ref="G575">+_xlfn.IFS((E575-F575)&lt;0,0,(E575-F575)&gt;0,(E575-F575))</f>
        <v>0</v>
      </c>
      <c r="H575" s="9" t="str" cm="1">
        <f t="array" ref="H575">+_xlfn.IFS(G575=0,"NO COBRADA",G575&gt;0,"COBRADA")</f>
        <v>NO COBRADA</v>
      </c>
      <c r="I575" t="s">
        <v>40</v>
      </c>
      <c r="J575" s="2" t="s">
        <v>45</v>
      </c>
      <c r="K575" t="s">
        <v>31</v>
      </c>
      <c r="L575" s="3">
        <v>42.57</v>
      </c>
      <c r="M575" s="1">
        <v>574</v>
      </c>
      <c r="N575" t="s">
        <v>39</v>
      </c>
      <c r="O575" s="3">
        <f>+VLOOKUP(M575,'Cocina datos'!K574:M1341,3,FALSE)</f>
        <v>207</v>
      </c>
      <c r="P575" s="3" cm="1">
        <f t="array" ref="P575">+_xlfn.IFS(H575="COBRADA",O575,H575="NO COBRADA",0)</f>
        <v>0</v>
      </c>
      <c r="Q575" s="3">
        <f t="shared" si="66"/>
        <v>0</v>
      </c>
    </row>
    <row r="576" spans="1:17">
      <c r="A576" s="1">
        <v>4</v>
      </c>
      <c r="B576" s="1" t="str">
        <f t="shared" si="64"/>
        <v>jueves</v>
      </c>
      <c r="C576" s="4">
        <v>45022.066666666666</v>
      </c>
      <c r="D576" s="4">
        <v>45022.197222222225</v>
      </c>
      <c r="E576" s="4">
        <f t="shared" si="65"/>
        <v>0.13055555555911269</v>
      </c>
      <c r="F576" s="7">
        <f>+VLOOKUP(M576,'Cocina datos'!K575:M2477,2,FALSE)</f>
        <v>3.0555555555555555E-2</v>
      </c>
      <c r="G576" s="7" cm="1">
        <f t="array" ref="G576">+_xlfn.IFS((E576-F576)&lt;0,0,(E576-F576)&gt;0,(E576-F576))</f>
        <v>0.10000000000355713</v>
      </c>
      <c r="H576" s="9" t="str" cm="1">
        <f t="array" ref="H576">+_xlfn.IFS(G576=0,"NO COBRADA",G576&gt;0,"COBRADA")</f>
        <v>COBRADA</v>
      </c>
      <c r="I576" t="s">
        <v>42</v>
      </c>
      <c r="J576" s="2" t="s">
        <v>45</v>
      </c>
      <c r="K576" t="s">
        <v>31</v>
      </c>
      <c r="L576" s="3">
        <v>33.520000000000003</v>
      </c>
      <c r="M576" s="1">
        <v>575</v>
      </c>
      <c r="N576" t="s">
        <v>41</v>
      </c>
      <c r="O576" s="3">
        <f>+VLOOKUP(M576,'Cocina datos'!K575:M1342,3,FALSE)</f>
        <v>18</v>
      </c>
      <c r="P576" s="3" cm="1">
        <f t="array" ref="P576">+_xlfn.IFS(H576="COBRADA",O576,H576="NO COBRADA",0)</f>
        <v>18</v>
      </c>
      <c r="Q576" s="3">
        <f t="shared" si="66"/>
        <v>33.520000000000003</v>
      </c>
    </row>
    <row r="577" spans="1:17">
      <c r="A577" s="1">
        <v>1</v>
      </c>
      <c r="B577" s="1" t="str">
        <f t="shared" si="64"/>
        <v>jueves</v>
      </c>
      <c r="C577" s="4">
        <v>45022.164583333331</v>
      </c>
      <c r="D577" s="4">
        <v>45022.29583333333</v>
      </c>
      <c r="E577" s="4">
        <f t="shared" si="65"/>
        <v>0.13124999999854481</v>
      </c>
      <c r="F577" s="7">
        <f>+VLOOKUP(M577,'Cocina datos'!K576:M2478,2,FALSE)</f>
        <v>0.17569444444444443</v>
      </c>
      <c r="G577" s="7" cm="1">
        <f t="array" ref="G577">+_xlfn.IFS((E577-F577)&lt;0,0,(E577-F577)&gt;0,(E577-F577))</f>
        <v>0</v>
      </c>
      <c r="H577" s="9" t="str" cm="1">
        <f t="array" ref="H577">+_xlfn.IFS(G577=0,"NO COBRADA",G577&gt;0,"COBRADA")</f>
        <v>NO COBRADA</v>
      </c>
      <c r="I577" t="s">
        <v>42</v>
      </c>
      <c r="J577" s="2" t="s">
        <v>34</v>
      </c>
      <c r="K577" t="s">
        <v>44</v>
      </c>
      <c r="L577" s="3">
        <v>21.71</v>
      </c>
      <c r="M577" s="1">
        <v>576</v>
      </c>
      <c r="N577" t="s">
        <v>49</v>
      </c>
      <c r="O577" s="3">
        <f>+VLOOKUP(M577,'Cocina datos'!K576:M1343,3,FALSE)</f>
        <v>234</v>
      </c>
      <c r="P577" s="3" cm="1">
        <f t="array" ref="P577">+_xlfn.IFS(H577="COBRADA",O577,H577="NO COBRADA",0)</f>
        <v>0</v>
      </c>
      <c r="Q577" s="3">
        <f t="shared" si="66"/>
        <v>0</v>
      </c>
    </row>
    <row r="578" spans="1:17">
      <c r="A578" s="1">
        <v>4</v>
      </c>
      <c r="B578" s="1" t="str">
        <f t="shared" ref="B578:B641" si="72">+TEXT(C578,"DDDD")</f>
        <v>jueves</v>
      </c>
      <c r="C578" s="4">
        <v>45022.134027777778</v>
      </c>
      <c r="D578" s="4">
        <v>45022.277777777781</v>
      </c>
      <c r="E578" s="4">
        <f t="shared" si="65"/>
        <v>0.14375000000291038</v>
      </c>
      <c r="F578" s="7">
        <f>+VLOOKUP(M578,'Cocina datos'!K577:M2479,2,FALSE)</f>
        <v>1.7361111111111112E-2</v>
      </c>
      <c r="G578" s="7" cm="1">
        <f t="array" ref="G578">+_xlfn.IFS((E578-F578)&lt;0,0,(E578-F578)&gt;0,(E578-F578))</f>
        <v>0.12638888889179928</v>
      </c>
      <c r="H578" s="9" t="str" cm="1">
        <f t="array" ref="H578">+_xlfn.IFS(G578=0,"NO COBRADA",G578&gt;0,"COBRADA")</f>
        <v>COBRADA</v>
      </c>
      <c r="I578" t="s">
        <v>42</v>
      </c>
      <c r="J578" s="2" t="s">
        <v>45</v>
      </c>
      <c r="K578" t="s">
        <v>31</v>
      </c>
      <c r="L578" s="3">
        <v>34.119999999999997</v>
      </c>
      <c r="M578" s="1">
        <v>577</v>
      </c>
      <c r="N578" t="s">
        <v>43</v>
      </c>
      <c r="O578" s="3">
        <f>+VLOOKUP(M578,'Cocina datos'!K577:M1344,3,FALSE)</f>
        <v>40</v>
      </c>
      <c r="P578" s="3" cm="1">
        <f t="array" ref="P578">+_xlfn.IFS(H578="COBRADA",O578,H578="NO COBRADA",0)</f>
        <v>40</v>
      </c>
      <c r="Q578" s="3">
        <f t="shared" si="66"/>
        <v>34.119999999999997</v>
      </c>
    </row>
    <row r="579" spans="1:17">
      <c r="A579" s="1">
        <v>6</v>
      </c>
      <c r="B579" s="1" t="str">
        <f t="shared" si="72"/>
        <v>jueves</v>
      </c>
      <c r="C579" s="4">
        <v>45022.09097222222</v>
      </c>
      <c r="D579" s="4">
        <v>45022.183333333334</v>
      </c>
      <c r="E579" s="4">
        <f>+D579-C579+(15/1440)</f>
        <v>0.10277777778052648</v>
      </c>
      <c r="F579" s="7">
        <f>+VLOOKUP(M579,'Cocina datos'!K578:M2480,2,FALSE)</f>
        <v>9.166666666666666E-2</v>
      </c>
      <c r="G579" s="7" cm="1">
        <f t="array" ref="G579">+_xlfn.IFS((E579-F579)&lt;0,0,(E579-F579)&gt;0,(E579-F579))</f>
        <v>1.1111111113859817E-2</v>
      </c>
      <c r="H579" s="9" t="str" cm="1">
        <f t="array" ref="H579">+_xlfn.IFS(G579=0,"NO COBRADA",G579&gt;0,"COBRADA")</f>
        <v>COBRADA</v>
      </c>
      <c r="I579" t="s">
        <v>29</v>
      </c>
      <c r="J579" s="2" t="s">
        <v>45</v>
      </c>
      <c r="K579" t="s">
        <v>31</v>
      </c>
      <c r="L579" s="3">
        <v>32.799999999999997</v>
      </c>
      <c r="M579" s="1">
        <v>578</v>
      </c>
      <c r="N579" t="s">
        <v>32</v>
      </c>
      <c r="O579" s="3">
        <f>+VLOOKUP(M579,'Cocina datos'!K578:M1345,3,FALSE)</f>
        <v>90</v>
      </c>
      <c r="P579" s="3" cm="1">
        <f t="array" ref="P579">+_xlfn.IFS(H579="COBRADA",O579,H579="NO COBRADA",0)</f>
        <v>90</v>
      </c>
      <c r="Q579" s="3">
        <f t="shared" ref="Q579:Q642" si="73">+IF(H579="COBRADA",L579,0)</f>
        <v>32.799999999999997</v>
      </c>
    </row>
    <row r="580" spans="1:17">
      <c r="A580" s="1">
        <v>2</v>
      </c>
      <c r="B580" s="1" t="str">
        <f t="shared" si="72"/>
        <v>jueves</v>
      </c>
      <c r="C580" s="4">
        <v>45022.006944444445</v>
      </c>
      <c r="D580" s="4">
        <v>45022.095138888886</v>
      </c>
      <c r="E580" s="4">
        <f t="shared" ref="E580:E642" si="74">+D580-C580</f>
        <v>8.819444444088731E-2</v>
      </c>
      <c r="F580" s="7">
        <f>+VLOOKUP(M580,'Cocina datos'!K579:M2481,2,FALSE)</f>
        <v>6.6666666666666666E-2</v>
      </c>
      <c r="G580" s="7" cm="1">
        <f t="array" ref="G580">+_xlfn.IFS((E580-F580)&lt;0,0,(E580-F580)&gt;0,(E580-F580))</f>
        <v>2.1527777774220644E-2</v>
      </c>
      <c r="H580" s="9" t="str" cm="1">
        <f t="array" ref="H580">+_xlfn.IFS(G580=0,"NO COBRADA",G580&gt;0,"COBRADA")</f>
        <v>COBRADA</v>
      </c>
      <c r="I580" t="s">
        <v>29</v>
      </c>
      <c r="J580" s="2" t="s">
        <v>45</v>
      </c>
      <c r="K580" t="s">
        <v>31</v>
      </c>
      <c r="L580" s="3">
        <v>35.96</v>
      </c>
      <c r="M580" s="1">
        <v>579</v>
      </c>
      <c r="N580" t="s">
        <v>41</v>
      </c>
      <c r="O580" s="3">
        <f>+VLOOKUP(M580,'Cocina datos'!K579:M1346,3,FALSE)</f>
        <v>50</v>
      </c>
      <c r="P580" s="3" cm="1">
        <f t="array" ref="P580">+_xlfn.IFS(H580="COBRADA",O580,H580="NO COBRADA",0)</f>
        <v>50</v>
      </c>
      <c r="Q580" s="3">
        <f t="shared" si="73"/>
        <v>35.96</v>
      </c>
    </row>
    <row r="581" spans="1:17">
      <c r="A581" s="1">
        <v>5</v>
      </c>
      <c r="B581" s="1" t="str">
        <f t="shared" si="72"/>
        <v>jueves</v>
      </c>
      <c r="C581" s="4">
        <v>45022.004166666666</v>
      </c>
      <c r="D581" s="4">
        <v>45022.054166666669</v>
      </c>
      <c r="E581" s="4">
        <f t="shared" si="74"/>
        <v>5.0000000002910383E-2</v>
      </c>
      <c r="F581" s="7">
        <f>+VLOOKUP(M581,'Cocina datos'!K580:M2482,2,FALSE)</f>
        <v>2.0833333333333332E-2</v>
      </c>
      <c r="G581" s="7" cm="1">
        <f t="array" ref="G581">+_xlfn.IFS((E581-F581)&lt;0,0,(E581-F581)&gt;0,(E581-F581))</f>
        <v>2.9166666669577051E-2</v>
      </c>
      <c r="H581" s="9" t="str" cm="1">
        <f t="array" ref="H581">+_xlfn.IFS(G581=0,"NO COBRADA",G581&gt;0,"COBRADA")</f>
        <v>COBRADA</v>
      </c>
      <c r="I581" t="s">
        <v>42</v>
      </c>
      <c r="J581" s="2" t="s">
        <v>47</v>
      </c>
      <c r="K581" t="s">
        <v>31</v>
      </c>
      <c r="L581" s="3">
        <v>44.54</v>
      </c>
      <c r="M581" s="1">
        <v>580</v>
      </c>
      <c r="N581" t="s">
        <v>49</v>
      </c>
      <c r="O581" s="3">
        <f>+VLOOKUP(M581,'Cocina datos'!K580:M1347,3,FALSE)</f>
        <v>33</v>
      </c>
      <c r="P581" s="3" cm="1">
        <f t="array" ref="P581">+_xlfn.IFS(H581="COBRADA",O581,H581="NO COBRADA",0)</f>
        <v>33</v>
      </c>
      <c r="Q581" s="3">
        <f t="shared" si="73"/>
        <v>44.54</v>
      </c>
    </row>
    <row r="582" spans="1:17">
      <c r="A582" s="1">
        <v>5</v>
      </c>
      <c r="B582" s="1" t="str">
        <f t="shared" si="72"/>
        <v>jueves</v>
      </c>
      <c r="C582" s="4">
        <v>45022.147916666669</v>
      </c>
      <c r="D582" s="4">
        <v>45022.213888888888</v>
      </c>
      <c r="E582" s="4">
        <f>+D582-C582+(15/1440)</f>
        <v>7.6388888885655135E-2</v>
      </c>
      <c r="F582" s="7">
        <f>+VLOOKUP(M582,'Cocina datos'!K581:M2483,2,FALSE)</f>
        <v>9.375E-2</v>
      </c>
      <c r="G582" s="7" cm="1">
        <f t="array" ref="G582">+_xlfn.IFS((E582-F582)&lt;0,0,(E582-F582)&gt;0,(E582-F582))</f>
        <v>0</v>
      </c>
      <c r="H582" s="9" t="str" cm="1">
        <f t="array" ref="H582">+_xlfn.IFS(G582=0,"NO COBRADA",G582&gt;0,"COBRADA")</f>
        <v>NO COBRADA</v>
      </c>
      <c r="I582" t="s">
        <v>42</v>
      </c>
      <c r="J582" s="2" t="s">
        <v>45</v>
      </c>
      <c r="K582" t="s">
        <v>31</v>
      </c>
      <c r="L582" s="3">
        <v>13.27</v>
      </c>
      <c r="M582" s="1">
        <v>581</v>
      </c>
      <c r="N582" t="s">
        <v>43</v>
      </c>
      <c r="O582" s="3">
        <f>+VLOOKUP(M582,'Cocina datos'!K581:M1348,3,FALSE)</f>
        <v>123</v>
      </c>
      <c r="P582" s="3" cm="1">
        <f t="array" ref="P582">+_xlfn.IFS(H582="COBRADA",O582,H582="NO COBRADA",0)</f>
        <v>0</v>
      </c>
      <c r="Q582" s="3">
        <f t="shared" si="73"/>
        <v>0</v>
      </c>
    </row>
    <row r="583" spans="1:17">
      <c r="A583" s="1">
        <v>1</v>
      </c>
      <c r="B583" s="1" t="str">
        <f t="shared" si="72"/>
        <v>jueves</v>
      </c>
      <c r="C583" s="4">
        <v>45022.158333333333</v>
      </c>
      <c r="D583" s="4">
        <v>45022.214583333334</v>
      </c>
      <c r="E583" s="4">
        <f t="shared" si="74"/>
        <v>5.6250000001455192E-2</v>
      </c>
      <c r="F583" s="7">
        <f>+VLOOKUP(M583,'Cocina datos'!K582:M2484,2,FALSE)</f>
        <v>5.8333333333333334E-2</v>
      </c>
      <c r="G583" s="7" cm="1">
        <f t="array" ref="G583">+_xlfn.IFS((E583-F583)&lt;0,0,(E583-F583)&gt;0,(E583-F583))</f>
        <v>0</v>
      </c>
      <c r="H583" s="9" t="str" cm="1">
        <f t="array" ref="H583">+_xlfn.IFS(G583=0,"NO COBRADA",G583&gt;0,"COBRADA")</f>
        <v>NO COBRADA</v>
      </c>
      <c r="I583" t="s">
        <v>37</v>
      </c>
      <c r="J583" s="2" t="s">
        <v>45</v>
      </c>
      <c r="K583" t="s">
        <v>31</v>
      </c>
      <c r="L583" s="3">
        <v>20.23</v>
      </c>
      <c r="M583" s="1">
        <v>582</v>
      </c>
      <c r="N583" t="s">
        <v>49</v>
      </c>
      <c r="O583" s="3">
        <f>+VLOOKUP(M583,'Cocina datos'!K582:M1349,3,FALSE)</f>
        <v>54</v>
      </c>
      <c r="P583" s="3" cm="1">
        <f t="array" ref="P583">+_xlfn.IFS(H583="COBRADA",O583,H583="NO COBRADA",0)</f>
        <v>0</v>
      </c>
      <c r="Q583" s="3">
        <f t="shared" si="73"/>
        <v>0</v>
      </c>
    </row>
    <row r="584" spans="1:17">
      <c r="A584" s="1">
        <v>2</v>
      </c>
      <c r="B584" s="1" t="str">
        <f t="shared" si="72"/>
        <v>jueves</v>
      </c>
      <c r="C584" s="4">
        <v>45022.070138888892</v>
      </c>
      <c r="D584" s="4">
        <v>45022.148611111108</v>
      </c>
      <c r="E584" s="4">
        <f t="shared" si="74"/>
        <v>7.847222221607808E-2</v>
      </c>
      <c r="F584" s="7">
        <f>+VLOOKUP(M584,'Cocina datos'!K583:M2485,2,FALSE)</f>
        <v>0.18333333333333335</v>
      </c>
      <c r="G584" s="7" cm="1">
        <f t="array" ref="G584">+_xlfn.IFS((E584-F584)&lt;0,0,(E584-F584)&gt;0,(E584-F584))</f>
        <v>0</v>
      </c>
      <c r="H584" s="9" t="str" cm="1">
        <f t="array" ref="H584">+_xlfn.IFS(G584=0,"NO COBRADA",G584&gt;0,"COBRADA")</f>
        <v>NO COBRADA</v>
      </c>
      <c r="I584" t="s">
        <v>37</v>
      </c>
      <c r="J584" s="2" t="s">
        <v>47</v>
      </c>
      <c r="K584" t="s">
        <v>44</v>
      </c>
      <c r="L584" s="3">
        <v>35.99</v>
      </c>
      <c r="M584" s="1">
        <v>583</v>
      </c>
      <c r="N584" t="s">
        <v>39</v>
      </c>
      <c r="O584" s="3">
        <f>+VLOOKUP(M584,'Cocina datos'!K583:M1350,3,FALSE)</f>
        <v>243</v>
      </c>
      <c r="P584" s="3" cm="1">
        <f t="array" ref="P584">+_xlfn.IFS(H584="COBRADA",O584,H584="NO COBRADA",0)</f>
        <v>0</v>
      </c>
      <c r="Q584" s="3">
        <f t="shared" si="73"/>
        <v>0</v>
      </c>
    </row>
    <row r="585" spans="1:17">
      <c r="A585" s="1">
        <v>4</v>
      </c>
      <c r="B585" s="1" t="str">
        <f t="shared" si="72"/>
        <v>jueves</v>
      </c>
      <c r="C585" s="4">
        <v>45022.149305555555</v>
      </c>
      <c r="D585" s="4">
        <v>45022.290972222225</v>
      </c>
      <c r="E585" s="4">
        <f t="shared" si="74"/>
        <v>0.14166666667006211</v>
      </c>
      <c r="F585" s="7">
        <f>+VLOOKUP(M585,'Cocina datos'!K584:M2486,2,FALSE)</f>
        <v>0.11874999999999999</v>
      </c>
      <c r="G585" s="7" cm="1">
        <f t="array" ref="G585">+_xlfn.IFS((E585-F585)&lt;0,0,(E585-F585)&gt;0,(E585-F585))</f>
        <v>2.2916666670062119E-2</v>
      </c>
      <c r="H585" s="9" t="str" cm="1">
        <f t="array" ref="H585">+_xlfn.IFS(G585=0,"NO COBRADA",G585&gt;0,"COBRADA")</f>
        <v>COBRADA</v>
      </c>
      <c r="I585" t="s">
        <v>29</v>
      </c>
      <c r="J585" s="2" t="s">
        <v>47</v>
      </c>
      <c r="K585" t="s">
        <v>31</v>
      </c>
      <c r="L585" s="3">
        <v>36.979999999999997</v>
      </c>
      <c r="M585" s="1">
        <v>584</v>
      </c>
      <c r="N585" t="s">
        <v>51</v>
      </c>
      <c r="O585" s="3">
        <f>+VLOOKUP(M585,'Cocina datos'!K584:M1351,3,FALSE)</f>
        <v>139</v>
      </c>
      <c r="P585" s="3" cm="1">
        <f t="array" ref="P585">+_xlfn.IFS(H585="COBRADA",O585,H585="NO COBRADA",0)</f>
        <v>139</v>
      </c>
      <c r="Q585" s="3">
        <f t="shared" si="73"/>
        <v>36.979999999999997</v>
      </c>
    </row>
    <row r="586" spans="1:17">
      <c r="A586" s="1">
        <v>5</v>
      </c>
      <c r="B586" s="1" t="str">
        <f t="shared" si="72"/>
        <v>jueves</v>
      </c>
      <c r="C586" s="4">
        <v>45022.057638888888</v>
      </c>
      <c r="D586" s="4">
        <v>45022.109027777777</v>
      </c>
      <c r="E586" s="4">
        <f t="shared" si="74"/>
        <v>5.1388888889050577E-2</v>
      </c>
      <c r="F586" s="7">
        <f>+VLOOKUP(M586,'Cocina datos'!K585:M2487,2,FALSE)</f>
        <v>8.1250000000000003E-2</v>
      </c>
      <c r="G586" s="7" cm="1">
        <f t="array" ref="G586">+_xlfn.IFS((E586-F586)&lt;0,0,(E586-F586)&gt;0,(E586-F586))</f>
        <v>0</v>
      </c>
      <c r="H586" s="9" t="str" cm="1">
        <f t="array" ref="H586">+_xlfn.IFS(G586=0,"NO COBRADA",G586&gt;0,"COBRADA")</f>
        <v>NO COBRADA</v>
      </c>
      <c r="I586" t="s">
        <v>29</v>
      </c>
      <c r="J586" s="2" t="s">
        <v>45</v>
      </c>
      <c r="K586" t="s">
        <v>35</v>
      </c>
      <c r="L586" s="3">
        <v>10.07</v>
      </c>
      <c r="M586" s="1">
        <v>585</v>
      </c>
      <c r="N586" t="s">
        <v>50</v>
      </c>
      <c r="O586" s="3">
        <f>+VLOOKUP(M586,'Cocina datos'!K585:M1352,3,FALSE)</f>
        <v>128</v>
      </c>
      <c r="P586" s="3" cm="1">
        <f t="array" ref="P586">+_xlfn.IFS(H586="COBRADA",O586,H586="NO COBRADA",0)</f>
        <v>0</v>
      </c>
      <c r="Q586" s="3">
        <f t="shared" si="73"/>
        <v>0</v>
      </c>
    </row>
    <row r="587" spans="1:17">
      <c r="A587" s="1">
        <v>5</v>
      </c>
      <c r="B587" s="1" t="str">
        <f t="shared" si="72"/>
        <v>jueves</v>
      </c>
      <c r="C587" s="4">
        <v>45022.030555555553</v>
      </c>
      <c r="D587" s="4">
        <v>45022.163194444445</v>
      </c>
      <c r="E587" s="4">
        <f t="shared" ref="E587:E588" si="75">+D587-C587+(15/1440)</f>
        <v>0.14305555555862762</v>
      </c>
      <c r="F587" s="7">
        <f>+VLOOKUP(M587,'Cocina datos'!K586:M2488,2,FALSE)</f>
        <v>0.19166666666666668</v>
      </c>
      <c r="G587" s="7" cm="1">
        <f t="array" ref="G587">+_xlfn.IFS((E587-F587)&lt;0,0,(E587-F587)&gt;0,(E587-F587))</f>
        <v>0</v>
      </c>
      <c r="H587" s="9" t="str" cm="1">
        <f t="array" ref="H587">+_xlfn.IFS(G587=0,"NO COBRADA",G587&gt;0,"COBRADA")</f>
        <v>NO COBRADA</v>
      </c>
      <c r="I587" t="s">
        <v>29</v>
      </c>
      <c r="J587" s="2" t="s">
        <v>34</v>
      </c>
      <c r="K587" t="s">
        <v>44</v>
      </c>
      <c r="L587" s="3">
        <v>32.79</v>
      </c>
      <c r="M587" s="1">
        <v>586</v>
      </c>
      <c r="N587" t="s">
        <v>46</v>
      </c>
      <c r="O587" s="3">
        <f>+VLOOKUP(M587,'Cocina datos'!K586:M1353,3,FALSE)</f>
        <v>171</v>
      </c>
      <c r="P587" s="3" cm="1">
        <f t="array" ref="P587">+_xlfn.IFS(H587="COBRADA",O587,H587="NO COBRADA",0)</f>
        <v>0</v>
      </c>
      <c r="Q587" s="3">
        <f t="shared" si="73"/>
        <v>0</v>
      </c>
    </row>
    <row r="588" spans="1:17">
      <c r="A588" s="1">
        <v>4</v>
      </c>
      <c r="B588" s="1" t="str">
        <f t="shared" si="72"/>
        <v>jueves</v>
      </c>
      <c r="C588" s="4">
        <v>45022.151388888888</v>
      </c>
      <c r="D588" s="4">
        <v>45022.195833333331</v>
      </c>
      <c r="E588" s="4">
        <f t="shared" si="75"/>
        <v>5.4861111110464357E-2</v>
      </c>
      <c r="F588" s="7">
        <f>+VLOOKUP(M588,'Cocina datos'!K587:M2489,2,FALSE)</f>
        <v>5.9722222222222225E-2</v>
      </c>
      <c r="G588" s="7" cm="1">
        <f t="array" ref="G588">+_xlfn.IFS((E588-F588)&lt;0,0,(E588-F588)&gt;0,(E588-F588))</f>
        <v>0</v>
      </c>
      <c r="H588" s="9" t="str" cm="1">
        <f t="array" ref="H588">+_xlfn.IFS(G588=0,"NO COBRADA",G588&gt;0,"COBRADA")</f>
        <v>NO COBRADA</v>
      </c>
      <c r="I588" t="s">
        <v>29</v>
      </c>
      <c r="J588" s="2" t="s">
        <v>45</v>
      </c>
      <c r="K588" t="s">
        <v>35</v>
      </c>
      <c r="L588" s="3">
        <v>35.03</v>
      </c>
      <c r="M588" s="1">
        <v>587</v>
      </c>
      <c r="N588" t="s">
        <v>49</v>
      </c>
      <c r="O588" s="3">
        <f>+VLOOKUP(M588,'Cocina datos'!K587:M1354,3,FALSE)</f>
        <v>48</v>
      </c>
      <c r="P588" s="3" cm="1">
        <f t="array" ref="P588">+_xlfn.IFS(H588="COBRADA",O588,H588="NO COBRADA",0)</f>
        <v>0</v>
      </c>
      <c r="Q588" s="3">
        <f t="shared" si="73"/>
        <v>0</v>
      </c>
    </row>
    <row r="589" spans="1:17">
      <c r="A589" s="1">
        <v>2</v>
      </c>
      <c r="B589" s="1" t="str">
        <f t="shared" si="72"/>
        <v>jueves</v>
      </c>
      <c r="C589" s="4">
        <v>45022.097222222219</v>
      </c>
      <c r="D589" s="4">
        <v>45022.248611111114</v>
      </c>
      <c r="E589" s="4">
        <f t="shared" si="74"/>
        <v>0.15138888889487134</v>
      </c>
      <c r="F589" s="7">
        <f>+VLOOKUP(M589,'Cocina datos'!K588:M2490,2,FALSE)</f>
        <v>4.2361111111111113E-2</v>
      </c>
      <c r="G589" s="7" cm="1">
        <f t="array" ref="G589">+_xlfn.IFS((E589-F589)&lt;0,0,(E589-F589)&gt;0,(E589-F589))</f>
        <v>0.10902777778376023</v>
      </c>
      <c r="H589" s="9" t="str" cm="1">
        <f t="array" ref="H589">+_xlfn.IFS(G589=0,"NO COBRADA",G589&gt;0,"COBRADA")</f>
        <v>COBRADA</v>
      </c>
      <c r="I589" t="s">
        <v>29</v>
      </c>
      <c r="J589" s="2" t="s">
        <v>34</v>
      </c>
      <c r="K589" t="s">
        <v>44</v>
      </c>
      <c r="L589" s="3">
        <v>33.93</v>
      </c>
      <c r="M589" s="1">
        <v>588</v>
      </c>
      <c r="N589" t="s">
        <v>41</v>
      </c>
      <c r="O589" s="3">
        <f>+VLOOKUP(M589,'Cocina datos'!K588:M1355,3,FALSE)</f>
        <v>101</v>
      </c>
      <c r="P589" s="3" cm="1">
        <f t="array" ref="P589">+_xlfn.IFS(H589="COBRADA",O589,H589="NO COBRADA",0)</f>
        <v>101</v>
      </c>
      <c r="Q589" s="3">
        <f t="shared" si="73"/>
        <v>33.93</v>
      </c>
    </row>
    <row r="590" spans="1:17">
      <c r="A590" s="1">
        <v>4</v>
      </c>
      <c r="B590" s="1" t="str">
        <f t="shared" si="72"/>
        <v>jueves</v>
      </c>
      <c r="C590" s="4">
        <v>45022.134722222225</v>
      </c>
      <c r="D590" s="4">
        <v>45022.247916666667</v>
      </c>
      <c r="E590" s="4">
        <f t="shared" si="74"/>
        <v>0.1131944444423425</v>
      </c>
      <c r="F590" s="7">
        <f>+VLOOKUP(M590,'Cocina datos'!K589:M2491,2,FALSE)</f>
        <v>0.1875</v>
      </c>
      <c r="G590" s="7" cm="1">
        <f t="array" ref="G590">+_xlfn.IFS((E590-F590)&lt;0,0,(E590-F590)&gt;0,(E590-F590))</f>
        <v>0</v>
      </c>
      <c r="H590" s="9" t="str" cm="1">
        <f t="array" ref="H590">+_xlfn.IFS(G590=0,"NO COBRADA",G590&gt;0,"COBRADA")</f>
        <v>NO COBRADA</v>
      </c>
      <c r="I590" t="s">
        <v>42</v>
      </c>
      <c r="J590" s="2" t="s">
        <v>47</v>
      </c>
      <c r="K590" t="s">
        <v>31</v>
      </c>
      <c r="L590" s="3">
        <v>28.96</v>
      </c>
      <c r="M590" s="1">
        <v>589</v>
      </c>
      <c r="N590" t="s">
        <v>49</v>
      </c>
      <c r="O590" s="3">
        <f>+VLOOKUP(M590,'Cocina datos'!K589:M1356,3,FALSE)</f>
        <v>284</v>
      </c>
      <c r="P590" s="3" cm="1">
        <f t="array" ref="P590">+_xlfn.IFS(H590="COBRADA",O590,H590="NO COBRADA",0)</f>
        <v>0</v>
      </c>
      <c r="Q590" s="3">
        <f t="shared" si="73"/>
        <v>0</v>
      </c>
    </row>
    <row r="591" spans="1:17">
      <c r="A591" s="1">
        <v>6</v>
      </c>
      <c r="B591" s="1" t="str">
        <f t="shared" si="72"/>
        <v>jueves</v>
      </c>
      <c r="C591" s="4">
        <v>45022.114583333336</v>
      </c>
      <c r="D591" s="4">
        <v>45022.185416666667</v>
      </c>
      <c r="E591" s="4">
        <f>+D591-C591+(15/1440)</f>
        <v>8.1249999998059749E-2</v>
      </c>
      <c r="F591" s="7">
        <f>+VLOOKUP(M591,'Cocina datos'!K590:M2492,2,FALSE)</f>
        <v>0.10416666666666667</v>
      </c>
      <c r="G591" s="7" cm="1">
        <f t="array" ref="G591">+_xlfn.IFS((E591-F591)&lt;0,0,(E591-F591)&gt;0,(E591-F591))</f>
        <v>0</v>
      </c>
      <c r="H591" s="9" t="str" cm="1">
        <f t="array" ref="H591">+_xlfn.IFS(G591=0,"NO COBRADA",G591&gt;0,"COBRADA")</f>
        <v>NO COBRADA</v>
      </c>
      <c r="I591" t="s">
        <v>37</v>
      </c>
      <c r="J591" s="2" t="s">
        <v>45</v>
      </c>
      <c r="K591" t="s">
        <v>35</v>
      </c>
      <c r="L591" s="3">
        <v>40.94</v>
      </c>
      <c r="M591" s="1">
        <v>590</v>
      </c>
      <c r="N591" t="s">
        <v>46</v>
      </c>
      <c r="O591" s="3">
        <f>+VLOOKUP(M591,'Cocina datos'!K590:M1357,3,FALSE)</f>
        <v>122</v>
      </c>
      <c r="P591" s="3" cm="1">
        <f t="array" ref="P591">+_xlfn.IFS(H591="COBRADA",O591,H591="NO COBRADA",0)</f>
        <v>0</v>
      </c>
      <c r="Q591" s="3">
        <f t="shared" si="73"/>
        <v>0</v>
      </c>
    </row>
    <row r="592" spans="1:17">
      <c r="A592" s="1">
        <v>6</v>
      </c>
      <c r="B592" s="1" t="str">
        <f t="shared" si="72"/>
        <v>jueves</v>
      </c>
      <c r="C592" s="4">
        <v>45022.155555555553</v>
      </c>
      <c r="D592" s="4">
        <v>45022.263194444444</v>
      </c>
      <c r="E592" s="4">
        <f t="shared" si="74"/>
        <v>0.10763888889050577</v>
      </c>
      <c r="F592" s="7">
        <f>+VLOOKUP(M592,'Cocina datos'!K591:M2493,2,FALSE)</f>
        <v>0.10625</v>
      </c>
      <c r="G592" s="7" cm="1">
        <f t="array" ref="G592">+_xlfn.IFS((E592-F592)&lt;0,0,(E592-F592)&gt;0,(E592-F592))</f>
        <v>1.3888888905057711E-3</v>
      </c>
      <c r="H592" s="9" t="str" cm="1">
        <f t="array" ref="H592">+_xlfn.IFS(G592=0,"NO COBRADA",G592&gt;0,"COBRADA")</f>
        <v>COBRADA</v>
      </c>
      <c r="I592" t="s">
        <v>29</v>
      </c>
      <c r="J592" s="2" t="s">
        <v>45</v>
      </c>
      <c r="K592" t="s">
        <v>35</v>
      </c>
      <c r="L592" s="3">
        <v>44.33</v>
      </c>
      <c r="M592" s="1">
        <v>591</v>
      </c>
      <c r="N592" t="s">
        <v>48</v>
      </c>
      <c r="O592" s="3">
        <f>+VLOOKUP(M592,'Cocina datos'!K591:M1358,3,FALSE)</f>
        <v>120</v>
      </c>
      <c r="P592" s="3" cm="1">
        <f t="array" ref="P592">+_xlfn.IFS(H592="COBRADA",O592,H592="NO COBRADA",0)</f>
        <v>120</v>
      </c>
      <c r="Q592" s="3">
        <f t="shared" si="73"/>
        <v>44.33</v>
      </c>
    </row>
    <row r="593" spans="1:17">
      <c r="A593" s="1">
        <v>1</v>
      </c>
      <c r="B593" s="1" t="str">
        <f t="shared" si="72"/>
        <v>jueves</v>
      </c>
      <c r="C593" s="4">
        <v>45022.033333333333</v>
      </c>
      <c r="D593" s="4">
        <v>45022.111111111109</v>
      </c>
      <c r="E593" s="4">
        <f t="shared" si="74"/>
        <v>7.7777777776645962E-2</v>
      </c>
      <c r="F593" s="7">
        <f>+VLOOKUP(M593,'Cocina datos'!K592:M2494,2,FALSE)</f>
        <v>0.14027777777777778</v>
      </c>
      <c r="G593" s="7" cm="1">
        <f t="array" ref="G593">+_xlfn.IFS((E593-F593)&lt;0,0,(E593-F593)&gt;0,(E593-F593))</f>
        <v>0</v>
      </c>
      <c r="H593" s="9" t="str" cm="1">
        <f t="array" ref="H593">+_xlfn.IFS(G593=0,"NO COBRADA",G593&gt;0,"COBRADA")</f>
        <v>NO COBRADA</v>
      </c>
      <c r="I593" t="s">
        <v>37</v>
      </c>
      <c r="J593" s="2" t="s">
        <v>45</v>
      </c>
      <c r="K593" t="s">
        <v>31</v>
      </c>
      <c r="L593" s="3">
        <v>35.67</v>
      </c>
      <c r="M593" s="1">
        <v>592</v>
      </c>
      <c r="N593" t="s">
        <v>50</v>
      </c>
      <c r="O593" s="3">
        <f>+VLOOKUP(M593,'Cocina datos'!K592:M1359,3,FALSE)</f>
        <v>94</v>
      </c>
      <c r="P593" s="3" cm="1">
        <f t="array" ref="P593">+_xlfn.IFS(H593="COBRADA",O593,H593="NO COBRADA",0)</f>
        <v>0</v>
      </c>
      <c r="Q593" s="3">
        <f t="shared" si="73"/>
        <v>0</v>
      </c>
    </row>
    <row r="594" spans="1:17">
      <c r="A594" s="1">
        <v>5</v>
      </c>
      <c r="B594" s="1" t="str">
        <f t="shared" si="72"/>
        <v>jueves</v>
      </c>
      <c r="C594" s="4">
        <v>45022.017361111109</v>
      </c>
      <c r="D594" s="4">
        <v>45022.095138888886</v>
      </c>
      <c r="E594" s="4">
        <f t="shared" si="74"/>
        <v>7.7777777776645962E-2</v>
      </c>
      <c r="F594" s="7">
        <f>+VLOOKUP(M594,'Cocina datos'!K593:M2495,2,FALSE)</f>
        <v>4.0277777777777773E-2</v>
      </c>
      <c r="G594" s="7" cm="1">
        <f t="array" ref="G594">+_xlfn.IFS((E594-F594)&lt;0,0,(E594-F594)&gt;0,(E594-F594))</f>
        <v>3.7499999998868189E-2</v>
      </c>
      <c r="H594" s="9" t="str" cm="1">
        <f t="array" ref="H594">+_xlfn.IFS(G594=0,"NO COBRADA",G594&gt;0,"COBRADA")</f>
        <v>COBRADA</v>
      </c>
      <c r="I594" t="s">
        <v>42</v>
      </c>
      <c r="J594" s="2" t="s">
        <v>47</v>
      </c>
      <c r="K594" t="s">
        <v>31</v>
      </c>
      <c r="L594" s="3">
        <v>48.8</v>
      </c>
      <c r="M594" s="1">
        <v>593</v>
      </c>
      <c r="N594" t="s">
        <v>32</v>
      </c>
      <c r="O594" s="3">
        <f>+VLOOKUP(M594,'Cocina datos'!K593:M1360,3,FALSE)</f>
        <v>209</v>
      </c>
      <c r="P594" s="3" cm="1">
        <f t="array" ref="P594">+_xlfn.IFS(H594="COBRADA",O594,H594="NO COBRADA",0)</f>
        <v>209</v>
      </c>
      <c r="Q594" s="3">
        <f t="shared" si="73"/>
        <v>48.8</v>
      </c>
    </row>
    <row r="595" spans="1:17">
      <c r="A595" s="1">
        <v>1</v>
      </c>
      <c r="B595" s="1" t="str">
        <f t="shared" si="72"/>
        <v>jueves</v>
      </c>
      <c r="C595" s="4">
        <v>45022.138888888891</v>
      </c>
      <c r="D595" s="4">
        <v>45022.200694444444</v>
      </c>
      <c r="E595" s="4">
        <f t="shared" si="74"/>
        <v>6.1805555553291924E-2</v>
      </c>
      <c r="F595" s="7">
        <f>+VLOOKUP(M595,'Cocina datos'!K594:M2496,2,FALSE)</f>
        <v>0.16319444444444442</v>
      </c>
      <c r="G595" s="7" cm="1">
        <f t="array" ref="G595">+_xlfn.IFS((E595-F595)&lt;0,0,(E595-F595)&gt;0,(E595-F595))</f>
        <v>0</v>
      </c>
      <c r="H595" s="9" t="str" cm="1">
        <f t="array" ref="H595">+_xlfn.IFS(G595=0,"NO COBRADA",G595&gt;0,"COBRADA")</f>
        <v>NO COBRADA</v>
      </c>
      <c r="I595" t="s">
        <v>29</v>
      </c>
      <c r="J595" s="2" t="s">
        <v>47</v>
      </c>
      <c r="K595" t="s">
        <v>31</v>
      </c>
      <c r="L595" s="3">
        <v>46.01</v>
      </c>
      <c r="M595" s="1">
        <v>594</v>
      </c>
      <c r="N595" t="s">
        <v>48</v>
      </c>
      <c r="O595" s="3">
        <f>+VLOOKUP(M595,'Cocina datos'!K594:M1361,3,FALSE)</f>
        <v>139</v>
      </c>
      <c r="P595" s="3" cm="1">
        <f t="array" ref="P595">+_xlfn.IFS(H595="COBRADA",O595,H595="NO COBRADA",0)</f>
        <v>0</v>
      </c>
      <c r="Q595" s="3">
        <f t="shared" si="73"/>
        <v>0</v>
      </c>
    </row>
    <row r="596" spans="1:17">
      <c r="A596" s="1">
        <v>5</v>
      </c>
      <c r="B596" s="1" t="str">
        <f t="shared" si="72"/>
        <v>jueves</v>
      </c>
      <c r="C596" s="4">
        <v>45022.127083333333</v>
      </c>
      <c r="D596" s="4">
        <v>45022.227083333331</v>
      </c>
      <c r="E596" s="4">
        <f t="shared" ref="E596:E598" si="76">+D596-C596+(15/1440)</f>
        <v>0.11041666666521148</v>
      </c>
      <c r="F596" s="7">
        <f>+VLOOKUP(M596,'Cocina datos'!K595:M2497,2,FALSE)</f>
        <v>3.7499999999999999E-2</v>
      </c>
      <c r="G596" s="7" cm="1">
        <f t="array" ref="G596">+_xlfn.IFS((E596-F596)&lt;0,0,(E596-F596)&gt;0,(E596-F596))</f>
        <v>7.2916666665211488E-2</v>
      </c>
      <c r="H596" s="9" t="str" cm="1">
        <f t="array" ref="H596">+_xlfn.IFS(G596=0,"NO COBRADA",G596&gt;0,"COBRADA")</f>
        <v>COBRADA</v>
      </c>
      <c r="I596" t="s">
        <v>37</v>
      </c>
      <c r="J596" s="2" t="s">
        <v>45</v>
      </c>
      <c r="K596" t="s">
        <v>31</v>
      </c>
      <c r="L596" s="3">
        <v>40.33</v>
      </c>
      <c r="M596" s="1">
        <v>595</v>
      </c>
      <c r="N596" t="s">
        <v>41</v>
      </c>
      <c r="O596" s="3">
        <f>+VLOOKUP(M596,'Cocina datos'!K595:M1362,3,FALSE)</f>
        <v>72</v>
      </c>
      <c r="P596" s="3" cm="1">
        <f t="array" ref="P596">+_xlfn.IFS(H596="COBRADA",O596,H596="NO COBRADA",0)</f>
        <v>72</v>
      </c>
      <c r="Q596" s="3">
        <f t="shared" si="73"/>
        <v>40.33</v>
      </c>
    </row>
    <row r="597" spans="1:17">
      <c r="A597" s="1">
        <v>2</v>
      </c>
      <c r="B597" s="1" t="str">
        <f t="shared" si="72"/>
        <v>jueves</v>
      </c>
      <c r="C597" s="4">
        <v>45022.056250000001</v>
      </c>
      <c r="D597" s="4">
        <v>45022.152083333334</v>
      </c>
      <c r="E597" s="4">
        <f t="shared" si="76"/>
        <v>0.10624999999951494</v>
      </c>
      <c r="F597" s="7">
        <f>+VLOOKUP(M597,'Cocina datos'!K596:M2498,2,FALSE)</f>
        <v>0.24861111111111112</v>
      </c>
      <c r="G597" s="7" cm="1">
        <f t="array" ref="G597">+_xlfn.IFS((E597-F597)&lt;0,0,(E597-F597)&gt;0,(E597-F597))</f>
        <v>0</v>
      </c>
      <c r="H597" s="9" t="str" cm="1">
        <f t="array" ref="H597">+_xlfn.IFS(G597=0,"NO COBRADA",G597&gt;0,"COBRADA")</f>
        <v>NO COBRADA</v>
      </c>
      <c r="I597" t="s">
        <v>37</v>
      </c>
      <c r="J597" s="2" t="s">
        <v>47</v>
      </c>
      <c r="K597" t="s">
        <v>31</v>
      </c>
      <c r="L597" s="3">
        <v>23.7</v>
      </c>
      <c r="M597" s="1">
        <v>596</v>
      </c>
      <c r="N597" t="s">
        <v>50</v>
      </c>
      <c r="O597" s="3">
        <f>+VLOOKUP(M597,'Cocina datos'!K596:M1363,3,FALSE)</f>
        <v>240</v>
      </c>
      <c r="P597" s="3" cm="1">
        <f t="array" ref="P597">+_xlfn.IFS(H597="COBRADA",O597,H597="NO COBRADA",0)</f>
        <v>0</v>
      </c>
      <c r="Q597" s="3">
        <f t="shared" si="73"/>
        <v>0</v>
      </c>
    </row>
    <row r="598" spans="1:17">
      <c r="A598" s="1">
        <v>1</v>
      </c>
      <c r="B598" s="1" t="str">
        <f t="shared" si="72"/>
        <v>jueves</v>
      </c>
      <c r="C598" s="4">
        <v>45022.035416666666</v>
      </c>
      <c r="D598" s="4">
        <v>45022.160416666666</v>
      </c>
      <c r="E598" s="4">
        <f t="shared" si="76"/>
        <v>0.13541666666666666</v>
      </c>
      <c r="F598" s="7">
        <f>+VLOOKUP(M598,'Cocina datos'!K597:M2499,2,FALSE)</f>
        <v>0.125</v>
      </c>
      <c r="G598" s="7" cm="1">
        <f t="array" ref="G598">+_xlfn.IFS((E598-F598)&lt;0,0,(E598-F598)&gt;0,(E598-F598))</f>
        <v>1.0416666666666657E-2</v>
      </c>
      <c r="H598" s="9" t="str" cm="1">
        <f t="array" ref="H598">+_xlfn.IFS(G598=0,"NO COBRADA",G598&gt;0,"COBRADA")</f>
        <v>COBRADA</v>
      </c>
      <c r="I598" t="s">
        <v>33</v>
      </c>
      <c r="J598" s="2" t="s">
        <v>45</v>
      </c>
      <c r="K598" t="s">
        <v>31</v>
      </c>
      <c r="L598" s="3">
        <v>45.46</v>
      </c>
      <c r="M598" s="1">
        <v>597</v>
      </c>
      <c r="N598" t="s">
        <v>48</v>
      </c>
      <c r="O598" s="3">
        <f>+VLOOKUP(M598,'Cocina datos'!K597:M1364,3,FALSE)</f>
        <v>150</v>
      </c>
      <c r="P598" s="3" cm="1">
        <f t="array" ref="P598">+_xlfn.IFS(H598="COBRADA",O598,H598="NO COBRADA",0)</f>
        <v>150</v>
      </c>
      <c r="Q598" s="3">
        <f t="shared" si="73"/>
        <v>45.46</v>
      </c>
    </row>
    <row r="599" spans="1:17">
      <c r="A599" s="1">
        <v>6</v>
      </c>
      <c r="B599" s="1" t="str">
        <f t="shared" si="72"/>
        <v>jueves</v>
      </c>
      <c r="C599" s="4">
        <v>45022.136111111111</v>
      </c>
      <c r="D599" s="4">
        <v>45022.290972222225</v>
      </c>
      <c r="E599" s="4">
        <f t="shared" si="74"/>
        <v>0.15486111111385981</v>
      </c>
      <c r="F599" s="7">
        <f>+VLOOKUP(M599,'Cocina datos'!K598:M2500,2,FALSE)</f>
        <v>0.12291666666666666</v>
      </c>
      <c r="G599" s="7" cm="1">
        <f t="array" ref="G599">+_xlfn.IFS((E599-F599)&lt;0,0,(E599-F599)&gt;0,(E599-F599))</f>
        <v>3.1944444447193146E-2</v>
      </c>
      <c r="H599" s="9" t="str" cm="1">
        <f t="array" ref="H599">+_xlfn.IFS(G599=0,"NO COBRADA",G599&gt;0,"COBRADA")</f>
        <v>COBRADA</v>
      </c>
      <c r="I599" t="s">
        <v>40</v>
      </c>
      <c r="J599" s="2" t="s">
        <v>45</v>
      </c>
      <c r="K599" t="s">
        <v>31</v>
      </c>
      <c r="L599" s="3">
        <v>11.31</v>
      </c>
      <c r="M599" s="1">
        <v>598</v>
      </c>
      <c r="N599" t="s">
        <v>32</v>
      </c>
      <c r="O599" s="3">
        <f>+VLOOKUP(M599,'Cocina datos'!K598:M1365,3,FALSE)</f>
        <v>209</v>
      </c>
      <c r="P599" s="3" cm="1">
        <f t="array" ref="P599">+_xlfn.IFS(H599="COBRADA",O599,H599="NO COBRADA",0)</f>
        <v>209</v>
      </c>
      <c r="Q599" s="3">
        <f t="shared" si="73"/>
        <v>11.31</v>
      </c>
    </row>
    <row r="600" spans="1:17">
      <c r="A600" s="1">
        <v>3</v>
      </c>
      <c r="B600" s="1" t="str">
        <f t="shared" si="72"/>
        <v>jueves</v>
      </c>
      <c r="C600" s="4">
        <v>45022.023611111108</v>
      </c>
      <c r="D600" s="4">
        <v>45022.181250000001</v>
      </c>
      <c r="E600" s="4">
        <f t="shared" si="74"/>
        <v>0.15763888889341615</v>
      </c>
      <c r="F600" s="7">
        <f>+VLOOKUP(M600,'Cocina datos'!K599:M2501,2,FALSE)</f>
        <v>0.11597222222222221</v>
      </c>
      <c r="G600" s="7" cm="1">
        <f t="array" ref="G600">+_xlfn.IFS((E600-F600)&lt;0,0,(E600-F600)&gt;0,(E600-F600))</f>
        <v>4.1666666671193939E-2</v>
      </c>
      <c r="H600" s="9" t="str" cm="1">
        <f t="array" ref="H600">+_xlfn.IFS(G600=0,"NO COBRADA",G600&gt;0,"COBRADA")</f>
        <v>COBRADA</v>
      </c>
      <c r="I600" t="s">
        <v>37</v>
      </c>
      <c r="J600" s="2" t="s">
        <v>45</v>
      </c>
      <c r="K600" t="s">
        <v>31</v>
      </c>
      <c r="L600" s="3">
        <v>30.97</v>
      </c>
      <c r="M600" s="1">
        <v>599</v>
      </c>
      <c r="N600" t="s">
        <v>41</v>
      </c>
      <c r="O600" s="3">
        <f>+VLOOKUP(M600,'Cocina datos'!K599:M1366,3,FALSE)</f>
        <v>169</v>
      </c>
      <c r="P600" s="3" cm="1">
        <f t="array" ref="P600">+_xlfn.IFS(H600="COBRADA",O600,H600="NO COBRADA",0)</f>
        <v>169</v>
      </c>
      <c r="Q600" s="3">
        <f t="shared" si="73"/>
        <v>30.97</v>
      </c>
    </row>
    <row r="601" spans="1:17">
      <c r="A601" s="1">
        <v>4</v>
      </c>
      <c r="B601" s="1" t="str">
        <f t="shared" si="72"/>
        <v>jueves</v>
      </c>
      <c r="C601" s="4">
        <v>45022.165277777778</v>
      </c>
      <c r="D601" s="4">
        <v>45022.209027777775</v>
      </c>
      <c r="E601" s="4">
        <f>+D601-C601+(15/1440)</f>
        <v>5.4166666663756281E-2</v>
      </c>
      <c r="F601" s="7">
        <f>+VLOOKUP(M601,'Cocina datos'!K600:M2502,2,FALSE)</f>
        <v>0.10555555555555556</v>
      </c>
      <c r="G601" s="7" cm="1">
        <f t="array" ref="G601">+_xlfn.IFS((E601-F601)&lt;0,0,(E601-F601)&gt;0,(E601-F601))</f>
        <v>0</v>
      </c>
      <c r="H601" s="9" t="str" cm="1">
        <f t="array" ref="H601">+_xlfn.IFS(G601=0,"NO COBRADA",G601&gt;0,"COBRADA")</f>
        <v>NO COBRADA</v>
      </c>
      <c r="I601" t="s">
        <v>29</v>
      </c>
      <c r="J601" s="2" t="s">
        <v>47</v>
      </c>
      <c r="K601" t="s">
        <v>31</v>
      </c>
      <c r="L601" s="3">
        <v>41.35</v>
      </c>
      <c r="M601" s="1">
        <v>600</v>
      </c>
      <c r="N601" t="s">
        <v>51</v>
      </c>
      <c r="O601" s="3">
        <f>+VLOOKUP(M601,'Cocina datos'!K600:M1367,3,FALSE)</f>
        <v>144</v>
      </c>
      <c r="P601" s="3" cm="1">
        <f t="array" ref="P601">+_xlfn.IFS(H601="COBRADA",O601,H601="NO COBRADA",0)</f>
        <v>0</v>
      </c>
      <c r="Q601" s="3">
        <f t="shared" si="73"/>
        <v>0</v>
      </c>
    </row>
    <row r="602" spans="1:17">
      <c r="A602" s="1">
        <v>1</v>
      </c>
      <c r="B602" s="1" t="str">
        <f t="shared" si="72"/>
        <v>jueves</v>
      </c>
      <c r="C602" s="4">
        <v>45022.113194444442</v>
      </c>
      <c r="D602" s="4">
        <v>45022.260416666664</v>
      </c>
      <c r="E602" s="4">
        <f t="shared" si="74"/>
        <v>0.14722222222189885</v>
      </c>
      <c r="F602" s="7">
        <f>+VLOOKUP(M602,'Cocina datos'!K601:M2503,2,FALSE)</f>
        <v>0.17083333333333334</v>
      </c>
      <c r="G602" s="7" cm="1">
        <f t="array" ref="G602">+_xlfn.IFS((E602-F602)&lt;0,0,(E602-F602)&gt;0,(E602-F602))</f>
        <v>0</v>
      </c>
      <c r="H602" s="9" t="str" cm="1">
        <f t="array" ref="H602">+_xlfn.IFS(G602=0,"NO COBRADA",G602&gt;0,"COBRADA")</f>
        <v>NO COBRADA</v>
      </c>
      <c r="I602" t="s">
        <v>42</v>
      </c>
      <c r="J602" s="2" t="s">
        <v>45</v>
      </c>
      <c r="K602" t="s">
        <v>44</v>
      </c>
      <c r="L602" s="3">
        <v>16.809999999999999</v>
      </c>
      <c r="M602" s="1">
        <v>601</v>
      </c>
      <c r="N602" t="s">
        <v>43</v>
      </c>
      <c r="O602" s="3">
        <f>+VLOOKUP(M602,'Cocina datos'!K601:M1368,3,FALSE)</f>
        <v>292</v>
      </c>
      <c r="P602" s="3" cm="1">
        <f t="array" ref="P602">+_xlfn.IFS(H602="COBRADA",O602,H602="NO COBRADA",0)</f>
        <v>0</v>
      </c>
      <c r="Q602" s="3">
        <f t="shared" si="73"/>
        <v>0</v>
      </c>
    </row>
    <row r="603" spans="1:17">
      <c r="A603" s="1">
        <v>3</v>
      </c>
      <c r="B603" s="1" t="str">
        <f t="shared" si="72"/>
        <v>jueves</v>
      </c>
      <c r="C603" s="4">
        <v>45022.161111111112</v>
      </c>
      <c r="D603" s="4">
        <v>45022.291666666664</v>
      </c>
      <c r="E603" s="4">
        <f t="shared" si="74"/>
        <v>0.13055555555183673</v>
      </c>
      <c r="F603" s="7">
        <f>+VLOOKUP(M603,'Cocina datos'!K602:M2504,2,FALSE)</f>
        <v>0.24861111111111112</v>
      </c>
      <c r="G603" s="7" cm="1">
        <f t="array" ref="G603">+_xlfn.IFS((E603-F603)&lt;0,0,(E603-F603)&gt;0,(E603-F603))</f>
        <v>0</v>
      </c>
      <c r="H603" s="9" t="str" cm="1">
        <f t="array" ref="H603">+_xlfn.IFS(G603=0,"NO COBRADA",G603&gt;0,"COBRADA")</f>
        <v>NO COBRADA</v>
      </c>
      <c r="I603" t="s">
        <v>37</v>
      </c>
      <c r="J603" s="2" t="s">
        <v>34</v>
      </c>
      <c r="K603" t="s">
        <v>31</v>
      </c>
      <c r="L603" s="3">
        <v>16.5</v>
      </c>
      <c r="M603" s="1">
        <v>602</v>
      </c>
      <c r="N603" t="s">
        <v>32</v>
      </c>
      <c r="O603" s="3">
        <f>+VLOOKUP(M603,'Cocina datos'!K602:M1369,3,FALSE)</f>
        <v>266</v>
      </c>
      <c r="P603" s="3" cm="1">
        <f t="array" ref="P603">+_xlfn.IFS(H603="COBRADA",O603,H603="NO COBRADA",0)</f>
        <v>0</v>
      </c>
      <c r="Q603" s="3">
        <f t="shared" si="73"/>
        <v>0</v>
      </c>
    </row>
    <row r="604" spans="1:17">
      <c r="A604" s="1">
        <v>6</v>
      </c>
      <c r="B604" s="1" t="str">
        <f t="shared" si="72"/>
        <v>jueves</v>
      </c>
      <c r="C604" s="4">
        <v>45022.035416666666</v>
      </c>
      <c r="D604" s="4">
        <v>45022.181250000001</v>
      </c>
      <c r="E604" s="4">
        <f t="shared" si="74"/>
        <v>0.14583333333575865</v>
      </c>
      <c r="F604" s="7">
        <f>+VLOOKUP(M604,'Cocina datos'!K603:M2505,2,FALSE)</f>
        <v>2.361111111111111E-2</v>
      </c>
      <c r="G604" s="7" cm="1">
        <f t="array" ref="G604">+_xlfn.IFS((E604-F604)&lt;0,0,(E604-F604)&gt;0,(E604-F604))</f>
        <v>0.12222222222464754</v>
      </c>
      <c r="H604" s="9" t="str" cm="1">
        <f t="array" ref="H604">+_xlfn.IFS(G604=0,"NO COBRADA",G604&gt;0,"COBRADA")</f>
        <v>COBRADA</v>
      </c>
      <c r="I604" t="s">
        <v>33</v>
      </c>
      <c r="J604" s="2" t="s">
        <v>45</v>
      </c>
      <c r="K604" t="s">
        <v>31</v>
      </c>
      <c r="L604" s="3">
        <v>24.2</v>
      </c>
      <c r="M604" s="1">
        <v>603</v>
      </c>
      <c r="N604" t="s">
        <v>49</v>
      </c>
      <c r="O604" s="3">
        <f>+VLOOKUP(M604,'Cocina datos'!K603:M1370,3,FALSE)</f>
        <v>62</v>
      </c>
      <c r="P604" s="3" cm="1">
        <f t="array" ref="P604">+_xlfn.IFS(H604="COBRADA",O604,H604="NO COBRADA",0)</f>
        <v>62</v>
      </c>
      <c r="Q604" s="3">
        <f t="shared" si="73"/>
        <v>24.2</v>
      </c>
    </row>
    <row r="605" spans="1:17">
      <c r="A605" s="1">
        <v>5</v>
      </c>
      <c r="B605" s="1" t="str">
        <f t="shared" si="72"/>
        <v>jueves</v>
      </c>
      <c r="C605" s="4">
        <v>45022.054166666669</v>
      </c>
      <c r="D605" s="4">
        <v>45022.219444444447</v>
      </c>
      <c r="E605" s="4">
        <f t="shared" ref="E605:E608" si="77">+D605-C605+(15/1440)</f>
        <v>0.17569444444476781</v>
      </c>
      <c r="F605" s="7">
        <f>+VLOOKUP(M605,'Cocina datos'!K604:M2506,2,FALSE)</f>
        <v>8.7499999999999994E-2</v>
      </c>
      <c r="G605" s="7" cm="1">
        <f t="array" ref="G605">+_xlfn.IFS((E605-F605)&lt;0,0,(E605-F605)&gt;0,(E605-F605))</f>
        <v>8.8194444444767817E-2</v>
      </c>
      <c r="H605" s="9" t="str" cm="1">
        <f t="array" ref="H605">+_xlfn.IFS(G605=0,"NO COBRADA",G605&gt;0,"COBRADA")</f>
        <v>COBRADA</v>
      </c>
      <c r="I605" t="s">
        <v>37</v>
      </c>
      <c r="J605" s="2" t="s">
        <v>45</v>
      </c>
      <c r="K605" t="s">
        <v>31</v>
      </c>
      <c r="L605" s="3">
        <v>42.6</v>
      </c>
      <c r="M605" s="1">
        <v>604</v>
      </c>
      <c r="N605" t="s">
        <v>50</v>
      </c>
      <c r="O605" s="3">
        <f>+VLOOKUP(M605,'Cocina datos'!K604:M1371,3,FALSE)</f>
        <v>105</v>
      </c>
      <c r="P605" s="3" cm="1">
        <f t="array" ref="P605">+_xlfn.IFS(H605="COBRADA",O605,H605="NO COBRADA",0)</f>
        <v>105</v>
      </c>
      <c r="Q605" s="3">
        <f t="shared" si="73"/>
        <v>42.6</v>
      </c>
    </row>
    <row r="606" spans="1:17">
      <c r="A606" s="1">
        <v>2</v>
      </c>
      <c r="B606" s="1" t="str">
        <f t="shared" si="72"/>
        <v>jueves</v>
      </c>
      <c r="C606" s="4">
        <v>45022.117361111108</v>
      </c>
      <c r="D606" s="4">
        <v>45022.26666666667</v>
      </c>
      <c r="E606" s="4">
        <f t="shared" si="77"/>
        <v>0.15972222222868973</v>
      </c>
      <c r="F606" s="7">
        <f>+VLOOKUP(M606,'Cocina datos'!K605:M2507,2,FALSE)</f>
        <v>0.22986111111111113</v>
      </c>
      <c r="G606" s="7" cm="1">
        <f t="array" ref="G606">+_xlfn.IFS((E606-F606)&lt;0,0,(E606-F606)&gt;0,(E606-F606))</f>
        <v>0</v>
      </c>
      <c r="H606" s="9" t="str" cm="1">
        <f t="array" ref="H606">+_xlfn.IFS(G606=0,"NO COBRADA",G606&gt;0,"COBRADA")</f>
        <v>NO COBRADA</v>
      </c>
      <c r="I606" t="s">
        <v>29</v>
      </c>
      <c r="J606" s="2" t="s">
        <v>34</v>
      </c>
      <c r="K606" t="s">
        <v>31</v>
      </c>
      <c r="L606" s="3">
        <v>24.38</v>
      </c>
      <c r="M606" s="1">
        <v>605</v>
      </c>
      <c r="N606" t="s">
        <v>49</v>
      </c>
      <c r="O606" s="3">
        <f>+VLOOKUP(M606,'Cocina datos'!K605:M1372,3,FALSE)</f>
        <v>220</v>
      </c>
      <c r="P606" s="3" cm="1">
        <f t="array" ref="P606">+_xlfn.IFS(H606="COBRADA",O606,H606="NO COBRADA",0)</f>
        <v>0</v>
      </c>
      <c r="Q606" s="3">
        <f t="shared" si="73"/>
        <v>0</v>
      </c>
    </row>
    <row r="607" spans="1:17">
      <c r="A607" s="1">
        <v>2</v>
      </c>
      <c r="B607" s="1" t="str">
        <f t="shared" si="72"/>
        <v>jueves</v>
      </c>
      <c r="C607" s="4">
        <v>45022.134722222225</v>
      </c>
      <c r="D607" s="4">
        <v>45022.254166666666</v>
      </c>
      <c r="E607" s="4">
        <f t="shared" si="77"/>
        <v>0.12986111110755397</v>
      </c>
      <c r="F607" s="7">
        <f>+VLOOKUP(M607,'Cocina datos'!K606:M2508,2,FALSE)</f>
        <v>0.23472222222222225</v>
      </c>
      <c r="G607" s="7" cm="1">
        <f t="array" ref="G607">+_xlfn.IFS((E607-F607)&lt;0,0,(E607-F607)&gt;0,(E607-F607))</f>
        <v>0</v>
      </c>
      <c r="H607" s="9" t="str" cm="1">
        <f t="array" ref="H607">+_xlfn.IFS(G607=0,"NO COBRADA",G607&gt;0,"COBRADA")</f>
        <v>NO COBRADA</v>
      </c>
      <c r="I607" t="s">
        <v>40</v>
      </c>
      <c r="J607" s="2" t="s">
        <v>45</v>
      </c>
      <c r="K607" t="s">
        <v>31</v>
      </c>
      <c r="L607" s="3">
        <v>31.58</v>
      </c>
      <c r="M607" s="1">
        <v>606</v>
      </c>
      <c r="N607" t="s">
        <v>46</v>
      </c>
      <c r="O607" s="3">
        <f>+VLOOKUP(M607,'Cocina datos'!K606:M1373,3,FALSE)</f>
        <v>183</v>
      </c>
      <c r="P607" s="3" cm="1">
        <f t="array" ref="P607">+_xlfn.IFS(H607="COBRADA",O607,H607="NO COBRADA",0)</f>
        <v>0</v>
      </c>
      <c r="Q607" s="3">
        <f t="shared" si="73"/>
        <v>0</v>
      </c>
    </row>
    <row r="608" spans="1:17">
      <c r="A608" s="1">
        <v>1</v>
      </c>
      <c r="B608" s="1" t="str">
        <f t="shared" si="72"/>
        <v>jueves</v>
      </c>
      <c r="C608" s="4">
        <v>45022.058333333334</v>
      </c>
      <c r="D608" s="4">
        <v>45022.145138888889</v>
      </c>
      <c r="E608" s="4">
        <f t="shared" si="77"/>
        <v>9.7222222221413787E-2</v>
      </c>
      <c r="F608" s="7">
        <f>+VLOOKUP(M608,'Cocina datos'!K607:M2509,2,FALSE)</f>
        <v>4.7916666666666663E-2</v>
      </c>
      <c r="G608" s="7" cm="1">
        <f t="array" ref="G608">+_xlfn.IFS((E608-F608)&lt;0,0,(E608-F608)&gt;0,(E608-F608))</f>
        <v>4.9305555554747124E-2</v>
      </c>
      <c r="H608" s="9" t="str" cm="1">
        <f t="array" ref="H608">+_xlfn.IFS(G608=0,"NO COBRADA",G608&gt;0,"COBRADA")</f>
        <v>COBRADA</v>
      </c>
      <c r="I608" t="s">
        <v>40</v>
      </c>
      <c r="J608" s="2" t="s">
        <v>45</v>
      </c>
      <c r="K608" t="s">
        <v>31</v>
      </c>
      <c r="L608" s="3">
        <v>28.9</v>
      </c>
      <c r="M608" s="1">
        <v>607</v>
      </c>
      <c r="N608" t="s">
        <v>41</v>
      </c>
      <c r="O608" s="3">
        <f>+VLOOKUP(M608,'Cocina datos'!K607:M1374,3,FALSE)</f>
        <v>68</v>
      </c>
      <c r="P608" s="3" cm="1">
        <f t="array" ref="P608">+_xlfn.IFS(H608="COBRADA",O608,H608="NO COBRADA",0)</f>
        <v>68</v>
      </c>
      <c r="Q608" s="3">
        <f t="shared" si="73"/>
        <v>28.9</v>
      </c>
    </row>
    <row r="609" spans="1:17">
      <c r="A609" s="1">
        <v>6</v>
      </c>
      <c r="B609" s="1" t="str">
        <f t="shared" si="72"/>
        <v>jueves</v>
      </c>
      <c r="C609" s="4">
        <v>45022.165277777778</v>
      </c>
      <c r="D609" s="4">
        <v>45022.305555555555</v>
      </c>
      <c r="E609" s="4">
        <f t="shared" si="74"/>
        <v>0.14027777777664596</v>
      </c>
      <c r="F609" s="7">
        <f>+VLOOKUP(M609,'Cocina datos'!K608:M2510,2,FALSE)</f>
        <v>3.125E-2</v>
      </c>
      <c r="G609" s="7" cm="1">
        <f t="array" ref="G609">+_xlfn.IFS((E609-F609)&lt;0,0,(E609-F609)&gt;0,(E609-F609))</f>
        <v>0.10902777777664596</v>
      </c>
      <c r="H609" s="9" t="str" cm="1">
        <f t="array" ref="H609">+_xlfn.IFS(G609=0,"NO COBRADA",G609&gt;0,"COBRADA")</f>
        <v>COBRADA</v>
      </c>
      <c r="I609" t="s">
        <v>29</v>
      </c>
      <c r="J609" s="2" t="s">
        <v>45</v>
      </c>
      <c r="K609" t="s">
        <v>31</v>
      </c>
      <c r="L609" s="3">
        <v>36.549999999999997</v>
      </c>
      <c r="M609" s="1">
        <v>608</v>
      </c>
      <c r="N609" t="s">
        <v>32</v>
      </c>
      <c r="O609" s="3">
        <f>+VLOOKUP(M609,'Cocina datos'!K608:M1375,3,FALSE)</f>
        <v>29</v>
      </c>
      <c r="P609" s="3" cm="1">
        <f t="array" ref="P609">+_xlfn.IFS(H609="COBRADA",O609,H609="NO COBRADA",0)</f>
        <v>29</v>
      </c>
      <c r="Q609" s="3">
        <f t="shared" si="73"/>
        <v>36.549999999999997</v>
      </c>
    </row>
    <row r="610" spans="1:17">
      <c r="A610" s="1">
        <v>4</v>
      </c>
      <c r="B610" s="1" t="str">
        <f t="shared" si="72"/>
        <v>jueves</v>
      </c>
      <c r="C610" s="4">
        <v>45022.140972222223</v>
      </c>
      <c r="D610" s="4">
        <v>45022.293055555558</v>
      </c>
      <c r="E610" s="4">
        <f t="shared" si="74"/>
        <v>0.15208333333430346</v>
      </c>
      <c r="F610" s="7">
        <f>+VLOOKUP(M610,'Cocina datos'!K609:M2511,2,FALSE)</f>
        <v>1.8749999999999999E-2</v>
      </c>
      <c r="G610" s="7" cm="1">
        <f t="array" ref="G610">+_xlfn.IFS((E610-F610)&lt;0,0,(E610-F610)&gt;0,(E610-F610))</f>
        <v>0.13333333333430347</v>
      </c>
      <c r="H610" s="9" t="str" cm="1">
        <f t="array" ref="H610">+_xlfn.IFS(G610=0,"NO COBRADA",G610&gt;0,"COBRADA")</f>
        <v>COBRADA</v>
      </c>
      <c r="I610" t="s">
        <v>33</v>
      </c>
      <c r="J610" s="2" t="s">
        <v>45</v>
      </c>
      <c r="K610" t="s">
        <v>31</v>
      </c>
      <c r="L610" s="3">
        <v>23.29</v>
      </c>
      <c r="M610" s="1">
        <v>609</v>
      </c>
      <c r="N610" t="s">
        <v>50</v>
      </c>
      <c r="O610" s="3">
        <f>+VLOOKUP(M610,'Cocina datos'!K609:M1376,3,FALSE)</f>
        <v>32</v>
      </c>
      <c r="P610" s="3" cm="1">
        <f t="array" ref="P610">+_xlfn.IFS(H610="COBRADA",O610,H610="NO COBRADA",0)</f>
        <v>32</v>
      </c>
      <c r="Q610" s="3">
        <f t="shared" si="73"/>
        <v>23.29</v>
      </c>
    </row>
    <row r="611" spans="1:17">
      <c r="A611" s="1">
        <v>4</v>
      </c>
      <c r="B611" s="1" t="str">
        <f t="shared" si="72"/>
        <v>jueves</v>
      </c>
      <c r="C611" s="4">
        <v>45022.091666666667</v>
      </c>
      <c r="D611" s="4">
        <v>45022.174305555556</v>
      </c>
      <c r="E611" s="4">
        <f t="shared" ref="E611:E612" si="78">+D611-C611+(15/1440)</f>
        <v>9.3055555555717248E-2</v>
      </c>
      <c r="F611" s="7">
        <f>+VLOOKUP(M611,'Cocina datos'!K610:M2512,2,FALSE)</f>
        <v>3.2638888888888891E-2</v>
      </c>
      <c r="G611" s="7" cm="1">
        <f t="array" ref="G611">+_xlfn.IFS((E611-F611)&lt;0,0,(E611-F611)&gt;0,(E611-F611))</f>
        <v>6.0416666666828357E-2</v>
      </c>
      <c r="H611" s="9" t="str" cm="1">
        <f t="array" ref="H611">+_xlfn.IFS(G611=0,"NO COBRADA",G611&gt;0,"COBRADA")</f>
        <v>COBRADA</v>
      </c>
      <c r="I611" t="s">
        <v>40</v>
      </c>
      <c r="J611" s="2" t="s">
        <v>45</v>
      </c>
      <c r="K611" t="s">
        <v>44</v>
      </c>
      <c r="L611" s="3">
        <v>37.9</v>
      </c>
      <c r="M611" s="1">
        <v>610</v>
      </c>
      <c r="N611" t="s">
        <v>41</v>
      </c>
      <c r="O611" s="3">
        <f>+VLOOKUP(M611,'Cocina datos'!K610:M1377,3,FALSE)</f>
        <v>44</v>
      </c>
      <c r="P611" s="3" cm="1">
        <f t="array" ref="P611">+_xlfn.IFS(H611="COBRADA",O611,H611="NO COBRADA",0)</f>
        <v>44</v>
      </c>
      <c r="Q611" s="3">
        <f t="shared" si="73"/>
        <v>37.9</v>
      </c>
    </row>
    <row r="612" spans="1:17">
      <c r="A612" s="1">
        <v>1</v>
      </c>
      <c r="B612" s="1" t="str">
        <f t="shared" si="72"/>
        <v>jueves</v>
      </c>
      <c r="C612" s="4">
        <v>45022.163194444445</v>
      </c>
      <c r="D612" s="4">
        <v>45022.321527777778</v>
      </c>
      <c r="E612" s="4">
        <f t="shared" si="78"/>
        <v>0.16874999999951493</v>
      </c>
      <c r="F612" s="7">
        <f>+VLOOKUP(M612,'Cocina datos'!K611:M2513,2,FALSE)</f>
        <v>9.4444444444444442E-2</v>
      </c>
      <c r="G612" s="7" cm="1">
        <f t="array" ref="G612">+_xlfn.IFS((E612-F612)&lt;0,0,(E612-F612)&gt;0,(E612-F612))</f>
        <v>7.4305555555070485E-2</v>
      </c>
      <c r="H612" s="9" t="str" cm="1">
        <f t="array" ref="H612">+_xlfn.IFS(G612=0,"NO COBRADA",G612&gt;0,"COBRADA")</f>
        <v>COBRADA</v>
      </c>
      <c r="I612" t="s">
        <v>33</v>
      </c>
      <c r="J612" s="2" t="s">
        <v>45</v>
      </c>
      <c r="K612" t="s">
        <v>31</v>
      </c>
      <c r="L612" s="3">
        <v>44.28</v>
      </c>
      <c r="M612" s="1">
        <v>611</v>
      </c>
      <c r="N612" t="s">
        <v>39</v>
      </c>
      <c r="O612" s="3">
        <f>+VLOOKUP(M612,'Cocina datos'!K611:M1378,3,FALSE)</f>
        <v>78</v>
      </c>
      <c r="P612" s="3" cm="1">
        <f t="array" ref="P612">+_xlfn.IFS(H612="COBRADA",O612,H612="NO COBRADA",0)</f>
        <v>78</v>
      </c>
      <c r="Q612" s="3">
        <f t="shared" si="73"/>
        <v>44.28</v>
      </c>
    </row>
    <row r="613" spans="1:17">
      <c r="A613" s="1">
        <v>4</v>
      </c>
      <c r="B613" s="1" t="str">
        <f t="shared" si="72"/>
        <v>jueves</v>
      </c>
      <c r="C613" s="4">
        <v>45022.05</v>
      </c>
      <c r="D613" s="4">
        <v>45022.208333333336</v>
      </c>
      <c r="E613" s="4">
        <f t="shared" si="74"/>
        <v>0.15833333333284827</v>
      </c>
      <c r="F613" s="7">
        <f>+VLOOKUP(M613,'Cocina datos'!K612:M2514,2,FALSE)</f>
        <v>0.18680555555555556</v>
      </c>
      <c r="G613" s="7" cm="1">
        <f t="array" ref="G613">+_xlfn.IFS((E613-F613)&lt;0,0,(E613-F613)&gt;0,(E613-F613))</f>
        <v>0</v>
      </c>
      <c r="H613" s="9" t="str" cm="1">
        <f t="array" ref="H613">+_xlfn.IFS(G613=0,"NO COBRADA",G613&gt;0,"COBRADA")</f>
        <v>NO COBRADA</v>
      </c>
      <c r="I613" t="s">
        <v>40</v>
      </c>
      <c r="J613" s="2" t="s">
        <v>45</v>
      </c>
      <c r="K613" t="s">
        <v>31</v>
      </c>
      <c r="L613" s="3">
        <v>23.54</v>
      </c>
      <c r="M613" s="1">
        <v>612</v>
      </c>
      <c r="N613" t="s">
        <v>41</v>
      </c>
      <c r="O613" s="3">
        <f>+VLOOKUP(M613,'Cocina datos'!K612:M1379,3,FALSE)</f>
        <v>231</v>
      </c>
      <c r="P613" s="3" cm="1">
        <f t="array" ref="P613">+_xlfn.IFS(H613="COBRADA",O613,H613="NO COBRADA",0)</f>
        <v>0</v>
      </c>
      <c r="Q613" s="3">
        <f t="shared" si="73"/>
        <v>0</v>
      </c>
    </row>
    <row r="614" spans="1:17">
      <c r="A614" s="1">
        <v>5</v>
      </c>
      <c r="B614" s="1" t="str">
        <f t="shared" si="72"/>
        <v>jueves</v>
      </c>
      <c r="C614" s="4">
        <v>45022.081250000003</v>
      </c>
      <c r="D614" s="4">
        <v>45022.149305555555</v>
      </c>
      <c r="E614" s="4">
        <f t="shared" si="74"/>
        <v>6.8055555551836733E-2</v>
      </c>
      <c r="F614" s="7">
        <f>+VLOOKUP(M614,'Cocina datos'!K613:M2515,2,FALSE)</f>
        <v>0.31666666666666665</v>
      </c>
      <c r="G614" s="7" cm="1">
        <f t="array" ref="G614">+_xlfn.IFS((E614-F614)&lt;0,0,(E614-F614)&gt;0,(E614-F614))</f>
        <v>0</v>
      </c>
      <c r="H614" s="9" t="str" cm="1">
        <f t="array" ref="H614">+_xlfn.IFS(G614=0,"NO COBRADA",G614&gt;0,"COBRADA")</f>
        <v>NO COBRADA</v>
      </c>
      <c r="I614" t="s">
        <v>37</v>
      </c>
      <c r="J614" s="2" t="s">
        <v>34</v>
      </c>
      <c r="K614" t="s">
        <v>35</v>
      </c>
      <c r="L614" s="3">
        <v>23.56</v>
      </c>
      <c r="M614" s="1">
        <v>613</v>
      </c>
      <c r="N614" t="s">
        <v>32</v>
      </c>
      <c r="O614" s="3">
        <f>+VLOOKUP(M614,'Cocina datos'!K613:M1380,3,FALSE)</f>
        <v>285</v>
      </c>
      <c r="P614" s="3" cm="1">
        <f t="array" ref="P614">+_xlfn.IFS(H614="COBRADA",O614,H614="NO COBRADA",0)</f>
        <v>0</v>
      </c>
      <c r="Q614" s="3">
        <f t="shared" si="73"/>
        <v>0</v>
      </c>
    </row>
    <row r="615" spans="1:17">
      <c r="A615" s="1">
        <v>6</v>
      </c>
      <c r="B615" s="1" t="str">
        <f t="shared" si="72"/>
        <v>jueves</v>
      </c>
      <c r="C615" s="4">
        <v>45022.105555555558</v>
      </c>
      <c r="D615" s="4">
        <v>45022.192361111112</v>
      </c>
      <c r="E615" s="4">
        <f t="shared" si="74"/>
        <v>8.6805555554747116E-2</v>
      </c>
      <c r="F615" s="7">
        <f>+VLOOKUP(M615,'Cocina datos'!K614:M2516,2,FALSE)</f>
        <v>0.10416666666666667</v>
      </c>
      <c r="G615" s="7" cm="1">
        <f t="array" ref="G615">+_xlfn.IFS((E615-F615)&lt;0,0,(E615-F615)&gt;0,(E615-F615))</f>
        <v>0</v>
      </c>
      <c r="H615" s="9" t="str" cm="1">
        <f t="array" ref="H615">+_xlfn.IFS(G615=0,"NO COBRADA",G615&gt;0,"COBRADA")</f>
        <v>NO COBRADA</v>
      </c>
      <c r="I615" t="s">
        <v>33</v>
      </c>
      <c r="J615" s="2" t="s">
        <v>47</v>
      </c>
      <c r="K615" t="s">
        <v>35</v>
      </c>
      <c r="L615" s="3">
        <v>26.48</v>
      </c>
      <c r="M615" s="1">
        <v>614</v>
      </c>
      <c r="N615" t="s">
        <v>46</v>
      </c>
      <c r="O615" s="3">
        <f>+VLOOKUP(M615,'Cocina datos'!K614:M1381,3,FALSE)</f>
        <v>72</v>
      </c>
      <c r="P615" s="3" cm="1">
        <f t="array" ref="P615">+_xlfn.IFS(H615="COBRADA",O615,H615="NO COBRADA",0)</f>
        <v>0</v>
      </c>
      <c r="Q615" s="3">
        <f t="shared" si="73"/>
        <v>0</v>
      </c>
    </row>
    <row r="616" spans="1:17">
      <c r="A616" s="1">
        <v>1</v>
      </c>
      <c r="B616" s="1" t="str">
        <f t="shared" si="72"/>
        <v>jueves</v>
      </c>
      <c r="C616" s="4">
        <v>45022.031944444447</v>
      </c>
      <c r="D616" s="4">
        <v>45022.078472222223</v>
      </c>
      <c r="E616" s="4">
        <f t="shared" ref="E616:E617" si="79">+D616-C616+(15/1440)</f>
        <v>5.6944444443312627E-2</v>
      </c>
      <c r="F616" s="7">
        <f>+VLOOKUP(M616,'Cocina datos'!K615:M2517,2,FALSE)</f>
        <v>0.32500000000000001</v>
      </c>
      <c r="G616" s="7" cm="1">
        <f t="array" ref="G616">+_xlfn.IFS((E616-F616)&lt;0,0,(E616-F616)&gt;0,(E616-F616))</f>
        <v>0</v>
      </c>
      <c r="H616" s="9" t="str" cm="1">
        <f t="array" ref="H616">+_xlfn.IFS(G616=0,"NO COBRADA",G616&gt;0,"COBRADA")</f>
        <v>NO COBRADA</v>
      </c>
      <c r="I616" t="s">
        <v>40</v>
      </c>
      <c r="J616" s="2" t="s">
        <v>45</v>
      </c>
      <c r="K616" t="s">
        <v>44</v>
      </c>
      <c r="L616" s="3">
        <v>18.420000000000002</v>
      </c>
      <c r="M616" s="1">
        <v>615</v>
      </c>
      <c r="N616" t="s">
        <v>50</v>
      </c>
      <c r="O616" s="3">
        <f>+VLOOKUP(M616,'Cocina datos'!K615:M1382,3,FALSE)</f>
        <v>333</v>
      </c>
      <c r="P616" s="3" cm="1">
        <f t="array" ref="P616">+_xlfn.IFS(H616="COBRADA",O616,H616="NO COBRADA",0)</f>
        <v>0</v>
      </c>
      <c r="Q616" s="3">
        <f t="shared" si="73"/>
        <v>0</v>
      </c>
    </row>
    <row r="617" spans="1:17">
      <c r="A617" s="1">
        <v>4</v>
      </c>
      <c r="B617" s="1" t="str">
        <f t="shared" si="72"/>
        <v>jueves</v>
      </c>
      <c r="C617" s="4">
        <v>45022.009722222225</v>
      </c>
      <c r="D617" s="4">
        <v>45022.15</v>
      </c>
      <c r="E617" s="4">
        <f t="shared" si="79"/>
        <v>0.15069444444331262</v>
      </c>
      <c r="F617" s="7">
        <f>+VLOOKUP(M617,'Cocina datos'!K616:M2518,2,FALSE)</f>
        <v>8.8194444444444436E-2</v>
      </c>
      <c r="G617" s="7" cm="1">
        <f t="array" ref="G617">+_xlfn.IFS((E617-F617)&lt;0,0,(E617-F617)&gt;0,(E617-F617))</f>
        <v>6.2499999998868183E-2</v>
      </c>
      <c r="H617" s="9" t="str" cm="1">
        <f t="array" ref="H617">+_xlfn.IFS(G617=0,"NO COBRADA",G617&gt;0,"COBRADA")</f>
        <v>COBRADA</v>
      </c>
      <c r="I617" t="s">
        <v>40</v>
      </c>
      <c r="J617" s="2" t="s">
        <v>45</v>
      </c>
      <c r="K617" t="s">
        <v>44</v>
      </c>
      <c r="L617" s="3">
        <v>23.89</v>
      </c>
      <c r="M617" s="1">
        <v>616</v>
      </c>
      <c r="N617" t="s">
        <v>46</v>
      </c>
      <c r="O617" s="3">
        <f>+VLOOKUP(M617,'Cocina datos'!K616:M1383,3,FALSE)</f>
        <v>132</v>
      </c>
      <c r="P617" s="3" cm="1">
        <f t="array" ref="P617">+_xlfn.IFS(H617="COBRADA",O617,H617="NO COBRADA",0)</f>
        <v>132</v>
      </c>
      <c r="Q617" s="3">
        <f t="shared" si="73"/>
        <v>23.89</v>
      </c>
    </row>
    <row r="618" spans="1:17">
      <c r="A618" s="1">
        <v>5</v>
      </c>
      <c r="B618" s="1" t="str">
        <f t="shared" si="72"/>
        <v>jueves</v>
      </c>
      <c r="C618" s="4">
        <v>45022.055555555555</v>
      </c>
      <c r="D618" s="4">
        <v>45022.220138888886</v>
      </c>
      <c r="E618" s="4">
        <f t="shared" si="74"/>
        <v>0.16458333333139308</v>
      </c>
      <c r="F618" s="7">
        <f>+VLOOKUP(M618,'Cocina datos'!K617:M2519,2,FALSE)</f>
        <v>9.375E-2</v>
      </c>
      <c r="G618" s="7" cm="1">
        <f t="array" ref="G618">+_xlfn.IFS((E618-F618)&lt;0,0,(E618-F618)&gt;0,(E618-F618))</f>
        <v>7.0833333331393078E-2</v>
      </c>
      <c r="H618" s="9" t="str" cm="1">
        <f t="array" ref="H618">+_xlfn.IFS(G618=0,"NO COBRADA",G618&gt;0,"COBRADA")</f>
        <v>COBRADA</v>
      </c>
      <c r="I618" t="s">
        <v>37</v>
      </c>
      <c r="J618" s="2" t="s">
        <v>45</v>
      </c>
      <c r="K618" t="s">
        <v>31</v>
      </c>
      <c r="L618" s="3">
        <v>38.18</v>
      </c>
      <c r="M618" s="1">
        <v>617</v>
      </c>
      <c r="N618" t="s">
        <v>49</v>
      </c>
      <c r="O618" s="3">
        <f>+VLOOKUP(M618,'Cocina datos'!K617:M1384,3,FALSE)</f>
        <v>142</v>
      </c>
      <c r="P618" s="3" cm="1">
        <f t="array" ref="P618">+_xlfn.IFS(H618="COBRADA",O618,H618="NO COBRADA",0)</f>
        <v>142</v>
      </c>
      <c r="Q618" s="3">
        <f t="shared" si="73"/>
        <v>38.18</v>
      </c>
    </row>
    <row r="619" spans="1:17">
      <c r="A619" s="1">
        <v>5</v>
      </c>
      <c r="B619" s="1" t="str">
        <f t="shared" si="72"/>
        <v>jueves</v>
      </c>
      <c r="C619" s="4">
        <v>45022.038888888892</v>
      </c>
      <c r="D619" s="4">
        <v>45022.133333333331</v>
      </c>
      <c r="E619" s="4">
        <f t="shared" si="74"/>
        <v>9.4444444439432118E-2</v>
      </c>
      <c r="F619" s="7">
        <f>+VLOOKUP(M619,'Cocina datos'!K618:M2520,2,FALSE)</f>
        <v>0.24166666666666667</v>
      </c>
      <c r="G619" s="7" cm="1">
        <f t="array" ref="G619">+_xlfn.IFS((E619-F619)&lt;0,0,(E619-F619)&gt;0,(E619-F619))</f>
        <v>0</v>
      </c>
      <c r="H619" s="9" t="str" cm="1">
        <f t="array" ref="H619">+_xlfn.IFS(G619=0,"NO COBRADA",G619&gt;0,"COBRADA")</f>
        <v>NO COBRADA</v>
      </c>
      <c r="I619" t="s">
        <v>42</v>
      </c>
      <c r="J619" s="2" t="s">
        <v>45</v>
      </c>
      <c r="K619" t="s">
        <v>35</v>
      </c>
      <c r="L619" s="3">
        <v>25.93</v>
      </c>
      <c r="M619" s="1">
        <v>618</v>
      </c>
      <c r="N619" t="s">
        <v>51</v>
      </c>
      <c r="O619" s="3">
        <f>+VLOOKUP(M619,'Cocina datos'!K618:M1385,3,FALSE)</f>
        <v>319</v>
      </c>
      <c r="P619" s="3" cm="1">
        <f t="array" ref="P619">+_xlfn.IFS(H619="COBRADA",O619,H619="NO COBRADA",0)</f>
        <v>0</v>
      </c>
      <c r="Q619" s="3">
        <f t="shared" si="73"/>
        <v>0</v>
      </c>
    </row>
    <row r="620" spans="1:17">
      <c r="A620" s="1">
        <v>4</v>
      </c>
      <c r="B620" s="1" t="str">
        <f t="shared" si="72"/>
        <v>jueves</v>
      </c>
      <c r="C620" s="4">
        <v>45022.011111111111</v>
      </c>
      <c r="D620" s="4">
        <v>45022.111805555556</v>
      </c>
      <c r="E620" s="4">
        <f t="shared" si="74"/>
        <v>0.10069444444525288</v>
      </c>
      <c r="F620" s="7">
        <f>+VLOOKUP(M620,'Cocina datos'!K619:M2521,2,FALSE)</f>
        <v>0.17222222222222222</v>
      </c>
      <c r="G620" s="7" cm="1">
        <f t="array" ref="G620">+_xlfn.IFS((E620-F620)&lt;0,0,(E620-F620)&gt;0,(E620-F620))</f>
        <v>0</v>
      </c>
      <c r="H620" s="9" t="str" cm="1">
        <f t="array" ref="H620">+_xlfn.IFS(G620=0,"NO COBRADA",G620&gt;0,"COBRADA")</f>
        <v>NO COBRADA</v>
      </c>
      <c r="I620" t="s">
        <v>40</v>
      </c>
      <c r="J620" s="2" t="s">
        <v>45</v>
      </c>
      <c r="K620" t="s">
        <v>44</v>
      </c>
      <c r="L620" s="3">
        <v>16.440000000000001</v>
      </c>
      <c r="M620" s="1">
        <v>619</v>
      </c>
      <c r="N620" t="s">
        <v>50</v>
      </c>
      <c r="O620" s="3">
        <f>+VLOOKUP(M620,'Cocina datos'!K619:M1386,3,FALSE)</f>
        <v>132</v>
      </c>
      <c r="P620" s="3" cm="1">
        <f t="array" ref="P620">+_xlfn.IFS(H620="COBRADA",O620,H620="NO COBRADA",0)</f>
        <v>0</v>
      </c>
      <c r="Q620" s="3">
        <f t="shared" si="73"/>
        <v>0</v>
      </c>
    </row>
    <row r="621" spans="1:17">
      <c r="A621" s="1">
        <v>3</v>
      </c>
      <c r="B621" s="1" t="str">
        <f t="shared" si="72"/>
        <v>jueves</v>
      </c>
      <c r="C621" s="4">
        <v>45022.117361111108</v>
      </c>
      <c r="D621" s="4">
        <v>45022.254861111112</v>
      </c>
      <c r="E621" s="4">
        <f t="shared" si="74"/>
        <v>0.13750000000436557</v>
      </c>
      <c r="F621" s="7">
        <f>+VLOOKUP(M621,'Cocina datos'!K620:M2522,2,FALSE)</f>
        <v>8.3333333333333329E-2</v>
      </c>
      <c r="G621" s="7" cm="1">
        <f t="array" ref="G621">+_xlfn.IFS((E621-F621)&lt;0,0,(E621-F621)&gt;0,(E621-F621))</f>
        <v>5.4166666671032246E-2</v>
      </c>
      <c r="H621" s="9" t="str" cm="1">
        <f t="array" ref="H621">+_xlfn.IFS(G621=0,"NO COBRADA",G621&gt;0,"COBRADA")</f>
        <v>COBRADA</v>
      </c>
      <c r="I621" t="s">
        <v>42</v>
      </c>
      <c r="J621" s="2" t="s">
        <v>45</v>
      </c>
      <c r="K621" t="s">
        <v>31</v>
      </c>
      <c r="L621" s="3">
        <v>26.64</v>
      </c>
      <c r="M621" s="1">
        <v>620</v>
      </c>
      <c r="N621" t="s">
        <v>41</v>
      </c>
      <c r="O621" s="3">
        <f>+VLOOKUP(M621,'Cocina datos'!K620:M1387,3,FALSE)</f>
        <v>57</v>
      </c>
      <c r="P621" s="3" cm="1">
        <f t="array" ref="P621">+_xlfn.IFS(H621="COBRADA",O621,H621="NO COBRADA",0)</f>
        <v>57</v>
      </c>
      <c r="Q621" s="3">
        <f t="shared" si="73"/>
        <v>26.64</v>
      </c>
    </row>
    <row r="622" spans="1:17">
      <c r="A622" s="1">
        <v>2</v>
      </c>
      <c r="B622" s="1" t="str">
        <f t="shared" si="72"/>
        <v>jueves</v>
      </c>
      <c r="C622" s="4">
        <v>45022.047222222223</v>
      </c>
      <c r="D622" s="4">
        <v>45022.102083333331</v>
      </c>
      <c r="E622" s="4">
        <f>+D622-C622+(15/1440)</f>
        <v>6.5277777774705711E-2</v>
      </c>
      <c r="F622" s="7">
        <f>+VLOOKUP(M622,'Cocina datos'!K621:M2523,2,FALSE)</f>
        <v>1.6666666666666666E-2</v>
      </c>
      <c r="G622" s="7" cm="1">
        <f t="array" ref="G622">+_xlfn.IFS((E622-F622)&lt;0,0,(E622-F622)&gt;0,(E622-F622))</f>
        <v>4.8611111108039048E-2</v>
      </c>
      <c r="H622" s="9" t="str" cm="1">
        <f t="array" ref="H622">+_xlfn.IFS(G622=0,"NO COBRADA",G622&gt;0,"COBRADA")</f>
        <v>COBRADA</v>
      </c>
      <c r="I622" t="s">
        <v>37</v>
      </c>
      <c r="J622" s="2" t="s">
        <v>45</v>
      </c>
      <c r="K622" t="s">
        <v>31</v>
      </c>
      <c r="L622" s="3">
        <v>42.27</v>
      </c>
      <c r="M622" s="1">
        <v>621</v>
      </c>
      <c r="N622" t="s">
        <v>50</v>
      </c>
      <c r="O622" s="3">
        <f>+VLOOKUP(M622,'Cocina datos'!K621:M1388,3,FALSE)</f>
        <v>105</v>
      </c>
      <c r="P622" s="3" cm="1">
        <f t="array" ref="P622">+_xlfn.IFS(H622="COBRADA",O622,H622="NO COBRADA",0)</f>
        <v>105</v>
      </c>
      <c r="Q622" s="3">
        <f t="shared" si="73"/>
        <v>42.27</v>
      </c>
    </row>
    <row r="623" spans="1:17">
      <c r="A623" s="1">
        <v>5</v>
      </c>
      <c r="B623" s="1" t="str">
        <f t="shared" si="72"/>
        <v>jueves</v>
      </c>
      <c r="C623" s="4">
        <v>45022.088194444441</v>
      </c>
      <c r="D623" s="4">
        <v>45022.229861111111</v>
      </c>
      <c r="E623" s="4">
        <f t="shared" si="74"/>
        <v>0.14166666667006211</v>
      </c>
      <c r="F623" s="7">
        <f>+VLOOKUP(M623,'Cocina datos'!K622:M2524,2,FALSE)</f>
        <v>0.12777777777777777</v>
      </c>
      <c r="G623" s="7" cm="1">
        <f t="array" ref="G623">+_xlfn.IFS((E623-F623)&lt;0,0,(E623-F623)&gt;0,(E623-F623))</f>
        <v>1.3888888892284346E-2</v>
      </c>
      <c r="H623" s="9" t="str" cm="1">
        <f t="array" ref="H623">+_xlfn.IFS(G623=0,"NO COBRADA",G623&gt;0,"COBRADA")</f>
        <v>COBRADA</v>
      </c>
      <c r="I623" t="s">
        <v>29</v>
      </c>
      <c r="J623" s="2" t="s">
        <v>45</v>
      </c>
      <c r="K623" t="s">
        <v>44</v>
      </c>
      <c r="L623" s="3">
        <v>11.47</v>
      </c>
      <c r="M623" s="1">
        <v>622</v>
      </c>
      <c r="N623" t="s">
        <v>52</v>
      </c>
      <c r="O623" s="3">
        <f>+VLOOKUP(M623,'Cocina datos'!K622:M1389,3,FALSE)</f>
        <v>121</v>
      </c>
      <c r="P623" s="3" cm="1">
        <f t="array" ref="P623">+_xlfn.IFS(H623="COBRADA",O623,H623="NO COBRADA",0)</f>
        <v>121</v>
      </c>
      <c r="Q623" s="3">
        <f t="shared" si="73"/>
        <v>11.47</v>
      </c>
    </row>
    <row r="624" spans="1:17">
      <c r="A624" s="1">
        <v>1</v>
      </c>
      <c r="B624" s="1" t="str">
        <f t="shared" si="72"/>
        <v>jueves</v>
      </c>
      <c r="C624" s="4">
        <v>45022.03125</v>
      </c>
      <c r="D624" s="4">
        <v>45022.131944444445</v>
      </c>
      <c r="E624" s="4">
        <f t="shared" si="74"/>
        <v>0.10069444444525288</v>
      </c>
      <c r="F624" s="7">
        <f>+VLOOKUP(M624,'Cocina datos'!K623:M2525,2,FALSE)</f>
        <v>0.21736111111111112</v>
      </c>
      <c r="G624" s="7" cm="1">
        <f t="array" ref="G624">+_xlfn.IFS((E624-F624)&lt;0,0,(E624-F624)&gt;0,(E624-F624))</f>
        <v>0</v>
      </c>
      <c r="H624" s="9" t="str" cm="1">
        <f t="array" ref="H624">+_xlfn.IFS(G624=0,"NO COBRADA",G624&gt;0,"COBRADA")</f>
        <v>NO COBRADA</v>
      </c>
      <c r="I624" t="s">
        <v>29</v>
      </c>
      <c r="J624" s="2" t="s">
        <v>34</v>
      </c>
      <c r="K624" t="s">
        <v>31</v>
      </c>
      <c r="L624" s="3">
        <v>22.05</v>
      </c>
      <c r="M624" s="1">
        <v>623</v>
      </c>
      <c r="N624" t="s">
        <v>49</v>
      </c>
      <c r="O624" s="3">
        <f>+VLOOKUP(M624,'Cocina datos'!K623:M1390,3,FALSE)</f>
        <v>235</v>
      </c>
      <c r="P624" s="3" cm="1">
        <f t="array" ref="P624">+_xlfn.IFS(H624="COBRADA",O624,H624="NO COBRADA",0)</f>
        <v>0</v>
      </c>
      <c r="Q624" s="3">
        <f t="shared" si="73"/>
        <v>0</v>
      </c>
    </row>
    <row r="625" spans="1:17">
      <c r="A625" s="1">
        <v>4</v>
      </c>
      <c r="B625" s="1" t="str">
        <f t="shared" si="72"/>
        <v>jueves</v>
      </c>
      <c r="C625" s="4">
        <v>45022.080555555556</v>
      </c>
      <c r="D625" s="4">
        <v>45022.143055555556</v>
      </c>
      <c r="E625" s="4">
        <f t="shared" si="74"/>
        <v>6.25E-2</v>
      </c>
      <c r="F625" s="7">
        <f>+VLOOKUP(M625,'Cocina datos'!K624:M2526,2,FALSE)</f>
        <v>6.5277777777777782E-2</v>
      </c>
      <c r="G625" s="7" cm="1">
        <f t="array" ref="G625">+_xlfn.IFS((E625-F625)&lt;0,0,(E625-F625)&gt;0,(E625-F625))</f>
        <v>0</v>
      </c>
      <c r="H625" s="9" t="str" cm="1">
        <f t="array" ref="H625">+_xlfn.IFS(G625=0,"NO COBRADA",G625&gt;0,"COBRADA")</f>
        <v>NO COBRADA</v>
      </c>
      <c r="I625" t="s">
        <v>33</v>
      </c>
      <c r="J625" s="2" t="s">
        <v>45</v>
      </c>
      <c r="K625" t="s">
        <v>44</v>
      </c>
      <c r="L625" s="3">
        <v>38</v>
      </c>
      <c r="M625" s="1">
        <v>624</v>
      </c>
      <c r="N625" t="s">
        <v>52</v>
      </c>
      <c r="O625" s="3">
        <f>+VLOOKUP(M625,'Cocina datos'!K624:M1391,3,FALSE)</f>
        <v>102</v>
      </c>
      <c r="P625" s="3" cm="1">
        <f t="array" ref="P625">+_xlfn.IFS(H625="COBRADA",O625,H625="NO COBRADA",0)</f>
        <v>0</v>
      </c>
      <c r="Q625" s="3">
        <f t="shared" si="73"/>
        <v>0</v>
      </c>
    </row>
    <row r="626" spans="1:17">
      <c r="A626" s="1">
        <v>4</v>
      </c>
      <c r="B626" s="1" t="str">
        <f t="shared" si="72"/>
        <v>jueves</v>
      </c>
      <c r="C626" s="4">
        <v>45022.006249999999</v>
      </c>
      <c r="D626" s="4">
        <v>45022.140277777777</v>
      </c>
      <c r="E626" s="4">
        <f>+D626-C626+(15/1440)</f>
        <v>0.14444444444476781</v>
      </c>
      <c r="F626" s="7">
        <f>+VLOOKUP(M626,'Cocina datos'!K625:M2527,2,FALSE)</f>
        <v>0.12986111111111109</v>
      </c>
      <c r="G626" s="7" cm="1">
        <f t="array" ref="G626">+_xlfn.IFS((E626-F626)&lt;0,0,(E626-F626)&gt;0,(E626-F626))</f>
        <v>1.4583333333656717E-2</v>
      </c>
      <c r="H626" s="9" t="str" cm="1">
        <f t="array" ref="H626">+_xlfn.IFS(G626=0,"NO COBRADA",G626&gt;0,"COBRADA")</f>
        <v>COBRADA</v>
      </c>
      <c r="I626" t="s">
        <v>42</v>
      </c>
      <c r="J626" s="2" t="s">
        <v>45</v>
      </c>
      <c r="K626" t="s">
        <v>44</v>
      </c>
      <c r="L626" s="3">
        <v>41.73</v>
      </c>
      <c r="M626" s="1">
        <v>625</v>
      </c>
      <c r="N626" t="s">
        <v>51</v>
      </c>
      <c r="O626" s="3">
        <f>+VLOOKUP(M626,'Cocina datos'!K625:M1392,3,FALSE)</f>
        <v>139</v>
      </c>
      <c r="P626" s="3" cm="1">
        <f t="array" ref="P626">+_xlfn.IFS(H626="COBRADA",O626,H626="NO COBRADA",0)</f>
        <v>139</v>
      </c>
      <c r="Q626" s="3">
        <f t="shared" si="73"/>
        <v>41.73</v>
      </c>
    </row>
    <row r="627" spans="1:17">
      <c r="A627" s="1">
        <v>4</v>
      </c>
      <c r="B627" s="1" t="str">
        <f t="shared" si="72"/>
        <v>jueves</v>
      </c>
      <c r="C627" s="4">
        <v>45022.114583333336</v>
      </c>
      <c r="D627" s="4">
        <v>45022.173611111109</v>
      </c>
      <c r="E627" s="4">
        <f t="shared" si="74"/>
        <v>5.9027777773735579E-2</v>
      </c>
      <c r="F627" s="7">
        <f>+VLOOKUP(M627,'Cocina datos'!K626:M2528,2,FALSE)</f>
        <v>7.2916666666666671E-2</v>
      </c>
      <c r="G627" s="7" cm="1">
        <f t="array" ref="G627">+_xlfn.IFS((E627-F627)&lt;0,0,(E627-F627)&gt;0,(E627-F627))</f>
        <v>0</v>
      </c>
      <c r="H627" s="9" t="str" cm="1">
        <f t="array" ref="H627">+_xlfn.IFS(G627=0,"NO COBRADA",G627&gt;0,"COBRADA")</f>
        <v>NO COBRADA</v>
      </c>
      <c r="I627" t="s">
        <v>42</v>
      </c>
      <c r="J627" s="2" t="s">
        <v>45</v>
      </c>
      <c r="K627" t="s">
        <v>35</v>
      </c>
      <c r="L627" s="3">
        <v>19.239999999999998</v>
      </c>
      <c r="M627" s="1">
        <v>626</v>
      </c>
      <c r="N627" t="s">
        <v>52</v>
      </c>
      <c r="O627" s="3">
        <f>+VLOOKUP(M627,'Cocina datos'!K626:M1393,3,FALSE)</f>
        <v>137</v>
      </c>
      <c r="P627" s="3" cm="1">
        <f t="array" ref="P627">+_xlfn.IFS(H627="COBRADA",O627,H627="NO COBRADA",0)</f>
        <v>0</v>
      </c>
      <c r="Q627" s="3">
        <f t="shared" si="73"/>
        <v>0</v>
      </c>
    </row>
    <row r="628" spans="1:17">
      <c r="A628" s="1">
        <v>3</v>
      </c>
      <c r="B628" s="1" t="str">
        <f t="shared" si="72"/>
        <v>jueves</v>
      </c>
      <c r="C628" s="4">
        <v>45022.099305555559</v>
      </c>
      <c r="D628" s="4">
        <v>45022.175694444442</v>
      </c>
      <c r="E628" s="4">
        <f>+D628-C628+(15/1440)</f>
        <v>8.6805555549896482E-2</v>
      </c>
      <c r="F628" s="7">
        <f>+VLOOKUP(M628,'Cocina datos'!K627:M2529,2,FALSE)</f>
        <v>2.5694444444444443E-2</v>
      </c>
      <c r="G628" s="7" cm="1">
        <f t="array" ref="G628">+_xlfn.IFS((E628-F628)&lt;0,0,(E628-F628)&gt;0,(E628-F628))</f>
        <v>6.1111111105452039E-2</v>
      </c>
      <c r="H628" s="9" t="str" cm="1">
        <f t="array" ref="H628">+_xlfn.IFS(G628=0,"NO COBRADA",G628&gt;0,"COBRADA")</f>
        <v>COBRADA</v>
      </c>
      <c r="I628" t="s">
        <v>29</v>
      </c>
      <c r="J628" s="2" t="s">
        <v>45</v>
      </c>
      <c r="K628" t="s">
        <v>31</v>
      </c>
      <c r="L628" s="3">
        <v>44.24</v>
      </c>
      <c r="M628" s="1">
        <v>627</v>
      </c>
      <c r="N628" t="s">
        <v>50</v>
      </c>
      <c r="O628" s="3">
        <f>+VLOOKUP(M628,'Cocina datos'!K627:M1394,3,FALSE)</f>
        <v>21</v>
      </c>
      <c r="P628" s="3" cm="1">
        <f t="array" ref="P628">+_xlfn.IFS(H628="COBRADA",O628,H628="NO COBRADA",0)</f>
        <v>21</v>
      </c>
      <c r="Q628" s="3">
        <f t="shared" si="73"/>
        <v>44.24</v>
      </c>
    </row>
    <row r="629" spans="1:17">
      <c r="A629" s="1">
        <v>1</v>
      </c>
      <c r="B629" s="1" t="str">
        <f t="shared" si="72"/>
        <v>jueves</v>
      </c>
      <c r="C629" s="4">
        <v>45022.006249999999</v>
      </c>
      <c r="D629" s="4">
        <v>45022.067361111112</v>
      </c>
      <c r="E629" s="4">
        <f t="shared" si="74"/>
        <v>6.1111111113859806E-2</v>
      </c>
      <c r="F629" s="7">
        <f>+VLOOKUP(M629,'Cocina datos'!K628:M2530,2,FALSE)</f>
        <v>8.2638888888888873E-2</v>
      </c>
      <c r="G629" s="7" cm="1">
        <f t="array" ref="G629">+_xlfn.IFS((E629-F629)&lt;0,0,(E629-F629)&gt;0,(E629-F629))</f>
        <v>0</v>
      </c>
      <c r="H629" s="9" t="str" cm="1">
        <f t="array" ref="H629">+_xlfn.IFS(G629=0,"NO COBRADA",G629&gt;0,"COBRADA")</f>
        <v>NO COBRADA</v>
      </c>
      <c r="I629" t="s">
        <v>29</v>
      </c>
      <c r="J629" s="2" t="s">
        <v>45</v>
      </c>
      <c r="K629" t="s">
        <v>35</v>
      </c>
      <c r="L629" s="3">
        <v>15.03</v>
      </c>
      <c r="M629" s="1">
        <v>628</v>
      </c>
      <c r="N629" t="s">
        <v>51</v>
      </c>
      <c r="O629" s="3">
        <f>+VLOOKUP(M629,'Cocina datos'!K628:M1395,3,FALSE)</f>
        <v>168</v>
      </c>
      <c r="P629" s="3" cm="1">
        <f t="array" ref="P629">+_xlfn.IFS(H629="COBRADA",O629,H629="NO COBRADA",0)</f>
        <v>0</v>
      </c>
      <c r="Q629" s="3">
        <f t="shared" si="73"/>
        <v>0</v>
      </c>
    </row>
    <row r="630" spans="1:17">
      <c r="A630" s="1">
        <v>2</v>
      </c>
      <c r="B630" s="1" t="str">
        <f t="shared" si="72"/>
        <v>jueves</v>
      </c>
      <c r="C630" s="4">
        <v>45022.088194444441</v>
      </c>
      <c r="D630" s="4">
        <v>45022.246527777781</v>
      </c>
      <c r="E630" s="4">
        <f>+D630-C630+(15/1440)</f>
        <v>0.16875000000679088</v>
      </c>
      <c r="F630" s="7">
        <f>+VLOOKUP(M630,'Cocina datos'!K629:M2531,2,FALSE)</f>
        <v>0.11458333333333334</v>
      </c>
      <c r="G630" s="7" cm="1">
        <f t="array" ref="G630">+_xlfn.IFS((E630-F630)&lt;0,0,(E630-F630)&gt;0,(E630-F630))</f>
        <v>5.4166666673457542E-2</v>
      </c>
      <c r="H630" s="9" t="str" cm="1">
        <f t="array" ref="H630">+_xlfn.IFS(G630=0,"NO COBRADA",G630&gt;0,"COBRADA")</f>
        <v>COBRADA</v>
      </c>
      <c r="I630" t="s">
        <v>42</v>
      </c>
      <c r="J630" s="2" t="s">
        <v>47</v>
      </c>
      <c r="K630" t="s">
        <v>44</v>
      </c>
      <c r="L630" s="3">
        <v>26.07</v>
      </c>
      <c r="M630" s="1">
        <v>629</v>
      </c>
      <c r="N630" t="s">
        <v>52</v>
      </c>
      <c r="O630" s="3">
        <f>+VLOOKUP(M630,'Cocina datos'!K629:M1396,3,FALSE)</f>
        <v>130</v>
      </c>
      <c r="P630" s="3" cm="1">
        <f t="array" ref="P630">+_xlfn.IFS(H630="COBRADA",O630,H630="NO COBRADA",0)</f>
        <v>130</v>
      </c>
      <c r="Q630" s="3">
        <f t="shared" si="73"/>
        <v>26.07</v>
      </c>
    </row>
    <row r="631" spans="1:17">
      <c r="A631" s="1">
        <v>2</v>
      </c>
      <c r="B631" s="1" t="str">
        <f t="shared" si="72"/>
        <v>jueves</v>
      </c>
      <c r="C631" s="4">
        <v>45022.001388888886</v>
      </c>
      <c r="D631" s="4">
        <v>45022.117361111108</v>
      </c>
      <c r="E631" s="4">
        <f t="shared" si="74"/>
        <v>0.11597222222189885</v>
      </c>
      <c r="F631" s="7">
        <f>+VLOOKUP(M631,'Cocina datos'!K630:M2532,2,FALSE)</f>
        <v>0.14305555555555555</v>
      </c>
      <c r="G631" s="7" cm="1">
        <f t="array" ref="G631">+_xlfn.IFS((E631-F631)&lt;0,0,(E631-F631)&gt;0,(E631-F631))</f>
        <v>0</v>
      </c>
      <c r="H631" s="9" t="str" cm="1">
        <f t="array" ref="H631">+_xlfn.IFS(G631=0,"NO COBRADA",G631&gt;0,"COBRADA")</f>
        <v>NO COBRADA</v>
      </c>
      <c r="I631" t="s">
        <v>40</v>
      </c>
      <c r="J631" s="2" t="s">
        <v>47</v>
      </c>
      <c r="K631" t="s">
        <v>31</v>
      </c>
      <c r="L631" s="3">
        <v>36.619999999999997</v>
      </c>
      <c r="M631" s="1">
        <v>630</v>
      </c>
      <c r="N631" t="s">
        <v>48</v>
      </c>
      <c r="O631" s="3">
        <f>+VLOOKUP(M631,'Cocina datos'!K630:M1397,3,FALSE)</f>
        <v>182</v>
      </c>
      <c r="P631" s="3" cm="1">
        <f t="array" ref="P631">+_xlfn.IFS(H631="COBRADA",O631,H631="NO COBRADA",0)</f>
        <v>0</v>
      </c>
      <c r="Q631" s="3">
        <f t="shared" si="73"/>
        <v>0</v>
      </c>
    </row>
    <row r="632" spans="1:17">
      <c r="A632" s="1">
        <v>1</v>
      </c>
      <c r="B632" s="1" t="str">
        <f t="shared" si="72"/>
        <v>jueves</v>
      </c>
      <c r="C632" s="4">
        <v>45022.01458333333</v>
      </c>
      <c r="D632" s="4">
        <v>45022.118750000001</v>
      </c>
      <c r="E632" s="4">
        <f t="shared" si="74"/>
        <v>0.10416666667151731</v>
      </c>
      <c r="F632" s="7">
        <f>+VLOOKUP(M632,'Cocina datos'!K631:M2533,2,FALSE)</f>
        <v>9.5833333333333326E-2</v>
      </c>
      <c r="G632" s="7" cm="1">
        <f t="array" ref="G632">+_xlfn.IFS((E632-F632)&lt;0,0,(E632-F632)&gt;0,(E632-F632))</f>
        <v>8.3333333381839791E-3</v>
      </c>
      <c r="H632" s="9" t="str" cm="1">
        <f t="array" ref="H632">+_xlfn.IFS(G632=0,"NO COBRADA",G632&gt;0,"COBRADA")</f>
        <v>COBRADA</v>
      </c>
      <c r="I632" t="s">
        <v>40</v>
      </c>
      <c r="J632" s="2" t="s">
        <v>45</v>
      </c>
      <c r="K632" t="s">
        <v>44</v>
      </c>
      <c r="L632" s="3">
        <v>39.71</v>
      </c>
      <c r="M632" s="1">
        <v>631</v>
      </c>
      <c r="N632" t="s">
        <v>36</v>
      </c>
      <c r="O632" s="3">
        <f>+VLOOKUP(M632,'Cocina datos'!K631:M1398,3,FALSE)</f>
        <v>66</v>
      </c>
      <c r="P632" s="3" cm="1">
        <f t="array" ref="P632">+_xlfn.IFS(H632="COBRADA",O632,H632="NO COBRADA",0)</f>
        <v>66</v>
      </c>
      <c r="Q632" s="3">
        <f t="shared" si="73"/>
        <v>39.71</v>
      </c>
    </row>
    <row r="633" spans="1:17">
      <c r="A633" s="1">
        <v>2</v>
      </c>
      <c r="B633" s="1" t="str">
        <f t="shared" si="72"/>
        <v>jueves</v>
      </c>
      <c r="C633" s="4">
        <v>45022.010416666664</v>
      </c>
      <c r="D633" s="4">
        <v>45022.121527777781</v>
      </c>
      <c r="E633" s="4">
        <f t="shared" si="74"/>
        <v>0.11111111111677019</v>
      </c>
      <c r="F633" s="7">
        <f>+VLOOKUP(M633,'Cocina datos'!K632:M2534,2,FALSE)</f>
        <v>0.11805555555555555</v>
      </c>
      <c r="G633" s="7" cm="1">
        <f t="array" ref="G633">+_xlfn.IFS((E633-F633)&lt;0,0,(E633-F633)&gt;0,(E633-F633))</f>
        <v>0</v>
      </c>
      <c r="H633" s="9" t="str" cm="1">
        <f t="array" ref="H633">+_xlfn.IFS(G633=0,"NO COBRADA",G633&gt;0,"COBRADA")</f>
        <v>NO COBRADA</v>
      </c>
      <c r="I633" t="s">
        <v>29</v>
      </c>
      <c r="J633" s="2" t="s">
        <v>45</v>
      </c>
      <c r="K633" t="s">
        <v>35</v>
      </c>
      <c r="L633" s="3">
        <v>22.41</v>
      </c>
      <c r="M633" s="1">
        <v>632</v>
      </c>
      <c r="N633" t="s">
        <v>50</v>
      </c>
      <c r="O633" s="3">
        <f>+VLOOKUP(M633,'Cocina datos'!K632:M1399,3,FALSE)</f>
        <v>129</v>
      </c>
      <c r="P633" s="3" cm="1">
        <f t="array" ref="P633">+_xlfn.IFS(H633="COBRADA",O633,H633="NO COBRADA",0)</f>
        <v>0</v>
      </c>
      <c r="Q633" s="3">
        <f t="shared" si="73"/>
        <v>0</v>
      </c>
    </row>
    <row r="634" spans="1:17">
      <c r="A634" s="1">
        <v>5</v>
      </c>
      <c r="B634" s="1" t="str">
        <f t="shared" si="72"/>
        <v>jueves</v>
      </c>
      <c r="C634" s="4">
        <v>45022.154861111114</v>
      </c>
      <c r="D634" s="4">
        <v>45022.227777777778</v>
      </c>
      <c r="E634" s="4">
        <f t="shared" si="74"/>
        <v>7.2916666664241347E-2</v>
      </c>
      <c r="F634" s="7">
        <f>+VLOOKUP(M634,'Cocina datos'!K633:M2535,2,FALSE)</f>
        <v>0.25138888888888888</v>
      </c>
      <c r="G634" s="7" cm="1">
        <f t="array" ref="G634">+_xlfn.IFS((E634-F634)&lt;0,0,(E634-F634)&gt;0,(E634-F634))</f>
        <v>0</v>
      </c>
      <c r="H634" s="9" t="str" cm="1">
        <f t="array" ref="H634">+_xlfn.IFS(G634=0,"NO COBRADA",G634&gt;0,"COBRADA")</f>
        <v>NO COBRADA</v>
      </c>
      <c r="I634" t="s">
        <v>29</v>
      </c>
      <c r="J634" s="2" t="s">
        <v>45</v>
      </c>
      <c r="K634" t="s">
        <v>31</v>
      </c>
      <c r="L634" s="3">
        <v>11.19</v>
      </c>
      <c r="M634" s="1">
        <v>633</v>
      </c>
      <c r="N634" t="s">
        <v>48</v>
      </c>
      <c r="O634" s="3">
        <f>+VLOOKUP(M634,'Cocina datos'!K633:M1400,3,FALSE)</f>
        <v>236</v>
      </c>
      <c r="P634" s="3" cm="1">
        <f t="array" ref="P634">+_xlfn.IFS(H634="COBRADA",O634,H634="NO COBRADA",0)</f>
        <v>0</v>
      </c>
      <c r="Q634" s="3">
        <f t="shared" si="73"/>
        <v>0</v>
      </c>
    </row>
    <row r="635" spans="1:17">
      <c r="A635" s="1">
        <v>1</v>
      </c>
      <c r="B635" s="1" t="str">
        <f t="shared" si="72"/>
        <v>jueves</v>
      </c>
      <c r="C635" s="4">
        <v>45022.002083333333</v>
      </c>
      <c r="D635" s="4">
        <v>45022.15</v>
      </c>
      <c r="E635" s="4">
        <f t="shared" si="74"/>
        <v>0.14791666666860692</v>
      </c>
      <c r="F635" s="7">
        <f>+VLOOKUP(M635,'Cocina datos'!K634:M2536,2,FALSE)</f>
        <v>0.30972222222222223</v>
      </c>
      <c r="G635" s="7" cm="1">
        <f t="array" ref="G635">+_xlfn.IFS((E635-F635)&lt;0,0,(E635-F635)&gt;0,(E635-F635))</f>
        <v>0</v>
      </c>
      <c r="H635" s="9" t="str" cm="1">
        <f t="array" ref="H635">+_xlfn.IFS(G635=0,"NO COBRADA",G635&gt;0,"COBRADA")</f>
        <v>NO COBRADA</v>
      </c>
      <c r="I635" t="s">
        <v>33</v>
      </c>
      <c r="J635" s="2" t="s">
        <v>45</v>
      </c>
      <c r="K635" t="s">
        <v>35</v>
      </c>
      <c r="L635" s="3">
        <v>29.25</v>
      </c>
      <c r="M635" s="1">
        <v>634</v>
      </c>
      <c r="N635" t="s">
        <v>46</v>
      </c>
      <c r="O635" s="3">
        <f>+VLOOKUP(M635,'Cocina datos'!K634:M1401,3,FALSE)</f>
        <v>344</v>
      </c>
      <c r="P635" s="3" cm="1">
        <f t="array" ref="P635">+_xlfn.IFS(H635="COBRADA",O635,H635="NO COBRADA",0)</f>
        <v>0</v>
      </c>
      <c r="Q635" s="3">
        <f t="shared" si="73"/>
        <v>0</v>
      </c>
    </row>
    <row r="636" spans="1:17">
      <c r="A636" s="1">
        <v>2</v>
      </c>
      <c r="B636" s="1" t="str">
        <f t="shared" si="72"/>
        <v>jueves</v>
      </c>
      <c r="C636" s="4">
        <v>45022.011805555558</v>
      </c>
      <c r="D636" s="4">
        <v>45022.12777777778</v>
      </c>
      <c r="E636" s="4">
        <f t="shared" si="74"/>
        <v>0.11597222222189885</v>
      </c>
      <c r="F636" s="7">
        <f>+VLOOKUP(M636,'Cocina datos'!K635:M2537,2,FALSE)</f>
        <v>3.4722222222222224E-2</v>
      </c>
      <c r="G636" s="7" cm="1">
        <f t="array" ref="G636">+_xlfn.IFS((E636-F636)&lt;0,0,(E636-F636)&gt;0,(E636-F636))</f>
        <v>8.1249999999676623E-2</v>
      </c>
      <c r="H636" s="9" t="str" cm="1">
        <f t="array" ref="H636">+_xlfn.IFS(G636=0,"NO COBRADA",G636&gt;0,"COBRADA")</f>
        <v>COBRADA</v>
      </c>
      <c r="I636" t="s">
        <v>37</v>
      </c>
      <c r="J636" s="2" t="s">
        <v>45</v>
      </c>
      <c r="K636" t="s">
        <v>31</v>
      </c>
      <c r="L636" s="3">
        <v>22.15</v>
      </c>
      <c r="M636" s="1">
        <v>635</v>
      </c>
      <c r="N636" t="s">
        <v>43</v>
      </c>
      <c r="O636" s="3">
        <f>+VLOOKUP(M636,'Cocina datos'!K635:M1402,3,FALSE)</f>
        <v>58</v>
      </c>
      <c r="P636" s="3" cm="1">
        <f t="array" ref="P636">+_xlfn.IFS(H636="COBRADA",O636,H636="NO COBRADA",0)</f>
        <v>58</v>
      </c>
      <c r="Q636" s="3">
        <f t="shared" si="73"/>
        <v>22.15</v>
      </c>
    </row>
    <row r="637" spans="1:17">
      <c r="A637" s="1">
        <v>3</v>
      </c>
      <c r="B637" s="1" t="str">
        <f t="shared" si="72"/>
        <v>jueves</v>
      </c>
      <c r="C637" s="4">
        <v>45022.149305555555</v>
      </c>
      <c r="D637" s="4">
        <v>45022.241666666669</v>
      </c>
      <c r="E637" s="4">
        <f t="shared" si="74"/>
        <v>9.2361111113859806E-2</v>
      </c>
      <c r="F637" s="7">
        <f>+VLOOKUP(M637,'Cocina datos'!K636:M2538,2,FALSE)</f>
        <v>0.21111111111111108</v>
      </c>
      <c r="G637" s="7" cm="1">
        <f t="array" ref="G637">+_xlfn.IFS((E637-F637)&lt;0,0,(E637-F637)&gt;0,(E637-F637))</f>
        <v>0</v>
      </c>
      <c r="H637" s="9" t="str" cm="1">
        <f t="array" ref="H637">+_xlfn.IFS(G637=0,"NO COBRADA",G637&gt;0,"COBRADA")</f>
        <v>NO COBRADA</v>
      </c>
      <c r="I637" t="s">
        <v>40</v>
      </c>
      <c r="J637" s="2" t="s">
        <v>47</v>
      </c>
      <c r="K637" t="s">
        <v>44</v>
      </c>
      <c r="L637" s="3">
        <v>32.86</v>
      </c>
      <c r="M637" s="1">
        <v>636</v>
      </c>
      <c r="N637" t="s">
        <v>50</v>
      </c>
      <c r="O637" s="3">
        <f>+VLOOKUP(M637,'Cocina datos'!K636:M1403,3,FALSE)</f>
        <v>126</v>
      </c>
      <c r="P637" s="3" cm="1">
        <f t="array" ref="P637">+_xlfn.IFS(H637="COBRADA",O637,H637="NO COBRADA",0)</f>
        <v>0</v>
      </c>
      <c r="Q637" s="3">
        <f t="shared" si="73"/>
        <v>0</v>
      </c>
    </row>
    <row r="638" spans="1:17">
      <c r="A638" s="1">
        <v>3</v>
      </c>
      <c r="B638" s="1" t="str">
        <f t="shared" si="72"/>
        <v>jueves</v>
      </c>
      <c r="C638" s="4">
        <v>45022.079861111109</v>
      </c>
      <c r="D638" s="4">
        <v>45022.188888888886</v>
      </c>
      <c r="E638" s="4">
        <f t="shared" si="74"/>
        <v>0.10902777777664596</v>
      </c>
      <c r="F638" s="7">
        <f>+VLOOKUP(M638,'Cocina datos'!K637:M2539,2,FALSE)</f>
        <v>6.4583333333333326E-2</v>
      </c>
      <c r="G638" s="7" cm="1">
        <f t="array" ref="G638">+_xlfn.IFS((E638-F638)&lt;0,0,(E638-F638)&gt;0,(E638-F638))</f>
        <v>4.4444444443312636E-2</v>
      </c>
      <c r="H638" s="9" t="str" cm="1">
        <f t="array" ref="H638">+_xlfn.IFS(G638=0,"NO COBRADA",G638&gt;0,"COBRADA")</f>
        <v>COBRADA</v>
      </c>
      <c r="I638" t="s">
        <v>42</v>
      </c>
      <c r="J638" s="2" t="s">
        <v>45</v>
      </c>
      <c r="K638" t="s">
        <v>31</v>
      </c>
      <c r="L638" s="3">
        <v>36.58</v>
      </c>
      <c r="M638" s="1">
        <v>637</v>
      </c>
      <c r="N638" t="s">
        <v>50</v>
      </c>
      <c r="O638" s="3">
        <f>+VLOOKUP(M638,'Cocina datos'!K637:M1404,3,FALSE)</f>
        <v>117</v>
      </c>
      <c r="P638" s="3" cm="1">
        <f t="array" ref="P638">+_xlfn.IFS(H638="COBRADA",O638,H638="NO COBRADA",0)</f>
        <v>117</v>
      </c>
      <c r="Q638" s="3">
        <f t="shared" si="73"/>
        <v>36.58</v>
      </c>
    </row>
    <row r="639" spans="1:17">
      <c r="A639" s="1">
        <v>6</v>
      </c>
      <c r="B639" s="1" t="str">
        <f t="shared" si="72"/>
        <v>jueves</v>
      </c>
      <c r="C639" s="4">
        <v>45022.037499999999</v>
      </c>
      <c r="D639" s="4">
        <v>45022.094444444447</v>
      </c>
      <c r="E639" s="4">
        <f>+D639-C639+(15/1440)</f>
        <v>6.7361111114829939E-2</v>
      </c>
      <c r="F639" s="7">
        <f>+VLOOKUP(M639,'Cocina datos'!K638:M2540,2,FALSE)</f>
        <v>9.166666666666666E-2</v>
      </c>
      <c r="G639" s="7" cm="1">
        <f t="array" ref="G639">+_xlfn.IFS((E639-F639)&lt;0,0,(E639-F639)&gt;0,(E639-F639))</f>
        <v>0</v>
      </c>
      <c r="H639" s="9" t="str" cm="1">
        <f t="array" ref="H639">+_xlfn.IFS(G639=0,"NO COBRADA",G639&gt;0,"COBRADA")</f>
        <v>NO COBRADA</v>
      </c>
      <c r="I639" t="s">
        <v>29</v>
      </c>
      <c r="J639" s="2" t="s">
        <v>45</v>
      </c>
      <c r="K639" t="s">
        <v>44</v>
      </c>
      <c r="L639" s="3">
        <v>30.71</v>
      </c>
      <c r="M639" s="1">
        <v>638</v>
      </c>
      <c r="N639" t="s">
        <v>52</v>
      </c>
      <c r="O639" s="3">
        <f>+VLOOKUP(M639,'Cocina datos'!K638:M1405,3,FALSE)</f>
        <v>90</v>
      </c>
      <c r="P639" s="3" cm="1">
        <f t="array" ref="P639">+_xlfn.IFS(H639="COBRADA",O639,H639="NO COBRADA",0)</f>
        <v>0</v>
      </c>
      <c r="Q639" s="3">
        <f t="shared" si="73"/>
        <v>0</v>
      </c>
    </row>
    <row r="640" spans="1:17">
      <c r="A640" s="1">
        <v>4</v>
      </c>
      <c r="B640" s="1" t="str">
        <f t="shared" si="72"/>
        <v>jueves</v>
      </c>
      <c r="C640" s="4">
        <v>45022.095138888886</v>
      </c>
      <c r="D640" s="4">
        <v>45022.22152777778</v>
      </c>
      <c r="E640" s="4">
        <f t="shared" si="74"/>
        <v>0.12638888889341615</v>
      </c>
      <c r="F640" s="7">
        <f>+VLOOKUP(M640,'Cocina datos'!K639:M2541,2,FALSE)</f>
        <v>0.18888888888888888</v>
      </c>
      <c r="G640" s="7" cm="1">
        <f t="array" ref="G640">+_xlfn.IFS((E640-F640)&lt;0,0,(E640-F640)&gt;0,(E640-F640))</f>
        <v>0</v>
      </c>
      <c r="H640" s="9" t="str" cm="1">
        <f t="array" ref="H640">+_xlfn.IFS(G640=0,"NO COBRADA",G640&gt;0,"COBRADA")</f>
        <v>NO COBRADA</v>
      </c>
      <c r="I640" t="s">
        <v>37</v>
      </c>
      <c r="J640" s="2" t="s">
        <v>45</v>
      </c>
      <c r="K640" t="s">
        <v>44</v>
      </c>
      <c r="L640" s="3">
        <v>18.97</v>
      </c>
      <c r="M640" s="1">
        <v>639</v>
      </c>
      <c r="N640" t="s">
        <v>32</v>
      </c>
      <c r="O640" s="3">
        <f>+VLOOKUP(M640,'Cocina datos'!K639:M1406,3,FALSE)</f>
        <v>152</v>
      </c>
      <c r="P640" s="3" cm="1">
        <f t="array" ref="P640">+_xlfn.IFS(H640="COBRADA",O640,H640="NO COBRADA",0)</f>
        <v>0</v>
      </c>
      <c r="Q640" s="3">
        <f t="shared" si="73"/>
        <v>0</v>
      </c>
    </row>
    <row r="641" spans="1:17">
      <c r="A641" s="1">
        <v>3</v>
      </c>
      <c r="B641" s="1" t="str">
        <f t="shared" si="72"/>
        <v>jueves</v>
      </c>
      <c r="C641" s="4">
        <v>45022.02847222222</v>
      </c>
      <c r="D641" s="4">
        <v>45022.076388888891</v>
      </c>
      <c r="E641" s="4">
        <f t="shared" si="74"/>
        <v>4.7916666670062114E-2</v>
      </c>
      <c r="F641" s="7">
        <f>+VLOOKUP(M641,'Cocina datos'!K640:M2542,2,FALSE)</f>
        <v>0.14791666666666667</v>
      </c>
      <c r="G641" s="7" cm="1">
        <f t="array" ref="G641">+_xlfn.IFS((E641-F641)&lt;0,0,(E641-F641)&gt;0,(E641-F641))</f>
        <v>0</v>
      </c>
      <c r="H641" s="9" t="str" cm="1">
        <f t="array" ref="H641">+_xlfn.IFS(G641=0,"NO COBRADA",G641&gt;0,"COBRADA")</f>
        <v>NO COBRADA</v>
      </c>
      <c r="I641" t="s">
        <v>29</v>
      </c>
      <c r="J641" s="2" t="s">
        <v>47</v>
      </c>
      <c r="K641" t="s">
        <v>31</v>
      </c>
      <c r="L641" s="3">
        <v>49.29</v>
      </c>
      <c r="M641" s="1">
        <v>640</v>
      </c>
      <c r="N641" t="s">
        <v>46</v>
      </c>
      <c r="O641" s="3">
        <f>+VLOOKUP(M641,'Cocina datos'!K640:M1407,3,FALSE)</f>
        <v>219</v>
      </c>
      <c r="P641" s="3" cm="1">
        <f t="array" ref="P641">+_xlfn.IFS(H641="COBRADA",O641,H641="NO COBRADA",0)</f>
        <v>0</v>
      </c>
      <c r="Q641" s="3">
        <f t="shared" si="73"/>
        <v>0</v>
      </c>
    </row>
    <row r="642" spans="1:17">
      <c r="A642" s="1">
        <v>4</v>
      </c>
      <c r="B642" s="1" t="str">
        <f t="shared" ref="B642:B705" si="80">+TEXT(C642,"DDDD")</f>
        <v>jueves</v>
      </c>
      <c r="C642" s="4">
        <v>45022.047222222223</v>
      </c>
      <c r="D642" s="4">
        <v>45022.161111111112</v>
      </c>
      <c r="E642" s="4">
        <f t="shared" si="74"/>
        <v>0.11388888888905058</v>
      </c>
      <c r="F642" s="7">
        <f>+VLOOKUP(M642,'Cocina datos'!K641:M2543,2,FALSE)</f>
        <v>0.13402777777777777</v>
      </c>
      <c r="G642" s="7" cm="1">
        <f t="array" ref="G642">+_xlfn.IFS((E642-F642)&lt;0,0,(E642-F642)&gt;0,(E642-F642))</f>
        <v>0</v>
      </c>
      <c r="H642" s="9" t="str" cm="1">
        <f t="array" ref="H642">+_xlfn.IFS(G642=0,"NO COBRADA",G642&gt;0,"COBRADA")</f>
        <v>NO COBRADA</v>
      </c>
      <c r="I642" t="s">
        <v>33</v>
      </c>
      <c r="J642" s="2" t="s">
        <v>47</v>
      </c>
      <c r="K642" t="s">
        <v>31</v>
      </c>
      <c r="L642" s="3">
        <v>39.68</v>
      </c>
      <c r="M642" s="1">
        <v>641</v>
      </c>
      <c r="N642" t="s">
        <v>50</v>
      </c>
      <c r="O642" s="3">
        <f>+VLOOKUP(M642,'Cocina datos'!K641:M1408,3,FALSE)</f>
        <v>208</v>
      </c>
      <c r="P642" s="3" cm="1">
        <f t="array" ref="P642">+_xlfn.IFS(H642="COBRADA",O642,H642="NO COBRADA",0)</f>
        <v>0</v>
      </c>
      <c r="Q642" s="3">
        <f t="shared" si="73"/>
        <v>0</v>
      </c>
    </row>
    <row r="643" spans="1:17">
      <c r="A643" s="1">
        <v>1</v>
      </c>
      <c r="B643" s="1" t="str">
        <f t="shared" si="80"/>
        <v>jueves</v>
      </c>
      <c r="C643" s="4">
        <v>45022.10833333333</v>
      </c>
      <c r="D643" s="4">
        <v>45022.224999999999</v>
      </c>
      <c r="E643" s="4">
        <f t="shared" ref="E643:E644" si="81">+D643-C643+(15/1440)</f>
        <v>0.12708333333527358</v>
      </c>
      <c r="F643" s="7">
        <f>+VLOOKUP(M643,'Cocina datos'!K642:M2544,2,FALSE)</f>
        <v>8.9583333333333334E-2</v>
      </c>
      <c r="G643" s="7" cm="1">
        <f t="array" ref="G643">+_xlfn.IFS((E643-F643)&lt;0,0,(E643-F643)&gt;0,(E643-F643))</f>
        <v>3.7500000001940245E-2</v>
      </c>
      <c r="H643" s="9" t="str" cm="1">
        <f t="array" ref="H643">+_xlfn.IFS(G643=0,"NO COBRADA",G643&gt;0,"COBRADA")</f>
        <v>COBRADA</v>
      </c>
      <c r="I643" t="s">
        <v>37</v>
      </c>
      <c r="J643" s="2" t="s">
        <v>45</v>
      </c>
      <c r="K643" t="s">
        <v>31</v>
      </c>
      <c r="L643" s="3">
        <v>11.11</v>
      </c>
      <c r="M643" s="1">
        <v>642</v>
      </c>
      <c r="N643" t="s">
        <v>52</v>
      </c>
      <c r="O643" s="3">
        <f>+VLOOKUP(M643,'Cocina datos'!K642:M1409,3,FALSE)</f>
        <v>176</v>
      </c>
      <c r="P643" s="3" cm="1">
        <f t="array" ref="P643">+_xlfn.IFS(H643="COBRADA",O643,H643="NO COBRADA",0)</f>
        <v>176</v>
      </c>
      <c r="Q643" s="3">
        <f t="shared" ref="Q643:Q706" si="82">+IF(H643="COBRADA",L643,0)</f>
        <v>11.11</v>
      </c>
    </row>
    <row r="644" spans="1:17">
      <c r="A644" s="1">
        <v>2</v>
      </c>
      <c r="B644" s="1" t="str">
        <f t="shared" si="80"/>
        <v>jueves</v>
      </c>
      <c r="C644" s="4">
        <v>45022.011805555558</v>
      </c>
      <c r="D644" s="4">
        <v>45022.080555555556</v>
      </c>
      <c r="E644" s="4">
        <f t="shared" si="81"/>
        <v>7.916666666521148E-2</v>
      </c>
      <c r="F644" s="7">
        <f>+VLOOKUP(M644,'Cocina datos'!K643:M2545,2,FALSE)</f>
        <v>1.2500000000000001E-2</v>
      </c>
      <c r="G644" s="7" cm="1">
        <f t="array" ref="G644">+_xlfn.IFS((E644-F644)&lt;0,0,(E644-F644)&gt;0,(E644-F644))</f>
        <v>6.6666666665211483E-2</v>
      </c>
      <c r="H644" s="9" t="str" cm="1">
        <f t="array" ref="H644">+_xlfn.IFS(G644=0,"NO COBRADA",G644&gt;0,"COBRADA")</f>
        <v>COBRADA</v>
      </c>
      <c r="I644" t="s">
        <v>37</v>
      </c>
      <c r="J644" s="2" t="s">
        <v>47</v>
      </c>
      <c r="K644" t="s">
        <v>35</v>
      </c>
      <c r="L644" s="3">
        <v>28.81</v>
      </c>
      <c r="M644" s="1">
        <v>643</v>
      </c>
      <c r="N644" t="s">
        <v>49</v>
      </c>
      <c r="O644" s="3">
        <f>+VLOOKUP(M644,'Cocina datos'!K643:M1410,3,FALSE)</f>
        <v>33</v>
      </c>
      <c r="P644" s="3" cm="1">
        <f t="array" ref="P644">+_xlfn.IFS(H644="COBRADA",O644,H644="NO COBRADA",0)</f>
        <v>33</v>
      </c>
      <c r="Q644" s="3">
        <f t="shared" si="82"/>
        <v>28.81</v>
      </c>
    </row>
    <row r="645" spans="1:17">
      <c r="A645" s="1">
        <v>6</v>
      </c>
      <c r="B645" s="1" t="str">
        <f t="shared" si="80"/>
        <v>jueves</v>
      </c>
      <c r="C645" s="4">
        <v>45022.155555555553</v>
      </c>
      <c r="D645" s="4">
        <v>45022.298611111109</v>
      </c>
      <c r="E645" s="4">
        <f t="shared" ref="E645:E706" si="83">+D645-C645</f>
        <v>0.14305555555620231</v>
      </c>
      <c r="F645" s="7">
        <f>+VLOOKUP(M645,'Cocina datos'!K644:M2546,2,FALSE)</f>
        <v>0.10625</v>
      </c>
      <c r="G645" s="7" cm="1">
        <f t="array" ref="G645">+_xlfn.IFS((E645-F645)&lt;0,0,(E645-F645)&gt;0,(E645-F645))</f>
        <v>3.680555555620231E-2</v>
      </c>
      <c r="H645" s="9" t="str" cm="1">
        <f t="array" ref="H645">+_xlfn.IFS(G645=0,"NO COBRADA",G645&gt;0,"COBRADA")</f>
        <v>COBRADA</v>
      </c>
      <c r="I645" t="s">
        <v>33</v>
      </c>
      <c r="J645" s="2" t="s">
        <v>47</v>
      </c>
      <c r="K645" t="s">
        <v>31</v>
      </c>
      <c r="L645" s="3">
        <v>13.86</v>
      </c>
      <c r="M645" s="1">
        <v>644</v>
      </c>
      <c r="N645" t="s">
        <v>50</v>
      </c>
      <c r="O645" s="3">
        <f>+VLOOKUP(M645,'Cocina datos'!K644:M1411,3,FALSE)</f>
        <v>93</v>
      </c>
      <c r="P645" s="3" cm="1">
        <f t="array" ref="P645">+_xlfn.IFS(H645="COBRADA",O645,H645="NO COBRADA",0)</f>
        <v>93</v>
      </c>
      <c r="Q645" s="3">
        <f t="shared" si="82"/>
        <v>13.86</v>
      </c>
    </row>
    <row r="646" spans="1:17">
      <c r="A646" s="1">
        <v>6</v>
      </c>
      <c r="B646" s="1" t="str">
        <f t="shared" si="80"/>
        <v>jueves</v>
      </c>
      <c r="C646" s="4">
        <v>45022.118055555555</v>
      </c>
      <c r="D646" s="4">
        <v>45022.267361111109</v>
      </c>
      <c r="E646" s="4">
        <f t="shared" si="83"/>
        <v>0.14930555555474712</v>
      </c>
      <c r="F646" s="7">
        <f>+VLOOKUP(M646,'Cocina datos'!K645:M2547,2,FALSE)</f>
        <v>0.20208333333333334</v>
      </c>
      <c r="G646" s="7" cm="1">
        <f t="array" ref="G646">+_xlfn.IFS((E646-F646)&lt;0,0,(E646-F646)&gt;0,(E646-F646))</f>
        <v>0</v>
      </c>
      <c r="H646" s="9" t="str" cm="1">
        <f t="array" ref="H646">+_xlfn.IFS(G646=0,"NO COBRADA",G646&gt;0,"COBRADA")</f>
        <v>NO COBRADA</v>
      </c>
      <c r="I646" t="s">
        <v>29</v>
      </c>
      <c r="J646" s="2" t="s">
        <v>34</v>
      </c>
      <c r="K646" t="s">
        <v>44</v>
      </c>
      <c r="L646" s="3">
        <v>40.03</v>
      </c>
      <c r="M646" s="1">
        <v>645</v>
      </c>
      <c r="N646" t="s">
        <v>48</v>
      </c>
      <c r="O646" s="3">
        <f>+VLOOKUP(M646,'Cocina datos'!K645:M1412,3,FALSE)</f>
        <v>180</v>
      </c>
      <c r="P646" s="3" cm="1">
        <f t="array" ref="P646">+_xlfn.IFS(H646="COBRADA",O646,H646="NO COBRADA",0)</f>
        <v>0</v>
      </c>
      <c r="Q646" s="3">
        <f t="shared" si="82"/>
        <v>0</v>
      </c>
    </row>
    <row r="647" spans="1:17">
      <c r="A647" s="1">
        <v>2</v>
      </c>
      <c r="B647" s="1" t="str">
        <f t="shared" si="80"/>
        <v>jueves</v>
      </c>
      <c r="C647" s="4">
        <v>45022.165972222225</v>
      </c>
      <c r="D647" s="4">
        <v>45022.276388888888</v>
      </c>
      <c r="E647" s="4">
        <f t="shared" si="83"/>
        <v>0.11041666666278616</v>
      </c>
      <c r="F647" s="7">
        <f>+VLOOKUP(M647,'Cocina datos'!K646:M2548,2,FALSE)</f>
        <v>0.05</v>
      </c>
      <c r="G647" s="7" cm="1">
        <f t="array" ref="G647">+_xlfn.IFS((E647-F647)&lt;0,0,(E647-F647)&gt;0,(E647-F647))</f>
        <v>6.0416666662786153E-2</v>
      </c>
      <c r="H647" s="9" t="str" cm="1">
        <f t="array" ref="H647">+_xlfn.IFS(G647=0,"NO COBRADA",G647&gt;0,"COBRADA")</f>
        <v>COBRADA</v>
      </c>
      <c r="I647" t="s">
        <v>37</v>
      </c>
      <c r="J647" s="2" t="s">
        <v>47</v>
      </c>
      <c r="K647" t="s">
        <v>31</v>
      </c>
      <c r="L647" s="3">
        <v>12.59</v>
      </c>
      <c r="M647" s="1">
        <v>646</v>
      </c>
      <c r="N647" t="s">
        <v>48</v>
      </c>
      <c r="O647" s="3">
        <f>+VLOOKUP(M647,'Cocina datos'!K646:M1413,3,FALSE)</f>
        <v>70</v>
      </c>
      <c r="P647" s="3" cm="1">
        <f t="array" ref="P647">+_xlfn.IFS(H647="COBRADA",O647,H647="NO COBRADA",0)</f>
        <v>70</v>
      </c>
      <c r="Q647" s="3">
        <f t="shared" si="82"/>
        <v>12.59</v>
      </c>
    </row>
    <row r="648" spans="1:17">
      <c r="A648" s="1">
        <v>2</v>
      </c>
      <c r="B648" s="1" t="str">
        <f t="shared" si="80"/>
        <v>jueves</v>
      </c>
      <c r="C648" s="4">
        <v>45022.121527777781</v>
      </c>
      <c r="D648" s="4">
        <v>45022.267361111109</v>
      </c>
      <c r="E648" s="4">
        <f t="shared" si="83"/>
        <v>0.14583333332848269</v>
      </c>
      <c r="F648" s="7">
        <f>+VLOOKUP(M648,'Cocina datos'!K647:M2549,2,FALSE)</f>
        <v>5.4166666666666662E-2</v>
      </c>
      <c r="G648" s="7" cm="1">
        <f t="array" ref="G648">+_xlfn.IFS((E648-F648)&lt;0,0,(E648-F648)&gt;0,(E648-F648))</f>
        <v>9.1666666661816026E-2</v>
      </c>
      <c r="H648" s="9" t="str" cm="1">
        <f t="array" ref="H648">+_xlfn.IFS(G648=0,"NO COBRADA",G648&gt;0,"COBRADA")</f>
        <v>COBRADA</v>
      </c>
      <c r="I648" t="s">
        <v>37</v>
      </c>
      <c r="J648" s="2" t="s">
        <v>45</v>
      </c>
      <c r="K648" t="s">
        <v>31</v>
      </c>
      <c r="L648" s="3">
        <v>42.79</v>
      </c>
      <c r="M648" s="1">
        <v>647</v>
      </c>
      <c r="N648" t="s">
        <v>48</v>
      </c>
      <c r="O648" s="3">
        <f>+VLOOKUP(M648,'Cocina datos'!K647:M1414,3,FALSE)</f>
        <v>98</v>
      </c>
      <c r="P648" s="3" cm="1">
        <f t="array" ref="P648">+_xlfn.IFS(H648="COBRADA",O648,H648="NO COBRADA",0)</f>
        <v>98</v>
      </c>
      <c r="Q648" s="3">
        <f t="shared" si="82"/>
        <v>42.79</v>
      </c>
    </row>
    <row r="649" spans="1:17">
      <c r="A649" s="1">
        <v>1</v>
      </c>
      <c r="B649" s="1" t="str">
        <f t="shared" si="80"/>
        <v>jueves</v>
      </c>
      <c r="C649" s="4">
        <v>45022.124305555553</v>
      </c>
      <c r="D649" s="4">
        <v>45022.204861111109</v>
      </c>
      <c r="E649" s="4">
        <f t="shared" si="83"/>
        <v>8.0555555556202307E-2</v>
      </c>
      <c r="F649" s="7">
        <f>+VLOOKUP(M649,'Cocina datos'!K648:M2550,2,FALSE)</f>
        <v>6.5277777777777782E-2</v>
      </c>
      <c r="G649" s="7" cm="1">
        <f t="array" ref="G649">+_xlfn.IFS((E649-F649)&lt;0,0,(E649-F649)&gt;0,(E649-F649))</f>
        <v>1.5277777778424526E-2</v>
      </c>
      <c r="H649" s="9" t="str" cm="1">
        <f t="array" ref="H649">+_xlfn.IFS(G649=0,"NO COBRADA",G649&gt;0,"COBRADA")</f>
        <v>COBRADA</v>
      </c>
      <c r="I649" t="s">
        <v>37</v>
      </c>
      <c r="J649" s="2" t="s">
        <v>45</v>
      </c>
      <c r="K649" t="s">
        <v>44</v>
      </c>
      <c r="L649" s="3">
        <v>17.43</v>
      </c>
      <c r="M649" s="1">
        <v>648</v>
      </c>
      <c r="N649" t="s">
        <v>39</v>
      </c>
      <c r="O649" s="3">
        <f>+VLOOKUP(M649,'Cocina datos'!K648:M1415,3,FALSE)</f>
        <v>56</v>
      </c>
      <c r="P649" s="3" cm="1">
        <f t="array" ref="P649">+_xlfn.IFS(H649="COBRADA",O649,H649="NO COBRADA",0)</f>
        <v>56</v>
      </c>
      <c r="Q649" s="3">
        <f t="shared" si="82"/>
        <v>17.43</v>
      </c>
    </row>
    <row r="650" spans="1:17">
      <c r="A650" s="1">
        <v>1</v>
      </c>
      <c r="B650" s="1" t="str">
        <f t="shared" si="80"/>
        <v>jueves</v>
      </c>
      <c r="C650" s="4">
        <v>45022.038194444445</v>
      </c>
      <c r="D650" s="4">
        <v>45022.15625</v>
      </c>
      <c r="E650" s="4">
        <f>+D650-C650+(15/1440)</f>
        <v>0.12847222222141377</v>
      </c>
      <c r="F650" s="7">
        <f>+VLOOKUP(M650,'Cocina datos'!K649:M2551,2,FALSE)</f>
        <v>0.18263888888888888</v>
      </c>
      <c r="G650" s="7" cm="1">
        <f t="array" ref="G650">+_xlfn.IFS((E650-F650)&lt;0,0,(E650-F650)&gt;0,(E650-F650))</f>
        <v>0</v>
      </c>
      <c r="H650" s="9" t="str" cm="1">
        <f t="array" ref="H650">+_xlfn.IFS(G650=0,"NO COBRADA",G650&gt;0,"COBRADA")</f>
        <v>NO COBRADA</v>
      </c>
      <c r="I650" t="s">
        <v>40</v>
      </c>
      <c r="J650" s="2" t="s">
        <v>34</v>
      </c>
      <c r="K650" t="s">
        <v>31</v>
      </c>
      <c r="L650" s="3">
        <v>15.98</v>
      </c>
      <c r="M650" s="1">
        <v>649</v>
      </c>
      <c r="N650" t="s">
        <v>41</v>
      </c>
      <c r="O650" s="3">
        <f>+VLOOKUP(M650,'Cocina datos'!K649:M1416,3,FALSE)</f>
        <v>256</v>
      </c>
      <c r="P650" s="3" cm="1">
        <f t="array" ref="P650">+_xlfn.IFS(H650="COBRADA",O650,H650="NO COBRADA",0)</f>
        <v>0</v>
      </c>
      <c r="Q650" s="3">
        <f t="shared" si="82"/>
        <v>0</v>
      </c>
    </row>
    <row r="651" spans="1:17">
      <c r="A651" s="1">
        <v>3</v>
      </c>
      <c r="B651" s="1" t="str">
        <f t="shared" si="80"/>
        <v>viernes</v>
      </c>
      <c r="C651" s="4">
        <v>45023.147916666669</v>
      </c>
      <c r="D651" s="4">
        <v>45023.209722222222</v>
      </c>
      <c r="E651" s="4">
        <f t="shared" si="83"/>
        <v>6.1805555553291924E-2</v>
      </c>
      <c r="F651" s="7">
        <f>+VLOOKUP(M651,'Cocina datos'!K650:M2552,2,FALSE)</f>
        <v>0.10486111111111111</v>
      </c>
      <c r="G651" s="7" cm="1">
        <f t="array" ref="G651">+_xlfn.IFS((E651-F651)&lt;0,0,(E651-F651)&gt;0,(E651-F651))</f>
        <v>0</v>
      </c>
      <c r="H651" s="9" t="str" cm="1">
        <f t="array" ref="H651">+_xlfn.IFS(G651=0,"NO COBRADA",G651&gt;0,"COBRADA")</f>
        <v>NO COBRADA</v>
      </c>
      <c r="I651" t="s">
        <v>29</v>
      </c>
      <c r="J651" s="2" t="s">
        <v>47</v>
      </c>
      <c r="K651" t="s">
        <v>31</v>
      </c>
      <c r="L651" s="3">
        <v>38.21</v>
      </c>
      <c r="M651" s="1">
        <v>650</v>
      </c>
      <c r="N651" t="s">
        <v>52</v>
      </c>
      <c r="O651" s="3">
        <f>+VLOOKUP(M651,'Cocina datos'!K650:M1417,3,FALSE)</f>
        <v>237</v>
      </c>
      <c r="P651" s="3" cm="1">
        <f t="array" ref="P651">+_xlfn.IFS(H651="COBRADA",O651,H651="NO COBRADA",0)</f>
        <v>0</v>
      </c>
      <c r="Q651" s="3">
        <f t="shared" si="82"/>
        <v>0</v>
      </c>
    </row>
    <row r="652" spans="1:17">
      <c r="A652" s="1">
        <v>4</v>
      </c>
      <c r="B652" s="1" t="str">
        <f t="shared" si="80"/>
        <v>viernes</v>
      </c>
      <c r="C652" s="4">
        <v>45023.086111111108</v>
      </c>
      <c r="D652" s="4">
        <v>45023.238888888889</v>
      </c>
      <c r="E652" s="4">
        <f t="shared" si="83"/>
        <v>0.15277777778101154</v>
      </c>
      <c r="F652" s="7">
        <f>+VLOOKUP(M652,'Cocina datos'!K651:M2553,2,FALSE)</f>
        <v>0.12847222222222224</v>
      </c>
      <c r="G652" s="7" cm="1">
        <f t="array" ref="G652">+_xlfn.IFS((E652-F652)&lt;0,0,(E652-F652)&gt;0,(E652-F652))</f>
        <v>2.4305555558789299E-2</v>
      </c>
      <c r="H652" s="9" t="str" cm="1">
        <f t="array" ref="H652">+_xlfn.IFS(G652=0,"NO COBRADA",G652&gt;0,"COBRADA")</f>
        <v>COBRADA</v>
      </c>
      <c r="I652" t="s">
        <v>42</v>
      </c>
      <c r="J652" s="2" t="s">
        <v>45</v>
      </c>
      <c r="K652" t="s">
        <v>44</v>
      </c>
      <c r="L652" s="3">
        <v>20.27</v>
      </c>
      <c r="M652" s="1">
        <v>651</v>
      </c>
      <c r="N652" t="s">
        <v>52</v>
      </c>
      <c r="O652" s="3">
        <f>+VLOOKUP(M652,'Cocina datos'!K651:M1418,3,FALSE)</f>
        <v>209</v>
      </c>
      <c r="P652" s="3" cm="1">
        <f t="array" ref="P652">+_xlfn.IFS(H652="COBRADA",O652,H652="NO COBRADA",0)</f>
        <v>209</v>
      </c>
      <c r="Q652" s="3">
        <f t="shared" si="82"/>
        <v>20.27</v>
      </c>
    </row>
    <row r="653" spans="1:17">
      <c r="A653" s="1">
        <v>5</v>
      </c>
      <c r="B653" s="1" t="str">
        <f t="shared" si="80"/>
        <v>viernes</v>
      </c>
      <c r="C653" s="4">
        <v>45023.004166666666</v>
      </c>
      <c r="D653" s="4">
        <v>45023.101388888892</v>
      </c>
      <c r="E653" s="4">
        <f>+D653-C653+(15/1440)</f>
        <v>0.10763888889293109</v>
      </c>
      <c r="F653" s="7">
        <f>+VLOOKUP(M653,'Cocina datos'!K652:M2554,2,FALSE)</f>
        <v>9.5833333333333326E-2</v>
      </c>
      <c r="G653" s="7" cm="1">
        <f t="array" ref="G653">+_xlfn.IFS((E653-F653)&lt;0,0,(E653-F653)&gt;0,(E653-F653))</f>
        <v>1.1805555559597766E-2</v>
      </c>
      <c r="H653" s="9" t="str" cm="1">
        <f t="array" ref="H653">+_xlfn.IFS(G653=0,"NO COBRADA",G653&gt;0,"COBRADA")</f>
        <v>COBRADA</v>
      </c>
      <c r="I653" t="s">
        <v>37</v>
      </c>
      <c r="J653" s="2" t="s">
        <v>47</v>
      </c>
      <c r="K653" t="s">
        <v>31</v>
      </c>
      <c r="L653" s="3">
        <v>23.26</v>
      </c>
      <c r="M653" s="1">
        <v>652</v>
      </c>
      <c r="N653" t="s">
        <v>49</v>
      </c>
      <c r="O653" s="3">
        <f>+VLOOKUP(M653,'Cocina datos'!K652:M1419,3,FALSE)</f>
        <v>170</v>
      </c>
      <c r="P653" s="3" cm="1">
        <f t="array" ref="P653">+_xlfn.IFS(H653="COBRADA",O653,H653="NO COBRADA",0)</f>
        <v>170</v>
      </c>
      <c r="Q653" s="3">
        <f t="shared" si="82"/>
        <v>23.26</v>
      </c>
    </row>
    <row r="654" spans="1:17">
      <c r="A654" s="1">
        <v>5</v>
      </c>
      <c r="B654" s="1" t="str">
        <f t="shared" si="80"/>
        <v>viernes</v>
      </c>
      <c r="C654" s="4">
        <v>45023.104861111111</v>
      </c>
      <c r="D654" s="4">
        <v>45023.180555555555</v>
      </c>
      <c r="E654" s="4">
        <f t="shared" si="83"/>
        <v>7.5694444443797693E-2</v>
      </c>
      <c r="F654" s="7">
        <f>+VLOOKUP(M654,'Cocina datos'!K653:M2555,2,FALSE)</f>
        <v>0.27569444444444446</v>
      </c>
      <c r="G654" s="7" cm="1">
        <f t="array" ref="G654">+_xlfn.IFS((E654-F654)&lt;0,0,(E654-F654)&gt;0,(E654-F654))</f>
        <v>0</v>
      </c>
      <c r="H654" s="9" t="str" cm="1">
        <f t="array" ref="H654">+_xlfn.IFS(G654=0,"NO COBRADA",G654&gt;0,"COBRADA")</f>
        <v>NO COBRADA</v>
      </c>
      <c r="I654" t="s">
        <v>33</v>
      </c>
      <c r="J654" s="2" t="s">
        <v>45</v>
      </c>
      <c r="K654" t="s">
        <v>31</v>
      </c>
      <c r="L654" s="3">
        <v>34.33</v>
      </c>
      <c r="M654" s="1">
        <v>653</v>
      </c>
      <c r="N654" t="s">
        <v>46</v>
      </c>
      <c r="O654" s="3">
        <f>+VLOOKUP(M654,'Cocina datos'!K653:M1420,3,FALSE)</f>
        <v>244</v>
      </c>
      <c r="P654" s="3" cm="1">
        <f t="array" ref="P654">+_xlfn.IFS(H654="COBRADA",O654,H654="NO COBRADA",0)</f>
        <v>0</v>
      </c>
      <c r="Q654" s="3">
        <f t="shared" si="82"/>
        <v>0</v>
      </c>
    </row>
    <row r="655" spans="1:17">
      <c r="A655" s="1">
        <v>5</v>
      </c>
      <c r="B655" s="1" t="str">
        <f t="shared" si="80"/>
        <v>viernes</v>
      </c>
      <c r="C655" s="4">
        <v>45023.001388888886</v>
      </c>
      <c r="D655" s="4">
        <v>45023.072222222225</v>
      </c>
      <c r="E655" s="4">
        <f>+D655-C655+(15/1440)</f>
        <v>8.1250000005335707E-2</v>
      </c>
      <c r="F655" s="7">
        <f>+VLOOKUP(M655,'Cocina datos'!K654:M2556,2,FALSE)</f>
        <v>3.0555555555555555E-2</v>
      </c>
      <c r="G655" s="7" cm="1">
        <f t="array" ref="G655">+_xlfn.IFS((E655-F655)&lt;0,0,(E655-F655)&gt;0,(E655-F655))</f>
        <v>5.0694444449780149E-2</v>
      </c>
      <c r="H655" s="9" t="str" cm="1">
        <f t="array" ref="H655">+_xlfn.IFS(G655=0,"NO COBRADA",G655&gt;0,"COBRADA")</f>
        <v>COBRADA</v>
      </c>
      <c r="I655" t="s">
        <v>40</v>
      </c>
      <c r="J655" s="2" t="s">
        <v>45</v>
      </c>
      <c r="K655" t="s">
        <v>44</v>
      </c>
      <c r="L655" s="3">
        <v>23.98</v>
      </c>
      <c r="M655" s="1">
        <v>654</v>
      </c>
      <c r="N655" t="s">
        <v>49</v>
      </c>
      <c r="O655" s="3">
        <f>+VLOOKUP(M655,'Cocina datos'!K654:M1421,3,FALSE)</f>
        <v>42</v>
      </c>
      <c r="P655" s="3" cm="1">
        <f t="array" ref="P655">+_xlfn.IFS(H655="COBRADA",O655,H655="NO COBRADA",0)</f>
        <v>42</v>
      </c>
      <c r="Q655" s="3">
        <f t="shared" si="82"/>
        <v>23.98</v>
      </c>
    </row>
    <row r="656" spans="1:17">
      <c r="A656" s="1">
        <v>4</v>
      </c>
      <c r="B656" s="1" t="str">
        <f t="shared" si="80"/>
        <v>viernes</v>
      </c>
      <c r="C656" s="4">
        <v>45023.052083333336</v>
      </c>
      <c r="D656" s="4">
        <v>45023.200694444444</v>
      </c>
      <c r="E656" s="4">
        <f t="shared" si="83"/>
        <v>0.14861111110803904</v>
      </c>
      <c r="F656" s="7">
        <f>+VLOOKUP(M656,'Cocina datos'!K655:M2557,2,FALSE)</f>
        <v>7.5000000000000011E-2</v>
      </c>
      <c r="G656" s="7" cm="1">
        <f t="array" ref="G656">+_xlfn.IFS((E656-F656)&lt;0,0,(E656-F656)&gt;0,(E656-F656))</f>
        <v>7.3611111108039029E-2</v>
      </c>
      <c r="H656" s="9" t="str" cm="1">
        <f t="array" ref="H656">+_xlfn.IFS(G656=0,"NO COBRADA",G656&gt;0,"COBRADA")</f>
        <v>COBRADA</v>
      </c>
      <c r="I656" t="s">
        <v>40</v>
      </c>
      <c r="J656" s="2" t="s">
        <v>34</v>
      </c>
      <c r="K656" t="s">
        <v>31</v>
      </c>
      <c r="L656" s="3">
        <v>21.7</v>
      </c>
      <c r="M656" s="1">
        <v>655</v>
      </c>
      <c r="N656" t="s">
        <v>39</v>
      </c>
      <c r="O656" s="3">
        <f>+VLOOKUP(M656,'Cocina datos'!K655:M1422,3,FALSE)</f>
        <v>93</v>
      </c>
      <c r="P656" s="3" cm="1">
        <f t="array" ref="P656">+_xlfn.IFS(H656="COBRADA",O656,H656="NO COBRADA",0)</f>
        <v>93</v>
      </c>
      <c r="Q656" s="3">
        <f t="shared" si="82"/>
        <v>21.7</v>
      </c>
    </row>
    <row r="657" spans="1:17">
      <c r="A657" s="1">
        <v>6</v>
      </c>
      <c r="B657" s="1" t="str">
        <f t="shared" si="80"/>
        <v>viernes</v>
      </c>
      <c r="C657" s="4">
        <v>45023.15</v>
      </c>
      <c r="D657" s="4">
        <v>45023.277777777781</v>
      </c>
      <c r="E657" s="4">
        <f t="shared" si="83"/>
        <v>0.12777777777955635</v>
      </c>
      <c r="F657" s="7">
        <f>+VLOOKUP(M657,'Cocina datos'!K656:M2558,2,FALSE)</f>
        <v>0.16458333333333333</v>
      </c>
      <c r="G657" s="7" cm="1">
        <f t="array" ref="G657">+_xlfn.IFS((E657-F657)&lt;0,0,(E657-F657)&gt;0,(E657-F657))</f>
        <v>0</v>
      </c>
      <c r="H657" s="9" t="str" cm="1">
        <f t="array" ref="H657">+_xlfn.IFS(G657=0,"NO COBRADA",G657&gt;0,"COBRADA")</f>
        <v>NO COBRADA</v>
      </c>
      <c r="I657" t="s">
        <v>33</v>
      </c>
      <c r="J657" s="2" t="s">
        <v>45</v>
      </c>
      <c r="K657" t="s">
        <v>44</v>
      </c>
      <c r="L657" s="3">
        <v>31.23</v>
      </c>
      <c r="M657" s="1">
        <v>656</v>
      </c>
      <c r="N657" t="s">
        <v>52</v>
      </c>
      <c r="O657" s="3">
        <f>+VLOOKUP(M657,'Cocina datos'!K656:M1423,3,FALSE)</f>
        <v>157</v>
      </c>
      <c r="P657" s="3" cm="1">
        <f t="array" ref="P657">+_xlfn.IFS(H657="COBRADA",O657,H657="NO COBRADA",0)</f>
        <v>0</v>
      </c>
      <c r="Q657" s="3">
        <f t="shared" si="82"/>
        <v>0</v>
      </c>
    </row>
    <row r="658" spans="1:17">
      <c r="A658" s="1">
        <v>2</v>
      </c>
      <c r="B658" s="1" t="str">
        <f t="shared" si="80"/>
        <v>viernes</v>
      </c>
      <c r="C658" s="4">
        <v>45023.035416666666</v>
      </c>
      <c r="D658" s="4">
        <v>45023.171527777777</v>
      </c>
      <c r="E658" s="4">
        <f t="shared" si="83"/>
        <v>0.13611111111094942</v>
      </c>
      <c r="F658" s="7">
        <f>+VLOOKUP(M658,'Cocina datos'!K657:M2559,2,FALSE)</f>
        <v>0.18611111111111112</v>
      </c>
      <c r="G658" s="7" cm="1">
        <f t="array" ref="G658">+_xlfn.IFS((E658-F658)&lt;0,0,(E658-F658)&gt;0,(E658-F658))</f>
        <v>0</v>
      </c>
      <c r="H658" s="9" t="str" cm="1">
        <f t="array" ref="H658">+_xlfn.IFS(G658=0,"NO COBRADA",G658&gt;0,"COBRADA")</f>
        <v>NO COBRADA</v>
      </c>
      <c r="I658" t="s">
        <v>33</v>
      </c>
      <c r="J658" s="2" t="s">
        <v>34</v>
      </c>
      <c r="K658" t="s">
        <v>31</v>
      </c>
      <c r="L658" s="3">
        <v>44.2</v>
      </c>
      <c r="M658" s="1">
        <v>657</v>
      </c>
      <c r="N658" t="s">
        <v>51</v>
      </c>
      <c r="O658" s="3">
        <f>+VLOOKUP(M658,'Cocina datos'!K657:M1424,3,FALSE)</f>
        <v>196</v>
      </c>
      <c r="P658" s="3" cm="1">
        <f t="array" ref="P658">+_xlfn.IFS(H658="COBRADA",O658,H658="NO COBRADA",0)</f>
        <v>0</v>
      </c>
      <c r="Q658" s="3">
        <f t="shared" si="82"/>
        <v>0</v>
      </c>
    </row>
    <row r="659" spans="1:17">
      <c r="A659" s="1">
        <v>5</v>
      </c>
      <c r="B659" s="1" t="str">
        <f t="shared" si="80"/>
        <v>viernes</v>
      </c>
      <c r="C659" s="4">
        <v>45023.071527777778</v>
      </c>
      <c r="D659" s="4">
        <v>45023.209722222222</v>
      </c>
      <c r="E659" s="4">
        <f t="shared" si="83"/>
        <v>0.13819444444379769</v>
      </c>
      <c r="F659" s="7">
        <f>+VLOOKUP(M659,'Cocina datos'!K658:M2560,2,FALSE)</f>
        <v>5.2083333333333329E-2</v>
      </c>
      <c r="G659" s="7" cm="1">
        <f t="array" ref="G659">+_xlfn.IFS((E659-F659)&lt;0,0,(E659-F659)&gt;0,(E659-F659))</f>
        <v>8.6111111110464364E-2</v>
      </c>
      <c r="H659" s="9" t="str" cm="1">
        <f t="array" ref="H659">+_xlfn.IFS(G659=0,"NO COBRADA",G659&gt;0,"COBRADA")</f>
        <v>COBRADA</v>
      </c>
      <c r="I659" t="s">
        <v>40</v>
      </c>
      <c r="J659" s="2" t="s">
        <v>34</v>
      </c>
      <c r="K659" t="s">
        <v>35</v>
      </c>
      <c r="L659" s="3">
        <v>31.27</v>
      </c>
      <c r="M659" s="1">
        <v>658</v>
      </c>
      <c r="N659" t="s">
        <v>39</v>
      </c>
      <c r="O659" s="3">
        <f>+VLOOKUP(M659,'Cocina datos'!K658:M1425,3,FALSE)</f>
        <v>86</v>
      </c>
      <c r="P659" s="3" cm="1">
        <f t="array" ref="P659">+_xlfn.IFS(H659="COBRADA",O659,H659="NO COBRADA",0)</f>
        <v>86</v>
      </c>
      <c r="Q659" s="3">
        <f t="shared" si="82"/>
        <v>31.27</v>
      </c>
    </row>
    <row r="660" spans="1:17">
      <c r="A660" s="1">
        <v>4</v>
      </c>
      <c r="B660" s="1" t="str">
        <f t="shared" si="80"/>
        <v>viernes</v>
      </c>
      <c r="C660" s="4">
        <v>45023.118055555555</v>
      </c>
      <c r="D660" s="4">
        <v>45023.168749999997</v>
      </c>
      <c r="E660" s="4">
        <f>+D660-C660+(15/1440)</f>
        <v>6.1111111109009165E-2</v>
      </c>
      <c r="F660" s="7">
        <f>+VLOOKUP(M660,'Cocina datos'!K659:M2561,2,FALSE)</f>
        <v>6.4583333333333326E-2</v>
      </c>
      <c r="G660" s="7" cm="1">
        <f t="array" ref="G660">+_xlfn.IFS((E660-F660)&lt;0,0,(E660-F660)&gt;0,(E660-F660))</f>
        <v>0</v>
      </c>
      <c r="H660" s="9" t="str" cm="1">
        <f t="array" ref="H660">+_xlfn.IFS(G660=0,"NO COBRADA",G660&gt;0,"COBRADA")</f>
        <v>NO COBRADA</v>
      </c>
      <c r="I660" t="s">
        <v>42</v>
      </c>
      <c r="J660" s="2" t="s">
        <v>45</v>
      </c>
      <c r="K660" t="s">
        <v>31</v>
      </c>
      <c r="L660" s="3">
        <v>35.24</v>
      </c>
      <c r="M660" s="1">
        <v>659</v>
      </c>
      <c r="N660" t="s">
        <v>43</v>
      </c>
      <c r="O660" s="3">
        <f>+VLOOKUP(M660,'Cocina datos'!K659:M1426,3,FALSE)</f>
        <v>87</v>
      </c>
      <c r="P660" s="3" cm="1">
        <f t="array" ref="P660">+_xlfn.IFS(H660="COBRADA",O660,H660="NO COBRADA",0)</f>
        <v>0</v>
      </c>
      <c r="Q660" s="3">
        <f t="shared" si="82"/>
        <v>0</v>
      </c>
    </row>
    <row r="661" spans="1:17">
      <c r="A661" s="1">
        <v>4</v>
      </c>
      <c r="B661" s="1" t="str">
        <f t="shared" si="80"/>
        <v>viernes</v>
      </c>
      <c r="C661" s="4">
        <v>45023.080555555556</v>
      </c>
      <c r="D661" s="4">
        <v>45023.243750000001</v>
      </c>
      <c r="E661" s="4">
        <f t="shared" si="83"/>
        <v>0.16319444444525288</v>
      </c>
      <c r="F661" s="7">
        <f>+VLOOKUP(M661,'Cocina datos'!K660:M2562,2,FALSE)</f>
        <v>7.3611111111111113E-2</v>
      </c>
      <c r="G661" s="7" cm="1">
        <f t="array" ref="G661">+_xlfn.IFS((E661-F661)&lt;0,0,(E661-F661)&gt;0,(E661-F661))</f>
        <v>8.9583333334141771E-2</v>
      </c>
      <c r="H661" s="9" t="str" cm="1">
        <f t="array" ref="H661">+_xlfn.IFS(G661=0,"NO COBRADA",G661&gt;0,"COBRADA")</f>
        <v>COBRADA</v>
      </c>
      <c r="I661" t="s">
        <v>37</v>
      </c>
      <c r="J661" s="2" t="s">
        <v>45</v>
      </c>
      <c r="K661" t="s">
        <v>35</v>
      </c>
      <c r="L661" s="3">
        <v>15.91</v>
      </c>
      <c r="M661" s="1">
        <v>660</v>
      </c>
      <c r="N661" t="s">
        <v>39</v>
      </c>
      <c r="O661" s="3">
        <f>+VLOOKUP(M661,'Cocina datos'!K660:M1427,3,FALSE)</f>
        <v>208</v>
      </c>
      <c r="P661" s="3" cm="1">
        <f t="array" ref="P661">+_xlfn.IFS(H661="COBRADA",O661,H661="NO COBRADA",0)</f>
        <v>208</v>
      </c>
      <c r="Q661" s="3">
        <f t="shared" si="82"/>
        <v>15.91</v>
      </c>
    </row>
    <row r="662" spans="1:17">
      <c r="A662" s="1">
        <v>4</v>
      </c>
      <c r="B662" s="1" t="str">
        <f t="shared" si="80"/>
        <v>viernes</v>
      </c>
      <c r="C662" s="4">
        <v>45023.140277777777</v>
      </c>
      <c r="D662" s="4">
        <v>45023.286111111112</v>
      </c>
      <c r="E662" s="4">
        <f>+D662-C662+(15/1440)</f>
        <v>0.15625000000242531</v>
      </c>
      <c r="F662" s="7">
        <f>+VLOOKUP(M662,'Cocina datos'!K661:M2563,2,FALSE)</f>
        <v>0.21111111111111111</v>
      </c>
      <c r="G662" s="7" cm="1">
        <f t="array" ref="G662">+_xlfn.IFS((E662-F662)&lt;0,0,(E662-F662)&gt;0,(E662-F662))</f>
        <v>0</v>
      </c>
      <c r="H662" s="9" t="str" cm="1">
        <f t="array" ref="H662">+_xlfn.IFS(G662=0,"NO COBRADA",G662&gt;0,"COBRADA")</f>
        <v>NO COBRADA</v>
      </c>
      <c r="I662" t="s">
        <v>42</v>
      </c>
      <c r="J662" s="2" t="s">
        <v>45</v>
      </c>
      <c r="K662" t="s">
        <v>44</v>
      </c>
      <c r="L662" s="3">
        <v>32.54</v>
      </c>
      <c r="M662" s="1">
        <v>661</v>
      </c>
      <c r="N662" t="s">
        <v>52</v>
      </c>
      <c r="O662" s="3">
        <f>+VLOOKUP(M662,'Cocina datos'!K661:M1428,3,FALSE)</f>
        <v>206</v>
      </c>
      <c r="P662" s="3" cm="1">
        <f t="array" ref="P662">+_xlfn.IFS(H662="COBRADA",O662,H662="NO COBRADA",0)</f>
        <v>0</v>
      </c>
      <c r="Q662" s="3">
        <f t="shared" si="82"/>
        <v>0</v>
      </c>
    </row>
    <row r="663" spans="1:17">
      <c r="A663" s="1">
        <v>4</v>
      </c>
      <c r="B663" s="1" t="str">
        <f t="shared" si="80"/>
        <v>viernes</v>
      </c>
      <c r="C663" s="4">
        <v>45023.084027777775</v>
      </c>
      <c r="D663" s="4">
        <v>45023.209722222222</v>
      </c>
      <c r="E663" s="4">
        <f t="shared" si="83"/>
        <v>0.12569444444670808</v>
      </c>
      <c r="F663" s="7">
        <f>+VLOOKUP(M663,'Cocina datos'!K662:M2564,2,FALSE)</f>
        <v>0.10625</v>
      </c>
      <c r="G663" s="7" cm="1">
        <f t="array" ref="G663">+_xlfn.IFS((E663-F663)&lt;0,0,(E663-F663)&gt;0,(E663-F663))</f>
        <v>1.9444444446708078E-2</v>
      </c>
      <c r="H663" s="9" t="str" cm="1">
        <f t="array" ref="H663">+_xlfn.IFS(G663=0,"NO COBRADA",G663&gt;0,"COBRADA")</f>
        <v>COBRADA</v>
      </c>
      <c r="I663" t="s">
        <v>33</v>
      </c>
      <c r="J663" s="2" t="s">
        <v>45</v>
      </c>
      <c r="K663" t="s">
        <v>31</v>
      </c>
      <c r="L663" s="3">
        <v>11.64</v>
      </c>
      <c r="M663" s="1">
        <v>662</v>
      </c>
      <c r="N663" t="s">
        <v>48</v>
      </c>
      <c r="O663" s="3">
        <f>+VLOOKUP(M663,'Cocina datos'!K662:M1429,3,FALSE)</f>
        <v>133</v>
      </c>
      <c r="P663" s="3" cm="1">
        <f t="array" ref="P663">+_xlfn.IFS(H663="COBRADA",O663,H663="NO COBRADA",0)</f>
        <v>133</v>
      </c>
      <c r="Q663" s="3">
        <f t="shared" si="82"/>
        <v>11.64</v>
      </c>
    </row>
    <row r="664" spans="1:17">
      <c r="A664" s="1">
        <v>1</v>
      </c>
      <c r="B664" s="1" t="str">
        <f t="shared" si="80"/>
        <v>viernes</v>
      </c>
      <c r="C664" s="4">
        <v>45023.04791666667</v>
      </c>
      <c r="D664" s="4">
        <v>45023.157638888886</v>
      </c>
      <c r="E664" s="4">
        <f>+D664-C664+(15/1440)</f>
        <v>0.12013888888274475</v>
      </c>
      <c r="F664" s="7">
        <f>+VLOOKUP(M664,'Cocina datos'!K663:M2565,2,FALSE)</f>
        <v>9.1666666666666674E-2</v>
      </c>
      <c r="G664" s="7" cm="1">
        <f t="array" ref="G664">+_xlfn.IFS((E664-F664)&lt;0,0,(E664-F664)&gt;0,(E664-F664))</f>
        <v>2.8472222216078077E-2</v>
      </c>
      <c r="H664" s="9" t="str" cm="1">
        <f t="array" ref="H664">+_xlfn.IFS(G664=0,"NO COBRADA",G664&gt;0,"COBRADA")</f>
        <v>COBRADA</v>
      </c>
      <c r="I664" t="s">
        <v>33</v>
      </c>
      <c r="J664" s="2" t="s">
        <v>34</v>
      </c>
      <c r="K664" t="s">
        <v>31</v>
      </c>
      <c r="L664" s="3">
        <v>41.8</v>
      </c>
      <c r="M664" s="1">
        <v>663</v>
      </c>
      <c r="N664" t="s">
        <v>32</v>
      </c>
      <c r="O664" s="3">
        <f>+VLOOKUP(M664,'Cocina datos'!K663:M1430,3,FALSE)</f>
        <v>114</v>
      </c>
      <c r="P664" s="3" cm="1">
        <f t="array" ref="P664">+_xlfn.IFS(H664="COBRADA",O664,H664="NO COBRADA",0)</f>
        <v>114</v>
      </c>
      <c r="Q664" s="3">
        <f t="shared" si="82"/>
        <v>41.8</v>
      </c>
    </row>
    <row r="665" spans="1:17">
      <c r="A665" s="1">
        <v>6</v>
      </c>
      <c r="B665" s="1" t="str">
        <f t="shared" si="80"/>
        <v>viernes</v>
      </c>
      <c r="C665" s="4">
        <v>45023.065972222219</v>
      </c>
      <c r="D665" s="4">
        <v>45023.161805555559</v>
      </c>
      <c r="E665" s="4">
        <f t="shared" si="83"/>
        <v>9.5833333340124227E-2</v>
      </c>
      <c r="F665" s="7">
        <f>+VLOOKUP(M665,'Cocina datos'!K664:M2566,2,FALSE)</f>
        <v>0.16458333333333336</v>
      </c>
      <c r="G665" s="7" cm="1">
        <f t="array" ref="G665">+_xlfn.IFS((E665-F665)&lt;0,0,(E665-F665)&gt;0,(E665-F665))</f>
        <v>0</v>
      </c>
      <c r="H665" s="9" t="str" cm="1">
        <f t="array" ref="H665">+_xlfn.IFS(G665=0,"NO COBRADA",G665&gt;0,"COBRADA")</f>
        <v>NO COBRADA</v>
      </c>
      <c r="I665" t="s">
        <v>42</v>
      </c>
      <c r="J665" s="2" t="s">
        <v>47</v>
      </c>
      <c r="K665" t="s">
        <v>35</v>
      </c>
      <c r="L665" s="3">
        <v>31.27</v>
      </c>
      <c r="M665" s="1">
        <v>664</v>
      </c>
      <c r="N665" t="s">
        <v>36</v>
      </c>
      <c r="O665" s="3">
        <f>+VLOOKUP(M665,'Cocina datos'!K664:M1431,3,FALSE)</f>
        <v>122</v>
      </c>
      <c r="P665" s="3" cm="1">
        <f t="array" ref="P665">+_xlfn.IFS(H665="COBRADA",O665,H665="NO COBRADA",0)</f>
        <v>0</v>
      </c>
      <c r="Q665" s="3">
        <f t="shared" si="82"/>
        <v>0</v>
      </c>
    </row>
    <row r="666" spans="1:17">
      <c r="A666" s="1">
        <v>1</v>
      </c>
      <c r="B666" s="1" t="str">
        <f t="shared" si="80"/>
        <v>viernes</v>
      </c>
      <c r="C666" s="4">
        <v>45023.086805555555</v>
      </c>
      <c r="D666" s="4">
        <v>45023.24722222222</v>
      </c>
      <c r="E666" s="4">
        <f>+D666-C666+(15/1440)</f>
        <v>0.1708333333323632</v>
      </c>
      <c r="F666" s="7">
        <f>+VLOOKUP(M666,'Cocina datos'!K665:M2567,2,FALSE)</f>
        <v>7.2916666666666671E-2</v>
      </c>
      <c r="G666" s="7" cm="1">
        <f t="array" ref="G666">+_xlfn.IFS((E666-F666)&lt;0,0,(E666-F666)&gt;0,(E666-F666))</f>
        <v>9.7916666665696525E-2</v>
      </c>
      <c r="H666" s="9" t="str" cm="1">
        <f t="array" ref="H666">+_xlfn.IFS(G666=0,"NO COBRADA",G666&gt;0,"COBRADA")</f>
        <v>COBRADA</v>
      </c>
      <c r="I666" t="s">
        <v>40</v>
      </c>
      <c r="J666" s="2" t="s">
        <v>45</v>
      </c>
      <c r="K666" t="s">
        <v>31</v>
      </c>
      <c r="L666" s="3">
        <v>25.32</v>
      </c>
      <c r="M666" s="1">
        <v>665</v>
      </c>
      <c r="N666" t="s">
        <v>48</v>
      </c>
      <c r="O666" s="3">
        <f>+VLOOKUP(M666,'Cocina datos'!K665:M1432,3,FALSE)</f>
        <v>129</v>
      </c>
      <c r="P666" s="3" cm="1">
        <f t="array" ref="P666">+_xlfn.IFS(H666="COBRADA",O666,H666="NO COBRADA",0)</f>
        <v>129</v>
      </c>
      <c r="Q666" s="3">
        <f t="shared" si="82"/>
        <v>25.32</v>
      </c>
    </row>
    <row r="667" spans="1:17">
      <c r="A667" s="1">
        <v>4</v>
      </c>
      <c r="B667" s="1" t="str">
        <f t="shared" si="80"/>
        <v>viernes</v>
      </c>
      <c r="C667" s="4">
        <v>45023.044444444444</v>
      </c>
      <c r="D667" s="4">
        <v>45023.206250000003</v>
      </c>
      <c r="E667" s="4">
        <f t="shared" si="83"/>
        <v>0.16180555555911269</v>
      </c>
      <c r="F667" s="7">
        <f>+VLOOKUP(M667,'Cocina datos'!K666:M2568,2,FALSE)</f>
        <v>3.7499999999999999E-2</v>
      </c>
      <c r="G667" s="7" cm="1">
        <f t="array" ref="G667">+_xlfn.IFS((E667-F667)&lt;0,0,(E667-F667)&gt;0,(E667-F667))</f>
        <v>0.12430555555911268</v>
      </c>
      <c r="H667" s="9" t="str" cm="1">
        <f t="array" ref="H667">+_xlfn.IFS(G667=0,"NO COBRADA",G667&gt;0,"COBRADA")</f>
        <v>COBRADA</v>
      </c>
      <c r="I667" t="s">
        <v>37</v>
      </c>
      <c r="J667" s="2" t="s">
        <v>45</v>
      </c>
      <c r="K667" t="s">
        <v>31</v>
      </c>
      <c r="L667" s="3">
        <v>11.86</v>
      </c>
      <c r="M667" s="1">
        <v>666</v>
      </c>
      <c r="N667" t="s">
        <v>41</v>
      </c>
      <c r="O667" s="3">
        <f>+VLOOKUP(M667,'Cocina datos'!K666:M1433,3,FALSE)</f>
        <v>40</v>
      </c>
      <c r="P667" s="3" cm="1">
        <f t="array" ref="P667">+_xlfn.IFS(H667="COBRADA",O667,H667="NO COBRADA",0)</f>
        <v>40</v>
      </c>
      <c r="Q667" s="3">
        <f t="shared" si="82"/>
        <v>11.86</v>
      </c>
    </row>
    <row r="668" spans="1:17">
      <c r="A668" s="1">
        <v>5</v>
      </c>
      <c r="B668" s="1" t="str">
        <f t="shared" si="80"/>
        <v>viernes</v>
      </c>
      <c r="C668" s="4">
        <v>45023.152083333334</v>
      </c>
      <c r="D668" s="4">
        <v>45023.296527777777</v>
      </c>
      <c r="E668" s="4">
        <f t="shared" si="83"/>
        <v>0.1444444444423425</v>
      </c>
      <c r="F668" s="7">
        <f>+VLOOKUP(M668,'Cocina datos'!K667:M2569,2,FALSE)</f>
        <v>8.3333333333333332E-3</v>
      </c>
      <c r="G668" s="7" cm="1">
        <f t="array" ref="G668">+_xlfn.IFS((E668-F668)&lt;0,0,(E668-F668)&gt;0,(E668-F668))</f>
        <v>0.13611111110900917</v>
      </c>
      <c r="H668" s="9" t="str" cm="1">
        <f t="array" ref="H668">+_xlfn.IFS(G668=0,"NO COBRADA",G668&gt;0,"COBRADA")</f>
        <v>COBRADA</v>
      </c>
      <c r="I668" t="s">
        <v>29</v>
      </c>
      <c r="J668" s="2" t="s">
        <v>45</v>
      </c>
      <c r="K668" t="s">
        <v>31</v>
      </c>
      <c r="L668" s="3">
        <v>20.49</v>
      </c>
      <c r="M668" s="1">
        <v>667</v>
      </c>
      <c r="N668" t="s">
        <v>43</v>
      </c>
      <c r="O668" s="3">
        <f>+VLOOKUP(M668,'Cocina datos'!K667:M1434,3,FALSE)</f>
        <v>36</v>
      </c>
      <c r="P668" s="3" cm="1">
        <f t="array" ref="P668">+_xlfn.IFS(H668="COBRADA",O668,H668="NO COBRADA",0)</f>
        <v>36</v>
      </c>
      <c r="Q668" s="3">
        <f t="shared" si="82"/>
        <v>20.49</v>
      </c>
    </row>
    <row r="669" spans="1:17">
      <c r="A669" s="1">
        <v>4</v>
      </c>
      <c r="B669" s="1" t="str">
        <f t="shared" si="80"/>
        <v>viernes</v>
      </c>
      <c r="C669" s="4">
        <v>45023.071527777778</v>
      </c>
      <c r="D669" s="4">
        <v>45023.195138888892</v>
      </c>
      <c r="E669" s="4">
        <f t="shared" si="83"/>
        <v>0.12361111111385981</v>
      </c>
      <c r="F669" s="7">
        <f>+VLOOKUP(M669,'Cocina datos'!K668:M2570,2,FALSE)</f>
        <v>0.23333333333333336</v>
      </c>
      <c r="G669" s="7" cm="1">
        <f t="array" ref="G669">+_xlfn.IFS((E669-F669)&lt;0,0,(E669-F669)&gt;0,(E669-F669))</f>
        <v>0</v>
      </c>
      <c r="H669" s="9" t="str" cm="1">
        <f t="array" ref="H669">+_xlfn.IFS(G669=0,"NO COBRADA",G669&gt;0,"COBRADA")</f>
        <v>NO COBRADA</v>
      </c>
      <c r="I669" t="s">
        <v>33</v>
      </c>
      <c r="J669" s="2" t="s">
        <v>45</v>
      </c>
      <c r="K669" t="s">
        <v>35</v>
      </c>
      <c r="L669" s="3">
        <v>18.61</v>
      </c>
      <c r="M669" s="1">
        <v>668</v>
      </c>
      <c r="N669" t="s">
        <v>48</v>
      </c>
      <c r="O669" s="3">
        <f>+VLOOKUP(M669,'Cocina datos'!K668:M1435,3,FALSE)</f>
        <v>201</v>
      </c>
      <c r="P669" s="3" cm="1">
        <f t="array" ref="P669">+_xlfn.IFS(H669="COBRADA",O669,H669="NO COBRADA",0)</f>
        <v>0</v>
      </c>
      <c r="Q669" s="3">
        <f t="shared" si="82"/>
        <v>0</v>
      </c>
    </row>
    <row r="670" spans="1:17">
      <c r="A670" s="1">
        <v>4</v>
      </c>
      <c r="B670" s="1" t="str">
        <f t="shared" si="80"/>
        <v>viernes</v>
      </c>
      <c r="C670" s="4">
        <v>45023.042361111111</v>
      </c>
      <c r="D670" s="4">
        <v>45023.19027777778</v>
      </c>
      <c r="E670" s="4">
        <f t="shared" si="83"/>
        <v>0.14791666666860692</v>
      </c>
      <c r="F670" s="7">
        <f>+VLOOKUP(M670,'Cocina datos'!K669:M2571,2,FALSE)</f>
        <v>0.11597222222222221</v>
      </c>
      <c r="G670" s="7" cm="1">
        <f t="array" ref="G670">+_xlfn.IFS((E670-F670)&lt;0,0,(E670-F670)&gt;0,(E670-F670))</f>
        <v>3.1944444446384709E-2</v>
      </c>
      <c r="H670" s="9" t="str" cm="1">
        <f t="array" ref="H670">+_xlfn.IFS(G670=0,"NO COBRADA",G670&gt;0,"COBRADA")</f>
        <v>COBRADA</v>
      </c>
      <c r="I670" t="s">
        <v>29</v>
      </c>
      <c r="J670" s="2" t="s">
        <v>45</v>
      </c>
      <c r="K670" t="s">
        <v>31</v>
      </c>
      <c r="L670" s="3">
        <v>10.68</v>
      </c>
      <c r="M670" s="1">
        <v>669</v>
      </c>
      <c r="N670" t="s">
        <v>46</v>
      </c>
      <c r="O670" s="3">
        <f>+VLOOKUP(M670,'Cocina datos'!K669:M1436,3,FALSE)</f>
        <v>181</v>
      </c>
      <c r="P670" s="3" cm="1">
        <f t="array" ref="P670">+_xlfn.IFS(H670="COBRADA",O670,H670="NO COBRADA",0)</f>
        <v>181</v>
      </c>
      <c r="Q670" s="3">
        <f t="shared" si="82"/>
        <v>10.68</v>
      </c>
    </row>
    <row r="671" spans="1:17">
      <c r="A671" s="1">
        <v>6</v>
      </c>
      <c r="B671" s="1" t="str">
        <f t="shared" si="80"/>
        <v>viernes</v>
      </c>
      <c r="C671" s="4">
        <v>45023.077777777777</v>
      </c>
      <c r="D671" s="4">
        <v>45023.133333333331</v>
      </c>
      <c r="E671" s="4">
        <f>+D671-C671+(15/1440)</f>
        <v>6.5972222221413787E-2</v>
      </c>
      <c r="F671" s="7">
        <f>+VLOOKUP(M671,'Cocina datos'!K670:M2572,2,FALSE)</f>
        <v>5.2083333333333329E-2</v>
      </c>
      <c r="G671" s="7" cm="1">
        <f t="array" ref="G671">+_xlfn.IFS((E671-F671)&lt;0,0,(E671-F671)&gt;0,(E671-F671))</f>
        <v>1.3888888888080458E-2</v>
      </c>
      <c r="H671" s="9" t="str" cm="1">
        <f t="array" ref="H671">+_xlfn.IFS(G671=0,"NO COBRADA",G671&gt;0,"COBRADA")</f>
        <v>COBRADA</v>
      </c>
      <c r="I671" t="s">
        <v>37</v>
      </c>
      <c r="J671" s="2" t="s">
        <v>34</v>
      </c>
      <c r="K671" t="s">
        <v>31</v>
      </c>
      <c r="L671" s="3">
        <v>37.93</v>
      </c>
      <c r="M671" s="1">
        <v>670</v>
      </c>
      <c r="N671" t="s">
        <v>48</v>
      </c>
      <c r="O671" s="3">
        <f>+VLOOKUP(M671,'Cocina datos'!K670:M1437,3,FALSE)</f>
        <v>94</v>
      </c>
      <c r="P671" s="3" cm="1">
        <f t="array" ref="P671">+_xlfn.IFS(H671="COBRADA",O671,H671="NO COBRADA",0)</f>
        <v>94</v>
      </c>
      <c r="Q671" s="3">
        <f t="shared" si="82"/>
        <v>37.93</v>
      </c>
    </row>
    <row r="672" spans="1:17">
      <c r="A672" s="1">
        <v>3</v>
      </c>
      <c r="B672" s="1" t="str">
        <f t="shared" si="80"/>
        <v>viernes</v>
      </c>
      <c r="C672" s="4">
        <v>45023.095833333333</v>
      </c>
      <c r="D672" s="4">
        <v>45023.145833333336</v>
      </c>
      <c r="E672" s="4">
        <f t="shared" si="83"/>
        <v>5.0000000002910383E-2</v>
      </c>
      <c r="F672" s="7">
        <f>+VLOOKUP(M672,'Cocina datos'!K671:M2573,2,FALSE)</f>
        <v>0.13194444444444445</v>
      </c>
      <c r="G672" s="7" cm="1">
        <f t="array" ref="G672">+_xlfn.IFS((E672-F672)&lt;0,0,(E672-F672)&gt;0,(E672-F672))</f>
        <v>0</v>
      </c>
      <c r="H672" s="9" t="str" cm="1">
        <f t="array" ref="H672">+_xlfn.IFS(G672=0,"NO COBRADA",G672&gt;0,"COBRADA")</f>
        <v>NO COBRADA</v>
      </c>
      <c r="I672" t="s">
        <v>29</v>
      </c>
      <c r="J672" s="2" t="s">
        <v>34</v>
      </c>
      <c r="K672" t="s">
        <v>31</v>
      </c>
      <c r="L672" s="3">
        <v>32.200000000000003</v>
      </c>
      <c r="M672" s="1">
        <v>671</v>
      </c>
      <c r="N672" t="s">
        <v>48</v>
      </c>
      <c r="O672" s="3">
        <f>+VLOOKUP(M672,'Cocina datos'!K671:M1438,3,FALSE)</f>
        <v>184</v>
      </c>
      <c r="P672" s="3" cm="1">
        <f t="array" ref="P672">+_xlfn.IFS(H672="COBRADA",O672,H672="NO COBRADA",0)</f>
        <v>0</v>
      </c>
      <c r="Q672" s="3">
        <f t="shared" si="82"/>
        <v>0</v>
      </c>
    </row>
    <row r="673" spans="1:17">
      <c r="A673" s="1">
        <v>6</v>
      </c>
      <c r="B673" s="1" t="str">
        <f t="shared" si="80"/>
        <v>viernes</v>
      </c>
      <c r="C673" s="4">
        <v>45023.058333333334</v>
      </c>
      <c r="D673" s="4">
        <v>45023.160416666666</v>
      </c>
      <c r="E673" s="4">
        <f t="shared" si="83"/>
        <v>0.10208333333139308</v>
      </c>
      <c r="F673" s="7">
        <f>+VLOOKUP(M673,'Cocina datos'!K672:M2574,2,FALSE)</f>
        <v>9.375E-2</v>
      </c>
      <c r="G673" s="7" cm="1">
        <f t="array" ref="G673">+_xlfn.IFS((E673-F673)&lt;0,0,(E673-F673)&gt;0,(E673-F673))</f>
        <v>8.333333331393078E-3</v>
      </c>
      <c r="H673" s="9" t="str" cm="1">
        <f t="array" ref="H673">+_xlfn.IFS(G673=0,"NO COBRADA",G673&gt;0,"COBRADA")</f>
        <v>COBRADA</v>
      </c>
      <c r="I673" t="s">
        <v>42</v>
      </c>
      <c r="J673" s="2" t="s">
        <v>45</v>
      </c>
      <c r="K673" t="s">
        <v>44</v>
      </c>
      <c r="L673" s="3">
        <v>29.19</v>
      </c>
      <c r="M673" s="1">
        <v>672</v>
      </c>
      <c r="N673" t="s">
        <v>51</v>
      </c>
      <c r="O673" s="3">
        <f>+VLOOKUP(M673,'Cocina datos'!K672:M1439,3,FALSE)</f>
        <v>157</v>
      </c>
      <c r="P673" s="3" cm="1">
        <f t="array" ref="P673">+_xlfn.IFS(H673="COBRADA",O673,H673="NO COBRADA",0)</f>
        <v>157</v>
      </c>
      <c r="Q673" s="3">
        <f t="shared" si="82"/>
        <v>29.19</v>
      </c>
    </row>
    <row r="674" spans="1:17">
      <c r="A674" s="1">
        <v>6</v>
      </c>
      <c r="B674" s="1" t="str">
        <f t="shared" si="80"/>
        <v>viernes</v>
      </c>
      <c r="C674" s="4">
        <v>45023.025694444441</v>
      </c>
      <c r="D674" s="4">
        <v>45023.119444444441</v>
      </c>
      <c r="E674" s="4">
        <f t="shared" si="83"/>
        <v>9.375E-2</v>
      </c>
      <c r="F674" s="7">
        <f>+VLOOKUP(M674,'Cocina datos'!K673:M2575,2,FALSE)</f>
        <v>0.11874999999999999</v>
      </c>
      <c r="G674" s="7" cm="1">
        <f t="array" ref="G674">+_xlfn.IFS((E674-F674)&lt;0,0,(E674-F674)&gt;0,(E674-F674))</f>
        <v>0</v>
      </c>
      <c r="H674" s="9" t="str" cm="1">
        <f t="array" ref="H674">+_xlfn.IFS(G674=0,"NO COBRADA",G674&gt;0,"COBRADA")</f>
        <v>NO COBRADA</v>
      </c>
      <c r="I674" t="s">
        <v>40</v>
      </c>
      <c r="J674" s="2" t="s">
        <v>45</v>
      </c>
      <c r="K674" t="s">
        <v>31</v>
      </c>
      <c r="L674" s="3">
        <v>36.5</v>
      </c>
      <c r="M674" s="1">
        <v>673</v>
      </c>
      <c r="N674" t="s">
        <v>46</v>
      </c>
      <c r="O674" s="3">
        <f>+VLOOKUP(M674,'Cocina datos'!K673:M1440,3,FALSE)</f>
        <v>265</v>
      </c>
      <c r="P674" s="3" cm="1">
        <f t="array" ref="P674">+_xlfn.IFS(H674="COBRADA",O674,H674="NO COBRADA",0)</f>
        <v>0</v>
      </c>
      <c r="Q674" s="3">
        <f t="shared" si="82"/>
        <v>0</v>
      </c>
    </row>
    <row r="675" spans="1:17">
      <c r="A675" s="1">
        <v>3</v>
      </c>
      <c r="B675" s="1" t="str">
        <f t="shared" si="80"/>
        <v>viernes</v>
      </c>
      <c r="C675" s="4">
        <v>45023.002083333333</v>
      </c>
      <c r="D675" s="4">
        <v>45023.0625</v>
      </c>
      <c r="E675" s="4">
        <f t="shared" si="83"/>
        <v>6.0416666667151731E-2</v>
      </c>
      <c r="F675" s="7">
        <f>+VLOOKUP(M675,'Cocina datos'!K674:M2576,2,FALSE)</f>
        <v>7.8472222222222221E-2</v>
      </c>
      <c r="G675" s="7" cm="1">
        <f t="array" ref="G675">+_xlfn.IFS((E675-F675)&lt;0,0,(E675-F675)&gt;0,(E675-F675))</f>
        <v>0</v>
      </c>
      <c r="H675" s="9" t="str" cm="1">
        <f t="array" ref="H675">+_xlfn.IFS(G675=0,"NO COBRADA",G675&gt;0,"COBRADA")</f>
        <v>NO COBRADA</v>
      </c>
      <c r="I675" t="s">
        <v>40</v>
      </c>
      <c r="J675" s="2" t="s">
        <v>45</v>
      </c>
      <c r="K675" t="s">
        <v>44</v>
      </c>
      <c r="L675" s="3">
        <v>41.29</v>
      </c>
      <c r="M675" s="1">
        <v>674</v>
      </c>
      <c r="N675" t="s">
        <v>41</v>
      </c>
      <c r="O675" s="3">
        <f>+VLOOKUP(M675,'Cocina datos'!K674:M1441,3,FALSE)</f>
        <v>207</v>
      </c>
      <c r="P675" s="3" cm="1">
        <f t="array" ref="P675">+_xlfn.IFS(H675="COBRADA",O675,H675="NO COBRADA",0)</f>
        <v>0</v>
      </c>
      <c r="Q675" s="3">
        <f t="shared" si="82"/>
        <v>0</v>
      </c>
    </row>
    <row r="676" spans="1:17">
      <c r="A676" s="1">
        <v>2</v>
      </c>
      <c r="B676" s="1" t="str">
        <f t="shared" si="80"/>
        <v>viernes</v>
      </c>
      <c r="C676" s="4">
        <v>45023.037499999999</v>
      </c>
      <c r="D676" s="4">
        <v>45023.189583333333</v>
      </c>
      <c r="E676" s="4">
        <f t="shared" si="83"/>
        <v>0.15208333333430346</v>
      </c>
      <c r="F676" s="7">
        <f>+VLOOKUP(M676,'Cocina datos'!K675:M2577,2,FALSE)</f>
        <v>0.2409722222222222</v>
      </c>
      <c r="G676" s="7" cm="1">
        <f t="array" ref="G676">+_xlfn.IFS((E676-F676)&lt;0,0,(E676-F676)&gt;0,(E676-F676))</f>
        <v>0</v>
      </c>
      <c r="H676" s="9" t="str" cm="1">
        <f t="array" ref="H676">+_xlfn.IFS(G676=0,"NO COBRADA",G676&gt;0,"COBRADA")</f>
        <v>NO COBRADA</v>
      </c>
      <c r="I676" t="s">
        <v>37</v>
      </c>
      <c r="J676" s="2" t="s">
        <v>34</v>
      </c>
      <c r="K676" t="s">
        <v>44</v>
      </c>
      <c r="L676" s="3">
        <v>30.74</v>
      </c>
      <c r="M676" s="1">
        <v>675</v>
      </c>
      <c r="N676" t="s">
        <v>50</v>
      </c>
      <c r="O676" s="3">
        <f>+VLOOKUP(M676,'Cocina datos'!K675:M1442,3,FALSE)</f>
        <v>193</v>
      </c>
      <c r="P676" s="3" cm="1">
        <f t="array" ref="P676">+_xlfn.IFS(H676="COBRADA",O676,H676="NO COBRADA",0)</f>
        <v>0</v>
      </c>
      <c r="Q676" s="3">
        <f t="shared" si="82"/>
        <v>0</v>
      </c>
    </row>
    <row r="677" spans="1:17">
      <c r="A677" s="1">
        <v>6</v>
      </c>
      <c r="B677" s="1" t="str">
        <f t="shared" si="80"/>
        <v>viernes</v>
      </c>
      <c r="C677" s="4">
        <v>45023.019444444442</v>
      </c>
      <c r="D677" s="4">
        <v>45023.15625</v>
      </c>
      <c r="E677" s="4">
        <f t="shared" ref="E677:E680" si="84">+D677-C677+(15/1440)</f>
        <v>0.14722222222432416</v>
      </c>
      <c r="F677" s="7">
        <f>+VLOOKUP(M677,'Cocina datos'!K676:M2578,2,FALSE)</f>
        <v>0.10069444444444445</v>
      </c>
      <c r="G677" s="7" cm="1">
        <f t="array" ref="G677">+_xlfn.IFS((E677-F677)&lt;0,0,(E677-F677)&gt;0,(E677-F677))</f>
        <v>4.6527777779879709E-2</v>
      </c>
      <c r="H677" s="9" t="str" cm="1">
        <f t="array" ref="H677">+_xlfn.IFS(G677=0,"NO COBRADA",G677&gt;0,"COBRADA")</f>
        <v>COBRADA</v>
      </c>
      <c r="I677" t="s">
        <v>29</v>
      </c>
      <c r="J677" s="2" t="s">
        <v>45</v>
      </c>
      <c r="K677" t="s">
        <v>31</v>
      </c>
      <c r="L677" s="3">
        <v>41.6</v>
      </c>
      <c r="M677" s="1">
        <v>676</v>
      </c>
      <c r="N677" t="s">
        <v>50</v>
      </c>
      <c r="O677" s="3">
        <f>+VLOOKUP(M677,'Cocina datos'!K676:M1443,3,FALSE)</f>
        <v>124</v>
      </c>
      <c r="P677" s="3" cm="1">
        <f t="array" ref="P677">+_xlfn.IFS(H677="COBRADA",O677,H677="NO COBRADA",0)</f>
        <v>124</v>
      </c>
      <c r="Q677" s="3">
        <f t="shared" si="82"/>
        <v>41.6</v>
      </c>
    </row>
    <row r="678" spans="1:17">
      <c r="A678" s="1">
        <v>6</v>
      </c>
      <c r="B678" s="1" t="str">
        <f t="shared" si="80"/>
        <v>viernes</v>
      </c>
      <c r="C678" s="4">
        <v>45023.023611111108</v>
      </c>
      <c r="D678" s="4">
        <v>45023.109027777777</v>
      </c>
      <c r="E678" s="4">
        <f t="shared" si="84"/>
        <v>9.5833333335273593E-2</v>
      </c>
      <c r="F678" s="7">
        <f>+VLOOKUP(M678,'Cocina datos'!K677:M2579,2,FALSE)</f>
        <v>0.18194444444444444</v>
      </c>
      <c r="G678" s="7" cm="1">
        <f t="array" ref="G678">+_xlfn.IFS((E678-F678)&lt;0,0,(E678-F678)&gt;0,(E678-F678))</f>
        <v>0</v>
      </c>
      <c r="H678" s="9" t="str" cm="1">
        <f t="array" ref="H678">+_xlfn.IFS(G678=0,"NO COBRADA",G678&gt;0,"COBRADA")</f>
        <v>NO COBRADA</v>
      </c>
      <c r="I678" t="s">
        <v>37</v>
      </c>
      <c r="J678" s="2" t="s">
        <v>45</v>
      </c>
      <c r="K678" t="s">
        <v>31</v>
      </c>
      <c r="L678" s="3">
        <v>12.57</v>
      </c>
      <c r="M678" s="1">
        <v>677</v>
      </c>
      <c r="N678" t="s">
        <v>48</v>
      </c>
      <c r="O678" s="3">
        <f>+VLOOKUP(M678,'Cocina datos'!K677:M1444,3,FALSE)</f>
        <v>144</v>
      </c>
      <c r="P678" s="3" cm="1">
        <f t="array" ref="P678">+_xlfn.IFS(H678="COBRADA",O678,H678="NO COBRADA",0)</f>
        <v>0</v>
      </c>
      <c r="Q678" s="3">
        <f t="shared" si="82"/>
        <v>0</v>
      </c>
    </row>
    <row r="679" spans="1:17">
      <c r="A679" s="1">
        <v>1</v>
      </c>
      <c r="B679" s="1" t="str">
        <f t="shared" si="80"/>
        <v>viernes</v>
      </c>
      <c r="C679" s="4">
        <v>45023.125694444447</v>
      </c>
      <c r="D679" s="4">
        <v>45023.223611111112</v>
      </c>
      <c r="E679" s="4">
        <f t="shared" si="84"/>
        <v>0.10833333333236321</v>
      </c>
      <c r="F679" s="7">
        <f>+VLOOKUP(M679,'Cocina datos'!K678:M2580,2,FALSE)</f>
        <v>0.17499999999999999</v>
      </c>
      <c r="G679" s="7" cm="1">
        <f t="array" ref="G679">+_xlfn.IFS((E679-F679)&lt;0,0,(E679-F679)&gt;0,(E679-F679))</f>
        <v>0</v>
      </c>
      <c r="H679" s="9" t="str" cm="1">
        <f t="array" ref="H679">+_xlfn.IFS(G679=0,"NO COBRADA",G679&gt;0,"COBRADA")</f>
        <v>NO COBRADA</v>
      </c>
      <c r="I679" t="s">
        <v>29</v>
      </c>
      <c r="J679" s="2" t="s">
        <v>45</v>
      </c>
      <c r="K679" t="s">
        <v>31</v>
      </c>
      <c r="L679" s="3">
        <v>26.76</v>
      </c>
      <c r="M679" s="1">
        <v>678</v>
      </c>
      <c r="N679" t="s">
        <v>51</v>
      </c>
      <c r="O679" s="3">
        <f>+VLOOKUP(M679,'Cocina datos'!K678:M1445,3,FALSE)</f>
        <v>204</v>
      </c>
      <c r="P679" s="3" cm="1">
        <f t="array" ref="P679">+_xlfn.IFS(H679="COBRADA",O679,H679="NO COBRADA",0)</f>
        <v>0</v>
      </c>
      <c r="Q679" s="3">
        <f t="shared" si="82"/>
        <v>0</v>
      </c>
    </row>
    <row r="680" spans="1:17">
      <c r="A680" s="1">
        <v>4</v>
      </c>
      <c r="B680" s="1" t="str">
        <f t="shared" si="80"/>
        <v>viernes</v>
      </c>
      <c r="C680" s="4">
        <v>45023.001388888886</v>
      </c>
      <c r="D680" s="4">
        <v>45023.127083333333</v>
      </c>
      <c r="E680" s="4">
        <f t="shared" si="84"/>
        <v>0.13611111111337473</v>
      </c>
      <c r="F680" s="7">
        <f>+VLOOKUP(M680,'Cocina datos'!K679:M2581,2,FALSE)</f>
        <v>0.17569444444444443</v>
      </c>
      <c r="G680" s="7" cm="1">
        <f t="array" ref="G680">+_xlfn.IFS((E680-F680)&lt;0,0,(E680-F680)&gt;0,(E680-F680))</f>
        <v>0</v>
      </c>
      <c r="H680" s="9" t="str" cm="1">
        <f t="array" ref="H680">+_xlfn.IFS(G680=0,"NO COBRADA",G680&gt;0,"COBRADA")</f>
        <v>NO COBRADA</v>
      </c>
      <c r="I680" t="s">
        <v>37</v>
      </c>
      <c r="J680" s="2" t="s">
        <v>45</v>
      </c>
      <c r="K680" t="s">
        <v>31</v>
      </c>
      <c r="L680" s="3">
        <v>36.43</v>
      </c>
      <c r="M680" s="1">
        <v>679</v>
      </c>
      <c r="N680" t="s">
        <v>51</v>
      </c>
      <c r="O680" s="3">
        <f>+VLOOKUP(M680,'Cocina datos'!K679:M1446,3,FALSE)</f>
        <v>199</v>
      </c>
      <c r="P680" s="3" cm="1">
        <f t="array" ref="P680">+_xlfn.IFS(H680="COBRADA",O680,H680="NO COBRADA",0)</f>
        <v>0</v>
      </c>
      <c r="Q680" s="3">
        <f t="shared" si="82"/>
        <v>0</v>
      </c>
    </row>
    <row r="681" spans="1:17">
      <c r="A681" s="1">
        <v>4</v>
      </c>
      <c r="B681" s="1" t="str">
        <f t="shared" si="80"/>
        <v>viernes</v>
      </c>
      <c r="C681" s="4">
        <v>45023.057638888888</v>
      </c>
      <c r="D681" s="4">
        <v>45023.222222222219</v>
      </c>
      <c r="E681" s="4">
        <f t="shared" si="83"/>
        <v>0.16458333333139308</v>
      </c>
      <c r="F681" s="7">
        <f>+VLOOKUP(M681,'Cocina datos'!K680:M2582,2,FALSE)</f>
        <v>0.18819444444444444</v>
      </c>
      <c r="G681" s="7" cm="1">
        <f t="array" ref="G681">+_xlfn.IFS((E681-F681)&lt;0,0,(E681-F681)&gt;0,(E681-F681))</f>
        <v>0</v>
      </c>
      <c r="H681" s="9" t="str" cm="1">
        <f t="array" ref="H681">+_xlfn.IFS(G681=0,"NO COBRADA",G681&gt;0,"COBRADA")</f>
        <v>NO COBRADA</v>
      </c>
      <c r="I681" t="s">
        <v>29</v>
      </c>
      <c r="J681" s="2" t="s">
        <v>34</v>
      </c>
      <c r="K681" t="s">
        <v>31</v>
      </c>
      <c r="L681" s="3">
        <v>12.06</v>
      </c>
      <c r="M681" s="1">
        <v>680</v>
      </c>
      <c r="N681" t="s">
        <v>41</v>
      </c>
      <c r="O681" s="3">
        <f>+VLOOKUP(M681,'Cocina datos'!K680:M1447,3,FALSE)</f>
        <v>162</v>
      </c>
      <c r="P681" s="3" cm="1">
        <f t="array" ref="P681">+_xlfn.IFS(H681="COBRADA",O681,H681="NO COBRADA",0)</f>
        <v>0</v>
      </c>
      <c r="Q681" s="3">
        <f t="shared" si="82"/>
        <v>0</v>
      </c>
    </row>
    <row r="682" spans="1:17">
      <c r="A682" s="1">
        <v>4</v>
      </c>
      <c r="B682" s="1" t="str">
        <f t="shared" si="80"/>
        <v>viernes</v>
      </c>
      <c r="C682" s="4">
        <v>45023.12222222222</v>
      </c>
      <c r="D682" s="4">
        <v>45023.284722222219</v>
      </c>
      <c r="E682" s="4">
        <f t="shared" si="83"/>
        <v>0.16249999999854481</v>
      </c>
      <c r="F682" s="7">
        <f>+VLOOKUP(M682,'Cocina datos'!K681:M2583,2,FALSE)</f>
        <v>5.9722222222222218E-2</v>
      </c>
      <c r="G682" s="7" cm="1">
        <f t="array" ref="G682">+_xlfn.IFS((E682-F682)&lt;0,0,(E682-F682)&gt;0,(E682-F682))</f>
        <v>0.10277777777632259</v>
      </c>
      <c r="H682" s="9" t="str" cm="1">
        <f t="array" ref="H682">+_xlfn.IFS(G682=0,"NO COBRADA",G682&gt;0,"COBRADA")</f>
        <v>COBRADA</v>
      </c>
      <c r="I682" t="s">
        <v>42</v>
      </c>
      <c r="J682" s="2" t="s">
        <v>47</v>
      </c>
      <c r="K682" t="s">
        <v>31</v>
      </c>
      <c r="L682" s="3">
        <v>37.07</v>
      </c>
      <c r="M682" s="1">
        <v>681</v>
      </c>
      <c r="N682" t="s">
        <v>41</v>
      </c>
      <c r="O682" s="3">
        <f>+VLOOKUP(M682,'Cocina datos'!K681:M1448,3,FALSE)</f>
        <v>75</v>
      </c>
      <c r="P682" s="3" cm="1">
        <f t="array" ref="P682">+_xlfn.IFS(H682="COBRADA",O682,H682="NO COBRADA",0)</f>
        <v>75</v>
      </c>
      <c r="Q682" s="3">
        <f t="shared" si="82"/>
        <v>37.07</v>
      </c>
    </row>
    <row r="683" spans="1:17">
      <c r="A683" s="1">
        <v>5</v>
      </c>
      <c r="B683" s="1" t="str">
        <f t="shared" si="80"/>
        <v>viernes</v>
      </c>
      <c r="C683" s="4">
        <v>45023.05972222222</v>
      </c>
      <c r="D683" s="4">
        <v>45023.170138888891</v>
      </c>
      <c r="E683" s="4">
        <f t="shared" ref="E683:E685" si="85">+D683-C683+(15/1440)</f>
        <v>0.12083333333672878</v>
      </c>
      <c r="F683" s="7">
        <f>+VLOOKUP(M683,'Cocina datos'!K682:M2584,2,FALSE)</f>
        <v>2.9861111111111113E-2</v>
      </c>
      <c r="G683" s="7" cm="1">
        <f t="array" ref="G683">+_xlfn.IFS((E683-F683)&lt;0,0,(E683-F683)&gt;0,(E683-F683))</f>
        <v>9.0972222225617669E-2</v>
      </c>
      <c r="H683" s="9" t="str" cm="1">
        <f t="array" ref="H683">+_xlfn.IFS(G683=0,"NO COBRADA",G683&gt;0,"COBRADA")</f>
        <v>COBRADA</v>
      </c>
      <c r="I683" t="s">
        <v>40</v>
      </c>
      <c r="J683" s="2" t="s">
        <v>45</v>
      </c>
      <c r="K683" t="s">
        <v>35</v>
      </c>
      <c r="L683" s="3">
        <v>21.04</v>
      </c>
      <c r="M683" s="1">
        <v>682</v>
      </c>
      <c r="N683" t="s">
        <v>46</v>
      </c>
      <c r="O683" s="3">
        <f>+VLOOKUP(M683,'Cocina datos'!K682:M1449,3,FALSE)</f>
        <v>23</v>
      </c>
      <c r="P683" s="3" cm="1">
        <f t="array" ref="P683">+_xlfn.IFS(H683="COBRADA",O683,H683="NO COBRADA",0)</f>
        <v>23</v>
      </c>
      <c r="Q683" s="3">
        <f t="shared" si="82"/>
        <v>21.04</v>
      </c>
    </row>
    <row r="684" spans="1:17">
      <c r="A684" s="1">
        <v>6</v>
      </c>
      <c r="B684" s="1" t="str">
        <f t="shared" si="80"/>
        <v>viernes</v>
      </c>
      <c r="C684" s="4">
        <v>45023.163888888892</v>
      </c>
      <c r="D684" s="4">
        <v>45023.265277777777</v>
      </c>
      <c r="E684" s="4">
        <f t="shared" si="85"/>
        <v>0.11180555555135167</v>
      </c>
      <c r="F684" s="7">
        <f>+VLOOKUP(M684,'Cocina datos'!K683:M2585,2,FALSE)</f>
        <v>9.2361111111111116E-2</v>
      </c>
      <c r="G684" s="7" cm="1">
        <f t="array" ref="G684">+_xlfn.IFS((E684-F684)&lt;0,0,(E684-F684)&gt;0,(E684-F684))</f>
        <v>1.9444444440240558E-2</v>
      </c>
      <c r="H684" s="9" t="str" cm="1">
        <f t="array" ref="H684">+_xlfn.IFS(G684=0,"NO COBRADA",G684&gt;0,"COBRADA")</f>
        <v>COBRADA</v>
      </c>
      <c r="I684" t="s">
        <v>40</v>
      </c>
      <c r="J684" s="2" t="s">
        <v>45</v>
      </c>
      <c r="K684" t="s">
        <v>31</v>
      </c>
      <c r="L684" s="3">
        <v>40.42</v>
      </c>
      <c r="M684" s="1">
        <v>683</v>
      </c>
      <c r="N684" t="s">
        <v>36</v>
      </c>
      <c r="O684" s="3">
        <f>+VLOOKUP(M684,'Cocina datos'!K683:M1450,3,FALSE)</f>
        <v>164</v>
      </c>
      <c r="P684" s="3" cm="1">
        <f t="array" ref="P684">+_xlfn.IFS(H684="COBRADA",O684,H684="NO COBRADA",0)</f>
        <v>164</v>
      </c>
      <c r="Q684" s="3">
        <f t="shared" si="82"/>
        <v>40.42</v>
      </c>
    </row>
    <row r="685" spans="1:17">
      <c r="A685" s="1">
        <v>6</v>
      </c>
      <c r="B685" s="1" t="str">
        <f t="shared" si="80"/>
        <v>viernes</v>
      </c>
      <c r="C685" s="4">
        <v>45023.145138888889</v>
      </c>
      <c r="D685" s="4">
        <v>45023.194444444445</v>
      </c>
      <c r="E685" s="4">
        <f t="shared" si="85"/>
        <v>5.9722222222868972E-2</v>
      </c>
      <c r="F685" s="7">
        <f>+VLOOKUP(M685,'Cocina datos'!K684:M2586,2,FALSE)</f>
        <v>0.12777777777777777</v>
      </c>
      <c r="G685" s="7" cm="1">
        <f t="array" ref="G685">+_xlfn.IFS((E685-F685)&lt;0,0,(E685-F685)&gt;0,(E685-F685))</f>
        <v>0</v>
      </c>
      <c r="H685" s="9" t="str" cm="1">
        <f t="array" ref="H685">+_xlfn.IFS(G685=0,"NO COBRADA",G685&gt;0,"COBRADA")</f>
        <v>NO COBRADA</v>
      </c>
      <c r="I685" t="s">
        <v>42</v>
      </c>
      <c r="J685" s="2" t="s">
        <v>45</v>
      </c>
      <c r="K685" t="s">
        <v>44</v>
      </c>
      <c r="L685" s="3">
        <v>48.15</v>
      </c>
      <c r="M685" s="1">
        <v>684</v>
      </c>
      <c r="N685" t="s">
        <v>51</v>
      </c>
      <c r="O685" s="3">
        <f>+VLOOKUP(M685,'Cocina datos'!K684:M1451,3,FALSE)</f>
        <v>180</v>
      </c>
      <c r="P685" s="3" cm="1">
        <f t="array" ref="P685">+_xlfn.IFS(H685="COBRADA",O685,H685="NO COBRADA",0)</f>
        <v>0</v>
      </c>
      <c r="Q685" s="3">
        <f t="shared" si="82"/>
        <v>0</v>
      </c>
    </row>
    <row r="686" spans="1:17">
      <c r="A686" s="1">
        <v>5</v>
      </c>
      <c r="B686" s="1" t="str">
        <f t="shared" si="80"/>
        <v>viernes</v>
      </c>
      <c r="C686" s="4">
        <v>45023.019444444442</v>
      </c>
      <c r="D686" s="4">
        <v>45023.071527777778</v>
      </c>
      <c r="E686" s="4">
        <f t="shared" si="83"/>
        <v>5.2083333335758653E-2</v>
      </c>
      <c r="F686" s="7">
        <f>+VLOOKUP(M686,'Cocina datos'!K685:M2587,2,FALSE)</f>
        <v>2.361111111111111E-2</v>
      </c>
      <c r="G686" s="7" cm="1">
        <f t="array" ref="G686">+_xlfn.IFS((E686-F686)&lt;0,0,(E686-F686)&gt;0,(E686-F686))</f>
        <v>2.8472222224647542E-2</v>
      </c>
      <c r="H686" s="9" t="str" cm="1">
        <f t="array" ref="H686">+_xlfn.IFS(G686=0,"NO COBRADA",G686&gt;0,"COBRADA")</f>
        <v>COBRADA</v>
      </c>
      <c r="I686" t="s">
        <v>37</v>
      </c>
      <c r="J686" s="2" t="s">
        <v>47</v>
      </c>
      <c r="K686" t="s">
        <v>31</v>
      </c>
      <c r="L686" s="3">
        <v>19.89</v>
      </c>
      <c r="M686" s="1">
        <v>685</v>
      </c>
      <c r="N686" t="s">
        <v>32</v>
      </c>
      <c r="O686" s="3">
        <f>+VLOOKUP(M686,'Cocina datos'!K685:M1452,3,FALSE)</f>
        <v>54</v>
      </c>
      <c r="P686" s="3" cm="1">
        <f t="array" ref="P686">+_xlfn.IFS(H686="COBRADA",O686,H686="NO COBRADA",0)</f>
        <v>54</v>
      </c>
      <c r="Q686" s="3">
        <f t="shared" si="82"/>
        <v>19.89</v>
      </c>
    </row>
    <row r="687" spans="1:17">
      <c r="A687" s="1">
        <v>6</v>
      </c>
      <c r="B687" s="1" t="str">
        <f t="shared" si="80"/>
        <v>viernes</v>
      </c>
      <c r="C687" s="4">
        <v>45023.05</v>
      </c>
      <c r="D687" s="4">
        <v>45023.152083333334</v>
      </c>
      <c r="E687" s="4">
        <f t="shared" si="83"/>
        <v>0.10208333333139308</v>
      </c>
      <c r="F687" s="7">
        <f>+VLOOKUP(M687,'Cocina datos'!K686:M2588,2,FALSE)</f>
        <v>8.0555555555555547E-2</v>
      </c>
      <c r="G687" s="7" cm="1">
        <f t="array" ref="G687">+_xlfn.IFS((E687-F687)&lt;0,0,(E687-F687)&gt;0,(E687-F687))</f>
        <v>2.1527777775837531E-2</v>
      </c>
      <c r="H687" s="9" t="str" cm="1">
        <f t="array" ref="H687">+_xlfn.IFS(G687=0,"NO COBRADA",G687&gt;0,"COBRADA")</f>
        <v>COBRADA</v>
      </c>
      <c r="I687" t="s">
        <v>33</v>
      </c>
      <c r="J687" s="2" t="s">
        <v>34</v>
      </c>
      <c r="K687" t="s">
        <v>31</v>
      </c>
      <c r="L687" s="3">
        <v>15.83</v>
      </c>
      <c r="M687" s="1">
        <v>686</v>
      </c>
      <c r="N687" t="s">
        <v>41</v>
      </c>
      <c r="O687" s="3">
        <f>+VLOOKUP(M687,'Cocina datos'!K686:M1453,3,FALSE)</f>
        <v>102</v>
      </c>
      <c r="P687" s="3" cm="1">
        <f t="array" ref="P687">+_xlfn.IFS(H687="COBRADA",O687,H687="NO COBRADA",0)</f>
        <v>102</v>
      </c>
      <c r="Q687" s="3">
        <f t="shared" si="82"/>
        <v>15.83</v>
      </c>
    </row>
    <row r="688" spans="1:17">
      <c r="A688" s="1">
        <v>6</v>
      </c>
      <c r="B688" s="1" t="str">
        <f t="shared" si="80"/>
        <v>viernes</v>
      </c>
      <c r="C688" s="4">
        <v>45023.07916666667</v>
      </c>
      <c r="D688" s="4">
        <v>45023.23541666667</v>
      </c>
      <c r="E688" s="4">
        <f t="shared" si="83"/>
        <v>0.15625</v>
      </c>
      <c r="F688" s="7">
        <f>+VLOOKUP(M688,'Cocina datos'!K687:M2589,2,FALSE)</f>
        <v>4.027777777777778E-2</v>
      </c>
      <c r="G688" s="7" cm="1">
        <f t="array" ref="G688">+_xlfn.IFS((E688-F688)&lt;0,0,(E688-F688)&gt;0,(E688-F688))</f>
        <v>0.11597222222222223</v>
      </c>
      <c r="H688" s="9" t="str" cm="1">
        <f t="array" ref="H688">+_xlfn.IFS(G688=0,"NO COBRADA",G688&gt;0,"COBRADA")</f>
        <v>COBRADA</v>
      </c>
      <c r="I688" t="s">
        <v>42</v>
      </c>
      <c r="J688" s="2" t="s">
        <v>34</v>
      </c>
      <c r="K688" t="s">
        <v>31</v>
      </c>
      <c r="L688" s="3">
        <v>10.53</v>
      </c>
      <c r="M688" s="1">
        <v>687</v>
      </c>
      <c r="N688" t="s">
        <v>32</v>
      </c>
      <c r="O688" s="3">
        <f>+VLOOKUP(M688,'Cocina datos'!K687:M1454,3,FALSE)</f>
        <v>72</v>
      </c>
      <c r="P688" s="3" cm="1">
        <f t="array" ref="P688">+_xlfn.IFS(H688="COBRADA",O688,H688="NO COBRADA",0)</f>
        <v>72</v>
      </c>
      <c r="Q688" s="3">
        <f t="shared" si="82"/>
        <v>10.53</v>
      </c>
    </row>
    <row r="689" spans="1:17">
      <c r="A689" s="1">
        <v>1</v>
      </c>
      <c r="B689" s="1" t="str">
        <f t="shared" si="80"/>
        <v>viernes</v>
      </c>
      <c r="C689" s="4">
        <v>45023.143055555556</v>
      </c>
      <c r="D689" s="4">
        <v>45023.210416666669</v>
      </c>
      <c r="E689" s="4">
        <f t="shared" ref="E689:E690" si="86">+D689-C689+(15/1440)</f>
        <v>7.7777777779071286E-2</v>
      </c>
      <c r="F689" s="7">
        <f>+VLOOKUP(M689,'Cocina datos'!K688:M2590,2,FALSE)</f>
        <v>9.7222222222222224E-3</v>
      </c>
      <c r="G689" s="7" cm="1">
        <f t="array" ref="G689">+_xlfn.IFS((E689-F689)&lt;0,0,(E689-F689)&gt;0,(E689-F689))</f>
        <v>6.8055555556849057E-2</v>
      </c>
      <c r="H689" s="9" t="str" cm="1">
        <f t="array" ref="H689">+_xlfn.IFS(G689=0,"NO COBRADA",G689&gt;0,"COBRADA")</f>
        <v>COBRADA</v>
      </c>
      <c r="I689" t="s">
        <v>33</v>
      </c>
      <c r="J689" s="2" t="s">
        <v>45</v>
      </c>
      <c r="K689" t="s">
        <v>31</v>
      </c>
      <c r="L689" s="3">
        <v>48.7</v>
      </c>
      <c r="M689" s="1">
        <v>688</v>
      </c>
      <c r="N689" t="s">
        <v>52</v>
      </c>
      <c r="O689" s="3">
        <f>+VLOOKUP(M689,'Cocina datos'!K688:M1455,3,FALSE)</f>
        <v>29</v>
      </c>
      <c r="P689" s="3" cm="1">
        <f t="array" ref="P689">+_xlfn.IFS(H689="COBRADA",O689,H689="NO COBRADA",0)</f>
        <v>29</v>
      </c>
      <c r="Q689" s="3">
        <f t="shared" si="82"/>
        <v>48.7</v>
      </c>
    </row>
    <row r="690" spans="1:17">
      <c r="A690" s="1">
        <v>1</v>
      </c>
      <c r="B690" s="1" t="str">
        <f t="shared" si="80"/>
        <v>viernes</v>
      </c>
      <c r="C690" s="4">
        <v>45023.025000000001</v>
      </c>
      <c r="D690" s="4">
        <v>45023.098611111112</v>
      </c>
      <c r="E690" s="4">
        <f t="shared" si="86"/>
        <v>8.4027777777616094E-2</v>
      </c>
      <c r="F690" s="7">
        <f>+VLOOKUP(M690,'Cocina datos'!K689:M2591,2,FALSE)</f>
        <v>5.2083333333333329E-2</v>
      </c>
      <c r="G690" s="7" cm="1">
        <f t="array" ref="G690">+_xlfn.IFS((E690-F690)&lt;0,0,(E690-F690)&gt;0,(E690-F690))</f>
        <v>3.1944444444282766E-2</v>
      </c>
      <c r="H690" s="9" t="str" cm="1">
        <f t="array" ref="H690">+_xlfn.IFS(G690=0,"NO COBRADA",G690&gt;0,"COBRADA")</f>
        <v>COBRADA</v>
      </c>
      <c r="I690" t="s">
        <v>33</v>
      </c>
      <c r="J690" s="2" t="s">
        <v>45</v>
      </c>
      <c r="K690" t="s">
        <v>31</v>
      </c>
      <c r="L690" s="3">
        <v>10.25</v>
      </c>
      <c r="M690" s="1">
        <v>689</v>
      </c>
      <c r="N690" t="s">
        <v>41</v>
      </c>
      <c r="O690" s="3">
        <f>+VLOOKUP(M690,'Cocina datos'!K689:M1456,3,FALSE)</f>
        <v>165</v>
      </c>
      <c r="P690" s="3" cm="1">
        <f t="array" ref="P690">+_xlfn.IFS(H690="COBRADA",O690,H690="NO COBRADA",0)</f>
        <v>165</v>
      </c>
      <c r="Q690" s="3">
        <f t="shared" si="82"/>
        <v>10.25</v>
      </c>
    </row>
    <row r="691" spans="1:17">
      <c r="A691" s="1">
        <v>4</v>
      </c>
      <c r="B691" s="1" t="str">
        <f t="shared" si="80"/>
        <v>viernes</v>
      </c>
      <c r="C691" s="4">
        <v>45023.113194444442</v>
      </c>
      <c r="D691" s="4">
        <v>45023.238194444442</v>
      </c>
      <c r="E691" s="4">
        <f t="shared" si="83"/>
        <v>0.125</v>
      </c>
      <c r="F691" s="7">
        <f>+VLOOKUP(M691,'Cocina datos'!K690:M2592,2,FALSE)</f>
        <v>0.14791666666666664</v>
      </c>
      <c r="G691" s="7" cm="1">
        <f t="array" ref="G691">+_xlfn.IFS((E691-F691)&lt;0,0,(E691-F691)&gt;0,(E691-F691))</f>
        <v>0</v>
      </c>
      <c r="H691" s="9" t="str" cm="1">
        <f t="array" ref="H691">+_xlfn.IFS(G691=0,"NO COBRADA",G691&gt;0,"COBRADA")</f>
        <v>NO COBRADA</v>
      </c>
      <c r="I691" t="s">
        <v>40</v>
      </c>
      <c r="J691" s="2" t="s">
        <v>47</v>
      </c>
      <c r="K691" t="s">
        <v>44</v>
      </c>
      <c r="L691" s="3">
        <v>37.22</v>
      </c>
      <c r="M691" s="1">
        <v>690</v>
      </c>
      <c r="N691" t="s">
        <v>32</v>
      </c>
      <c r="O691" s="3">
        <f>+VLOOKUP(M691,'Cocina datos'!K690:M1457,3,FALSE)</f>
        <v>191</v>
      </c>
      <c r="P691" s="3" cm="1">
        <f t="array" ref="P691">+_xlfn.IFS(H691="COBRADA",O691,H691="NO COBRADA",0)</f>
        <v>0</v>
      </c>
      <c r="Q691" s="3">
        <f t="shared" si="82"/>
        <v>0</v>
      </c>
    </row>
    <row r="692" spans="1:17">
      <c r="A692" s="1">
        <v>4</v>
      </c>
      <c r="B692" s="1" t="str">
        <f t="shared" si="80"/>
        <v>viernes</v>
      </c>
      <c r="C692" s="4">
        <v>45023.071527777778</v>
      </c>
      <c r="D692" s="4">
        <v>45023.220138888886</v>
      </c>
      <c r="E692" s="4">
        <f>+D692-C692+(15/1440)</f>
        <v>0.1590277777747057</v>
      </c>
      <c r="F692" s="7">
        <f>+VLOOKUP(M692,'Cocina datos'!K691:M2593,2,FALSE)</f>
        <v>7.0833333333333331E-2</v>
      </c>
      <c r="G692" s="7" cm="1">
        <f t="array" ref="G692">+_xlfn.IFS((E692-F692)&lt;0,0,(E692-F692)&gt;0,(E692-F692))</f>
        <v>8.8194444441372366E-2</v>
      </c>
      <c r="H692" s="9" t="str" cm="1">
        <f t="array" ref="H692">+_xlfn.IFS(G692=0,"NO COBRADA",G692&gt;0,"COBRADA")</f>
        <v>COBRADA</v>
      </c>
      <c r="I692" t="s">
        <v>29</v>
      </c>
      <c r="J692" s="2" t="s">
        <v>47</v>
      </c>
      <c r="K692" t="s">
        <v>44</v>
      </c>
      <c r="L692" s="3">
        <v>13.9</v>
      </c>
      <c r="M692" s="1">
        <v>691</v>
      </c>
      <c r="N692" t="s">
        <v>36</v>
      </c>
      <c r="O692" s="3">
        <f>+VLOOKUP(M692,'Cocina datos'!K691:M1458,3,FALSE)</f>
        <v>66</v>
      </c>
      <c r="P692" s="3" cm="1">
        <f t="array" ref="P692">+_xlfn.IFS(H692="COBRADA",O692,H692="NO COBRADA",0)</f>
        <v>66</v>
      </c>
      <c r="Q692" s="3">
        <f t="shared" si="82"/>
        <v>13.9</v>
      </c>
    </row>
    <row r="693" spans="1:17">
      <c r="A693" s="1">
        <v>2</v>
      </c>
      <c r="B693" s="1" t="str">
        <f t="shared" si="80"/>
        <v>viernes</v>
      </c>
      <c r="C693" s="4">
        <v>45023.036805555559</v>
      </c>
      <c r="D693" s="4">
        <v>45023.18472222222</v>
      </c>
      <c r="E693" s="4">
        <f t="shared" si="83"/>
        <v>0.14791666666133096</v>
      </c>
      <c r="F693" s="7">
        <f>+VLOOKUP(M693,'Cocina datos'!K692:M2594,2,FALSE)</f>
        <v>0.11527777777777777</v>
      </c>
      <c r="G693" s="7" cm="1">
        <f t="array" ref="G693">+_xlfn.IFS((E693-F693)&lt;0,0,(E693-F693)&gt;0,(E693-F693))</f>
        <v>3.2638888883553194E-2</v>
      </c>
      <c r="H693" s="9" t="str" cm="1">
        <f t="array" ref="H693">+_xlfn.IFS(G693=0,"NO COBRADA",G693&gt;0,"COBRADA")</f>
        <v>COBRADA</v>
      </c>
      <c r="I693" t="s">
        <v>33</v>
      </c>
      <c r="J693" s="2" t="s">
        <v>45</v>
      </c>
      <c r="K693" t="s">
        <v>44</v>
      </c>
      <c r="L693" s="3">
        <v>25.92</v>
      </c>
      <c r="M693" s="1">
        <v>692</v>
      </c>
      <c r="N693" t="s">
        <v>52</v>
      </c>
      <c r="O693" s="3">
        <f>+VLOOKUP(M693,'Cocina datos'!K692:M1459,3,FALSE)</f>
        <v>173</v>
      </c>
      <c r="P693" s="3" cm="1">
        <f t="array" ref="P693">+_xlfn.IFS(H693="COBRADA",O693,H693="NO COBRADA",0)</f>
        <v>173</v>
      </c>
      <c r="Q693" s="3">
        <f t="shared" si="82"/>
        <v>25.92</v>
      </c>
    </row>
    <row r="694" spans="1:17">
      <c r="A694" s="1">
        <v>4</v>
      </c>
      <c r="B694" s="1" t="str">
        <f t="shared" si="80"/>
        <v>viernes</v>
      </c>
      <c r="C694" s="4">
        <v>45023.155555555553</v>
      </c>
      <c r="D694" s="4">
        <v>45023.313194444447</v>
      </c>
      <c r="E694" s="4">
        <f t="shared" si="83"/>
        <v>0.15763888889341615</v>
      </c>
      <c r="F694" s="7">
        <f>+VLOOKUP(M694,'Cocina datos'!K693:M2595,2,FALSE)</f>
        <v>4.7222222222222221E-2</v>
      </c>
      <c r="G694" s="7" cm="1">
        <f t="array" ref="G694">+_xlfn.IFS((E694-F694)&lt;0,0,(E694-F694)&gt;0,(E694-F694))</f>
        <v>0.11041666667119393</v>
      </c>
      <c r="H694" s="9" t="str" cm="1">
        <f t="array" ref="H694">+_xlfn.IFS(G694=0,"NO COBRADA",G694&gt;0,"COBRADA")</f>
        <v>COBRADA</v>
      </c>
      <c r="I694" t="s">
        <v>29</v>
      </c>
      <c r="J694" s="2" t="s">
        <v>45</v>
      </c>
      <c r="K694" t="s">
        <v>31</v>
      </c>
      <c r="L694" s="3">
        <v>28.31</v>
      </c>
      <c r="M694" s="1">
        <v>693</v>
      </c>
      <c r="N694" t="s">
        <v>50</v>
      </c>
      <c r="O694" s="3">
        <f>+VLOOKUP(M694,'Cocina datos'!K693:M1460,3,FALSE)</f>
        <v>78</v>
      </c>
      <c r="P694" s="3" cm="1">
        <f t="array" ref="P694">+_xlfn.IFS(H694="COBRADA",O694,H694="NO COBRADA",0)</f>
        <v>78</v>
      </c>
      <c r="Q694" s="3">
        <f t="shared" si="82"/>
        <v>28.31</v>
      </c>
    </row>
    <row r="695" spans="1:17">
      <c r="A695" s="1">
        <v>4</v>
      </c>
      <c r="B695" s="1" t="str">
        <f t="shared" si="80"/>
        <v>viernes</v>
      </c>
      <c r="C695" s="4">
        <v>45023.07708333333</v>
      </c>
      <c r="D695" s="4">
        <v>45023.217361111114</v>
      </c>
      <c r="E695" s="4">
        <f t="shared" si="83"/>
        <v>0.14027777778392192</v>
      </c>
      <c r="F695" s="7">
        <f>+VLOOKUP(M695,'Cocina datos'!K694:M2596,2,FALSE)</f>
        <v>0.13472222222222222</v>
      </c>
      <c r="G695" s="7" cm="1">
        <f t="array" ref="G695">+_xlfn.IFS((E695-F695)&lt;0,0,(E695-F695)&gt;0,(E695-F695))</f>
        <v>5.5555555616997043E-3</v>
      </c>
      <c r="H695" s="9" t="str" cm="1">
        <f t="array" ref="H695">+_xlfn.IFS(G695=0,"NO COBRADA",G695&gt;0,"COBRADA")</f>
        <v>COBRADA</v>
      </c>
      <c r="I695" t="s">
        <v>37</v>
      </c>
      <c r="J695" s="2" t="s">
        <v>45</v>
      </c>
      <c r="K695" t="s">
        <v>31</v>
      </c>
      <c r="L695" s="3">
        <v>23.66</v>
      </c>
      <c r="M695" s="1">
        <v>694</v>
      </c>
      <c r="N695" t="s">
        <v>46</v>
      </c>
      <c r="O695" s="3">
        <f>+VLOOKUP(M695,'Cocina datos'!K694:M1461,3,FALSE)</f>
        <v>157</v>
      </c>
      <c r="P695" s="3" cm="1">
        <f t="array" ref="P695">+_xlfn.IFS(H695="COBRADA",O695,H695="NO COBRADA",0)</f>
        <v>157</v>
      </c>
      <c r="Q695" s="3">
        <f t="shared" si="82"/>
        <v>23.66</v>
      </c>
    </row>
    <row r="696" spans="1:17">
      <c r="A696" s="1">
        <v>1</v>
      </c>
      <c r="B696" s="1" t="str">
        <f t="shared" si="80"/>
        <v>viernes</v>
      </c>
      <c r="C696" s="4">
        <v>45023.084722222222</v>
      </c>
      <c r="D696" s="4">
        <v>45023.230555555558</v>
      </c>
      <c r="E696" s="4">
        <f t="shared" ref="E696:E697" si="87">+D696-C696+(15/1440)</f>
        <v>0.15625000000242531</v>
      </c>
      <c r="F696" s="7">
        <f>+VLOOKUP(M696,'Cocina datos'!K695:M2597,2,FALSE)</f>
        <v>5.1388888888888887E-2</v>
      </c>
      <c r="G696" s="7" cm="1">
        <f t="array" ref="G696">+_xlfn.IFS((E696-F696)&lt;0,0,(E696-F696)&gt;0,(E696-F696))</f>
        <v>0.10486111111353642</v>
      </c>
      <c r="H696" s="9" t="str" cm="1">
        <f t="array" ref="H696">+_xlfn.IFS(G696=0,"NO COBRADA",G696&gt;0,"COBRADA")</f>
        <v>COBRADA</v>
      </c>
      <c r="I696" t="s">
        <v>29</v>
      </c>
      <c r="J696" s="2" t="s">
        <v>45</v>
      </c>
      <c r="K696" t="s">
        <v>31</v>
      </c>
      <c r="L696" s="3">
        <v>18.23</v>
      </c>
      <c r="M696" s="1">
        <v>695</v>
      </c>
      <c r="N696" t="s">
        <v>46</v>
      </c>
      <c r="O696" s="3">
        <f>+VLOOKUP(M696,'Cocina datos'!K695:M1462,3,FALSE)</f>
        <v>116</v>
      </c>
      <c r="P696" s="3" cm="1">
        <f t="array" ref="P696">+_xlfn.IFS(H696="COBRADA",O696,H696="NO COBRADA",0)</f>
        <v>116</v>
      </c>
      <c r="Q696" s="3">
        <f t="shared" si="82"/>
        <v>18.23</v>
      </c>
    </row>
    <row r="697" spans="1:17">
      <c r="A697" s="1">
        <v>6</v>
      </c>
      <c r="B697" s="1" t="str">
        <f t="shared" si="80"/>
        <v>viernes</v>
      </c>
      <c r="C697" s="4">
        <v>45023.094444444447</v>
      </c>
      <c r="D697" s="4">
        <v>45023.257638888892</v>
      </c>
      <c r="E697" s="4">
        <f t="shared" si="87"/>
        <v>0.17361111111191954</v>
      </c>
      <c r="F697" s="7">
        <f>+VLOOKUP(M697,'Cocina datos'!K696:M2598,2,FALSE)</f>
        <v>3.1944444444444442E-2</v>
      </c>
      <c r="G697" s="7" cm="1">
        <f t="array" ref="G697">+_xlfn.IFS((E697-F697)&lt;0,0,(E697-F697)&gt;0,(E697-F697))</f>
        <v>0.1416666666674751</v>
      </c>
      <c r="H697" s="9" t="str" cm="1">
        <f t="array" ref="H697">+_xlfn.IFS(G697=0,"NO COBRADA",G697&gt;0,"COBRADA")</f>
        <v>COBRADA</v>
      </c>
      <c r="I697" t="s">
        <v>33</v>
      </c>
      <c r="J697" s="2" t="s">
        <v>45</v>
      </c>
      <c r="K697" t="s">
        <v>44</v>
      </c>
      <c r="L697" s="3">
        <v>18.760000000000002</v>
      </c>
      <c r="M697" s="1">
        <v>696</v>
      </c>
      <c r="N697" t="s">
        <v>43</v>
      </c>
      <c r="O697" s="3">
        <f>+VLOOKUP(M697,'Cocina datos'!K696:M1463,3,FALSE)</f>
        <v>46</v>
      </c>
      <c r="P697" s="3" cm="1">
        <f t="array" ref="P697">+_xlfn.IFS(H697="COBRADA",O697,H697="NO COBRADA",0)</f>
        <v>46</v>
      </c>
      <c r="Q697" s="3">
        <f t="shared" si="82"/>
        <v>18.760000000000002</v>
      </c>
    </row>
    <row r="698" spans="1:17">
      <c r="A698" s="1">
        <v>1</v>
      </c>
      <c r="B698" s="1" t="str">
        <f t="shared" si="80"/>
        <v>viernes</v>
      </c>
      <c r="C698" s="4">
        <v>45023.158333333333</v>
      </c>
      <c r="D698" s="4">
        <v>45023.279166666667</v>
      </c>
      <c r="E698" s="4">
        <f t="shared" si="83"/>
        <v>0.12083333333430346</v>
      </c>
      <c r="F698" s="7">
        <f>+VLOOKUP(M698,'Cocina datos'!K697:M2599,2,FALSE)</f>
        <v>0.14375000000000002</v>
      </c>
      <c r="G698" s="7" cm="1">
        <f t="array" ref="G698">+_xlfn.IFS((E698-F698)&lt;0,0,(E698-F698)&gt;0,(E698-F698))</f>
        <v>0</v>
      </c>
      <c r="H698" s="9" t="str" cm="1">
        <f t="array" ref="H698">+_xlfn.IFS(G698=0,"NO COBRADA",G698&gt;0,"COBRADA")</f>
        <v>NO COBRADA</v>
      </c>
      <c r="I698" t="s">
        <v>37</v>
      </c>
      <c r="J698" s="2" t="s">
        <v>45</v>
      </c>
      <c r="K698" t="s">
        <v>31</v>
      </c>
      <c r="L698" s="3">
        <v>34.35</v>
      </c>
      <c r="M698" s="1">
        <v>697</v>
      </c>
      <c r="N698" t="s">
        <v>49</v>
      </c>
      <c r="O698" s="3">
        <f>+VLOOKUP(M698,'Cocina datos'!K697:M1464,3,FALSE)</f>
        <v>199</v>
      </c>
      <c r="P698" s="3" cm="1">
        <f t="array" ref="P698">+_xlfn.IFS(H698="COBRADA",O698,H698="NO COBRADA",0)</f>
        <v>0</v>
      </c>
      <c r="Q698" s="3">
        <f t="shared" si="82"/>
        <v>0</v>
      </c>
    </row>
    <row r="699" spans="1:17">
      <c r="A699" s="1">
        <v>4</v>
      </c>
      <c r="B699" s="1" t="str">
        <f t="shared" si="80"/>
        <v>viernes</v>
      </c>
      <c r="C699" s="4">
        <v>45023.104166666664</v>
      </c>
      <c r="D699" s="4">
        <v>45023.267361111109</v>
      </c>
      <c r="E699" s="4">
        <f t="shared" si="83"/>
        <v>0.16319444444525288</v>
      </c>
      <c r="F699" s="7">
        <f>+VLOOKUP(M699,'Cocina datos'!K698:M2600,2,FALSE)</f>
        <v>0.11736111111111111</v>
      </c>
      <c r="G699" s="7" cm="1">
        <f t="array" ref="G699">+_xlfn.IFS((E699-F699)&lt;0,0,(E699-F699)&gt;0,(E699-F699))</f>
        <v>4.5833333334141774E-2</v>
      </c>
      <c r="H699" s="9" t="str" cm="1">
        <f t="array" ref="H699">+_xlfn.IFS(G699=0,"NO COBRADA",G699&gt;0,"COBRADA")</f>
        <v>COBRADA</v>
      </c>
      <c r="I699" t="s">
        <v>33</v>
      </c>
      <c r="J699" s="2" t="s">
        <v>45</v>
      </c>
      <c r="K699" t="s">
        <v>44</v>
      </c>
      <c r="L699" s="3">
        <v>39.89</v>
      </c>
      <c r="M699" s="1">
        <v>698</v>
      </c>
      <c r="N699" t="s">
        <v>48</v>
      </c>
      <c r="O699" s="3">
        <f>+VLOOKUP(M699,'Cocina datos'!K698:M1465,3,FALSE)</f>
        <v>185</v>
      </c>
      <c r="P699" s="3" cm="1">
        <f t="array" ref="P699">+_xlfn.IFS(H699="COBRADA",O699,H699="NO COBRADA",0)</f>
        <v>185</v>
      </c>
      <c r="Q699" s="3">
        <f t="shared" si="82"/>
        <v>39.89</v>
      </c>
    </row>
    <row r="700" spans="1:17">
      <c r="A700" s="1">
        <v>6</v>
      </c>
      <c r="B700" s="1" t="str">
        <f t="shared" si="80"/>
        <v>viernes</v>
      </c>
      <c r="C700" s="4">
        <v>45023.065972222219</v>
      </c>
      <c r="D700" s="4">
        <v>45023.12222222222</v>
      </c>
      <c r="E700" s="4">
        <f t="shared" si="83"/>
        <v>5.6250000001455192E-2</v>
      </c>
      <c r="F700" s="7">
        <f>+VLOOKUP(M700,'Cocina datos'!K699:M2601,2,FALSE)</f>
        <v>1.5277777777777777E-2</v>
      </c>
      <c r="G700" s="7" cm="1">
        <f t="array" ref="G700">+_xlfn.IFS((E700-F700)&lt;0,0,(E700-F700)&gt;0,(E700-F700))</f>
        <v>4.0972222223677413E-2</v>
      </c>
      <c r="H700" s="9" t="str" cm="1">
        <f t="array" ref="H700">+_xlfn.IFS(G700=0,"NO COBRADA",G700&gt;0,"COBRADA")</f>
        <v>COBRADA</v>
      </c>
      <c r="I700" t="s">
        <v>37</v>
      </c>
      <c r="J700" s="2" t="s">
        <v>45</v>
      </c>
      <c r="K700" t="s">
        <v>31</v>
      </c>
      <c r="L700" s="3">
        <v>38.44</v>
      </c>
      <c r="M700" s="1">
        <v>699</v>
      </c>
      <c r="N700" t="s">
        <v>32</v>
      </c>
      <c r="O700" s="3">
        <f>+VLOOKUP(M700,'Cocina datos'!K699:M1466,3,FALSE)</f>
        <v>58</v>
      </c>
      <c r="P700" s="3" cm="1">
        <f t="array" ref="P700">+_xlfn.IFS(H700="COBRADA",O700,H700="NO COBRADA",0)</f>
        <v>58</v>
      </c>
      <c r="Q700" s="3">
        <f t="shared" si="82"/>
        <v>38.44</v>
      </c>
    </row>
    <row r="701" spans="1:17">
      <c r="A701" s="1">
        <v>2</v>
      </c>
      <c r="B701" s="1" t="str">
        <f t="shared" si="80"/>
        <v>viernes</v>
      </c>
      <c r="C701" s="4">
        <v>45023.015972222223</v>
      </c>
      <c r="D701" s="4">
        <v>45023.118055555555</v>
      </c>
      <c r="E701" s="4">
        <f t="shared" si="83"/>
        <v>0.10208333333139308</v>
      </c>
      <c r="F701" s="7">
        <f>+VLOOKUP(M701,'Cocina datos'!K700:M2602,2,FALSE)</f>
        <v>0.16944444444444445</v>
      </c>
      <c r="G701" s="7" cm="1">
        <f t="array" ref="G701">+_xlfn.IFS((E701-F701)&lt;0,0,(E701-F701)&gt;0,(E701-F701))</f>
        <v>0</v>
      </c>
      <c r="H701" s="9" t="str" cm="1">
        <f t="array" ref="H701">+_xlfn.IFS(G701=0,"NO COBRADA",G701&gt;0,"COBRADA")</f>
        <v>NO COBRADA</v>
      </c>
      <c r="I701" t="s">
        <v>37</v>
      </c>
      <c r="J701" s="2" t="s">
        <v>45</v>
      </c>
      <c r="K701" t="s">
        <v>31</v>
      </c>
      <c r="L701" s="3">
        <v>21.66</v>
      </c>
      <c r="M701" s="1">
        <v>700</v>
      </c>
      <c r="N701" t="s">
        <v>52</v>
      </c>
      <c r="O701" s="3">
        <f>+VLOOKUP(M701,'Cocina datos'!K700:M1467,3,FALSE)</f>
        <v>234</v>
      </c>
      <c r="P701" s="3" cm="1">
        <f t="array" ref="P701">+_xlfn.IFS(H701="COBRADA",O701,H701="NO COBRADA",0)</f>
        <v>0</v>
      </c>
      <c r="Q701" s="3">
        <f t="shared" si="82"/>
        <v>0</v>
      </c>
    </row>
    <row r="702" spans="1:17">
      <c r="A702" s="1">
        <v>5</v>
      </c>
      <c r="B702" s="1" t="str">
        <f t="shared" si="80"/>
        <v>viernes</v>
      </c>
      <c r="C702" s="4">
        <v>45023.138888888891</v>
      </c>
      <c r="D702" s="4">
        <v>45023.239583333336</v>
      </c>
      <c r="E702" s="4">
        <f t="shared" si="83"/>
        <v>0.10069444444525288</v>
      </c>
      <c r="F702" s="7">
        <f>+VLOOKUP(M702,'Cocina datos'!K701:M2603,2,FALSE)</f>
        <v>0.13472222222222224</v>
      </c>
      <c r="G702" s="7" cm="1">
        <f t="array" ref="G702">+_xlfn.IFS((E702-F702)&lt;0,0,(E702-F702)&gt;0,(E702-F702))</f>
        <v>0</v>
      </c>
      <c r="H702" s="9" t="str" cm="1">
        <f t="array" ref="H702">+_xlfn.IFS(G702=0,"NO COBRADA",G702&gt;0,"COBRADA")</f>
        <v>NO COBRADA</v>
      </c>
      <c r="I702" t="s">
        <v>42</v>
      </c>
      <c r="J702" s="2" t="s">
        <v>45</v>
      </c>
      <c r="K702" t="s">
        <v>31</v>
      </c>
      <c r="L702" s="3">
        <v>39.83</v>
      </c>
      <c r="M702" s="1">
        <v>701</v>
      </c>
      <c r="N702" t="s">
        <v>48</v>
      </c>
      <c r="O702" s="3">
        <f>+VLOOKUP(M702,'Cocina datos'!K701:M1468,3,FALSE)</f>
        <v>102</v>
      </c>
      <c r="P702" s="3" cm="1">
        <f t="array" ref="P702">+_xlfn.IFS(H702="COBRADA",O702,H702="NO COBRADA",0)</f>
        <v>0</v>
      </c>
      <c r="Q702" s="3">
        <f t="shared" si="82"/>
        <v>0</v>
      </c>
    </row>
    <row r="703" spans="1:17">
      <c r="A703" s="1">
        <v>2</v>
      </c>
      <c r="B703" s="1" t="str">
        <f t="shared" si="80"/>
        <v>viernes</v>
      </c>
      <c r="C703" s="4">
        <v>45023.104166666664</v>
      </c>
      <c r="D703" s="4">
        <v>45023.21875</v>
      </c>
      <c r="E703" s="4">
        <f t="shared" si="83"/>
        <v>0.11458333333575865</v>
      </c>
      <c r="F703" s="7">
        <f>+VLOOKUP(M703,'Cocina datos'!K702:M2604,2,FALSE)</f>
        <v>0.21180555555555555</v>
      </c>
      <c r="G703" s="7" cm="1">
        <f t="array" ref="G703">+_xlfn.IFS((E703-F703)&lt;0,0,(E703-F703)&gt;0,(E703-F703))</f>
        <v>0</v>
      </c>
      <c r="H703" s="9" t="str" cm="1">
        <f t="array" ref="H703">+_xlfn.IFS(G703=0,"NO COBRADA",G703&gt;0,"COBRADA")</f>
        <v>NO COBRADA</v>
      </c>
      <c r="I703" t="s">
        <v>29</v>
      </c>
      <c r="J703" s="2" t="s">
        <v>45</v>
      </c>
      <c r="K703" t="s">
        <v>44</v>
      </c>
      <c r="L703" s="3">
        <v>47.07</v>
      </c>
      <c r="M703" s="1">
        <v>702</v>
      </c>
      <c r="N703" t="s">
        <v>39</v>
      </c>
      <c r="O703" s="3">
        <f>+VLOOKUP(M703,'Cocina datos'!K702:M1469,3,FALSE)</f>
        <v>195</v>
      </c>
      <c r="P703" s="3" cm="1">
        <f t="array" ref="P703">+_xlfn.IFS(H703="COBRADA",O703,H703="NO COBRADA",0)</f>
        <v>0</v>
      </c>
      <c r="Q703" s="3">
        <f t="shared" si="82"/>
        <v>0</v>
      </c>
    </row>
    <row r="704" spans="1:17">
      <c r="A704" s="1">
        <v>5</v>
      </c>
      <c r="B704" s="1" t="str">
        <f t="shared" si="80"/>
        <v>viernes</v>
      </c>
      <c r="C704" s="4">
        <v>45023.011805555558</v>
      </c>
      <c r="D704" s="4">
        <v>45023.09652777778</v>
      </c>
      <c r="E704" s="4">
        <f>+D704-C704+(15/1440)</f>
        <v>9.5138888888565518E-2</v>
      </c>
      <c r="F704" s="7">
        <f>+VLOOKUP(M704,'Cocina datos'!K703:M2605,2,FALSE)</f>
        <v>6.0416666666666674E-2</v>
      </c>
      <c r="G704" s="7" cm="1">
        <f t="array" ref="G704">+_xlfn.IFS((E704-F704)&lt;0,0,(E704-F704)&gt;0,(E704-F704))</f>
        <v>3.4722222221898844E-2</v>
      </c>
      <c r="H704" s="9" t="str" cm="1">
        <f t="array" ref="H704">+_xlfn.IFS(G704=0,"NO COBRADA",G704&gt;0,"COBRADA")</f>
        <v>COBRADA</v>
      </c>
      <c r="I704" t="s">
        <v>33</v>
      </c>
      <c r="J704" s="2" t="s">
        <v>45</v>
      </c>
      <c r="K704" t="s">
        <v>31</v>
      </c>
      <c r="L704" s="3">
        <v>22.24</v>
      </c>
      <c r="M704" s="1">
        <v>703</v>
      </c>
      <c r="N704" t="s">
        <v>46</v>
      </c>
      <c r="O704" s="3">
        <f>+VLOOKUP(M704,'Cocina datos'!K703:M1470,3,FALSE)</f>
        <v>63</v>
      </c>
      <c r="P704" s="3" cm="1">
        <f t="array" ref="P704">+_xlfn.IFS(H704="COBRADA",O704,H704="NO COBRADA",0)</f>
        <v>63</v>
      </c>
      <c r="Q704" s="3">
        <f t="shared" si="82"/>
        <v>22.24</v>
      </c>
    </row>
    <row r="705" spans="1:17">
      <c r="A705" s="1">
        <v>6</v>
      </c>
      <c r="B705" s="1" t="str">
        <f t="shared" si="80"/>
        <v>viernes</v>
      </c>
      <c r="C705" s="4">
        <v>45023.069444444445</v>
      </c>
      <c r="D705" s="4">
        <v>45023.186805555553</v>
      </c>
      <c r="E705" s="4">
        <f t="shared" si="83"/>
        <v>0.11736111110803904</v>
      </c>
      <c r="F705" s="7">
        <f>+VLOOKUP(M705,'Cocina datos'!K704:M2606,2,FALSE)</f>
        <v>2.6388888888888889E-2</v>
      </c>
      <c r="G705" s="7" cm="1">
        <f t="array" ref="G705">+_xlfn.IFS((E705-F705)&lt;0,0,(E705-F705)&gt;0,(E705-F705))</f>
        <v>9.0972222219150148E-2</v>
      </c>
      <c r="H705" s="9" t="str" cm="1">
        <f t="array" ref="H705">+_xlfn.IFS(G705=0,"NO COBRADA",G705&gt;0,"COBRADA")</f>
        <v>COBRADA</v>
      </c>
      <c r="I705" t="s">
        <v>37</v>
      </c>
      <c r="J705" s="2" t="s">
        <v>45</v>
      </c>
      <c r="K705" t="s">
        <v>44</v>
      </c>
      <c r="L705" s="3">
        <v>33.29</v>
      </c>
      <c r="M705" s="1">
        <v>704</v>
      </c>
      <c r="N705" t="s">
        <v>48</v>
      </c>
      <c r="O705" s="3">
        <f>+VLOOKUP(M705,'Cocina datos'!K704:M1471,3,FALSE)</f>
        <v>18</v>
      </c>
      <c r="P705" s="3" cm="1">
        <f t="array" ref="P705">+_xlfn.IFS(H705="COBRADA",O705,H705="NO COBRADA",0)</f>
        <v>18</v>
      </c>
      <c r="Q705" s="3">
        <f t="shared" si="82"/>
        <v>33.29</v>
      </c>
    </row>
    <row r="706" spans="1:17">
      <c r="A706" s="1">
        <v>3</v>
      </c>
      <c r="B706" s="1" t="str">
        <f t="shared" ref="B706:B769" si="88">+TEXT(C706,"DDDD")</f>
        <v>viernes</v>
      </c>
      <c r="C706" s="4">
        <v>45023.074999999997</v>
      </c>
      <c r="D706" s="4">
        <v>45023.120138888888</v>
      </c>
      <c r="E706" s="4">
        <f t="shared" si="83"/>
        <v>4.5138888890505768E-2</v>
      </c>
      <c r="F706" s="7">
        <f>+VLOOKUP(M706,'Cocina datos'!K705:M2607,2,FALSE)</f>
        <v>6.3194444444444442E-2</v>
      </c>
      <c r="G706" s="7" cm="1">
        <f t="array" ref="G706">+_xlfn.IFS((E706-F706)&lt;0,0,(E706-F706)&gt;0,(E706-F706))</f>
        <v>0</v>
      </c>
      <c r="H706" s="9" t="str" cm="1">
        <f t="array" ref="H706">+_xlfn.IFS(G706=0,"NO COBRADA",G706&gt;0,"COBRADA")</f>
        <v>NO COBRADA</v>
      </c>
      <c r="I706" t="s">
        <v>37</v>
      </c>
      <c r="J706" s="2" t="s">
        <v>45</v>
      </c>
      <c r="K706" t="s">
        <v>31</v>
      </c>
      <c r="L706" s="3">
        <v>43.07</v>
      </c>
      <c r="M706" s="1">
        <v>705</v>
      </c>
      <c r="N706" t="s">
        <v>46</v>
      </c>
      <c r="O706" s="3">
        <f>+VLOOKUP(M706,'Cocina datos'!K705:M1472,3,FALSE)</f>
        <v>112</v>
      </c>
      <c r="P706" s="3" cm="1">
        <f t="array" ref="P706">+_xlfn.IFS(H706="COBRADA",O706,H706="NO COBRADA",0)</f>
        <v>0</v>
      </c>
      <c r="Q706" s="3">
        <f t="shared" si="82"/>
        <v>0</v>
      </c>
    </row>
    <row r="707" spans="1:17">
      <c r="A707" s="1">
        <v>6</v>
      </c>
      <c r="B707" s="1" t="str">
        <f t="shared" si="88"/>
        <v>viernes</v>
      </c>
      <c r="C707" s="4">
        <v>45023.051388888889</v>
      </c>
      <c r="D707" s="4">
        <v>45023.20416666667</v>
      </c>
      <c r="E707" s="4">
        <f>+D707-C707+(15/1440)</f>
        <v>0.16319444444767819</v>
      </c>
      <c r="F707" s="7">
        <f>+VLOOKUP(M707,'Cocina datos'!K706:M2608,2,FALSE)</f>
        <v>6.8749999999999992E-2</v>
      </c>
      <c r="G707" s="7" cm="1">
        <f t="array" ref="G707">+_xlfn.IFS((E707-F707)&lt;0,0,(E707-F707)&gt;0,(E707-F707))</f>
        <v>9.4444444447678202E-2</v>
      </c>
      <c r="H707" s="9" t="str" cm="1">
        <f t="array" ref="H707">+_xlfn.IFS(G707=0,"NO COBRADA",G707&gt;0,"COBRADA")</f>
        <v>COBRADA</v>
      </c>
      <c r="I707" t="s">
        <v>33</v>
      </c>
      <c r="J707" s="2" t="s">
        <v>45</v>
      </c>
      <c r="K707" t="s">
        <v>31</v>
      </c>
      <c r="L707" s="3">
        <v>44.45</v>
      </c>
      <c r="M707" s="1">
        <v>706</v>
      </c>
      <c r="N707" t="s">
        <v>52</v>
      </c>
      <c r="O707" s="3">
        <f>+VLOOKUP(M707,'Cocina datos'!K706:M1473,3,FALSE)</f>
        <v>54</v>
      </c>
      <c r="P707" s="3" cm="1">
        <f t="array" ref="P707">+_xlfn.IFS(H707="COBRADA",O707,H707="NO COBRADA",0)</f>
        <v>54</v>
      </c>
      <c r="Q707" s="3">
        <f t="shared" ref="Q707:Q768" si="89">+IF(H707="COBRADA",L707,0)</f>
        <v>44.45</v>
      </c>
    </row>
    <row r="708" spans="1:17">
      <c r="A708" s="1">
        <v>1</v>
      </c>
      <c r="B708" s="1" t="str">
        <f t="shared" si="88"/>
        <v>viernes</v>
      </c>
      <c r="C708" s="4">
        <v>45023.128472222219</v>
      </c>
      <c r="D708" s="4">
        <v>45023.224305555559</v>
      </c>
      <c r="E708" s="4">
        <f t="shared" ref="E708:E768" si="90">+D708-C708</f>
        <v>9.5833333340124227E-2</v>
      </c>
      <c r="F708" s="7">
        <f>+VLOOKUP(M708,'Cocina datos'!K707:M2609,2,FALSE)</f>
        <v>0.13958333333333334</v>
      </c>
      <c r="G708" s="7" cm="1">
        <f t="array" ref="G708">+_xlfn.IFS((E708-F708)&lt;0,0,(E708-F708)&gt;0,(E708-F708))</f>
        <v>0</v>
      </c>
      <c r="H708" s="9" t="str" cm="1">
        <f t="array" ref="H708">+_xlfn.IFS(G708=0,"NO COBRADA",G708&gt;0,"COBRADA")</f>
        <v>NO COBRADA</v>
      </c>
      <c r="I708" t="s">
        <v>37</v>
      </c>
      <c r="J708" s="2" t="s">
        <v>45</v>
      </c>
      <c r="K708" t="s">
        <v>35</v>
      </c>
      <c r="L708" s="3">
        <v>40.39</v>
      </c>
      <c r="M708" s="1">
        <v>707</v>
      </c>
      <c r="N708" t="s">
        <v>49</v>
      </c>
      <c r="O708" s="3">
        <f>+VLOOKUP(M708,'Cocina datos'!K707:M1474,3,FALSE)</f>
        <v>185</v>
      </c>
      <c r="P708" s="3" cm="1">
        <f t="array" ref="P708">+_xlfn.IFS(H708="COBRADA",O708,H708="NO COBRADA",0)</f>
        <v>0</v>
      </c>
      <c r="Q708" s="3">
        <f t="shared" si="89"/>
        <v>0</v>
      </c>
    </row>
    <row r="709" spans="1:17">
      <c r="A709" s="1">
        <v>2</v>
      </c>
      <c r="B709" s="1" t="str">
        <f t="shared" si="88"/>
        <v>viernes</v>
      </c>
      <c r="C709" s="4">
        <v>45023.15</v>
      </c>
      <c r="D709" s="4">
        <v>45023.308333333334</v>
      </c>
      <c r="E709" s="4">
        <f t="shared" ref="E709:E712" si="91">+D709-C709+(15/1440)</f>
        <v>0.16874999999951493</v>
      </c>
      <c r="F709" s="7">
        <f>+VLOOKUP(M709,'Cocina datos'!K708:M2610,2,FALSE)</f>
        <v>3.3333333333333333E-2</v>
      </c>
      <c r="G709" s="7" cm="1">
        <f t="array" ref="G709">+_xlfn.IFS((E709-F709)&lt;0,0,(E709-F709)&gt;0,(E709-F709))</f>
        <v>0.1354166666661816</v>
      </c>
      <c r="H709" s="9" t="str" cm="1">
        <f t="array" ref="H709">+_xlfn.IFS(G709=0,"NO COBRADA",G709&gt;0,"COBRADA")</f>
        <v>COBRADA</v>
      </c>
      <c r="I709" t="s">
        <v>29</v>
      </c>
      <c r="J709" s="2" t="s">
        <v>45</v>
      </c>
      <c r="K709" t="s">
        <v>44</v>
      </c>
      <c r="L709" s="3">
        <v>41.8</v>
      </c>
      <c r="M709" s="1">
        <v>708</v>
      </c>
      <c r="N709" t="s">
        <v>32</v>
      </c>
      <c r="O709" s="3">
        <f>+VLOOKUP(M709,'Cocina datos'!K708:M1475,3,FALSE)</f>
        <v>54</v>
      </c>
      <c r="P709" s="3" cm="1">
        <f t="array" ref="P709">+_xlfn.IFS(H709="COBRADA",O709,H709="NO COBRADA",0)</f>
        <v>54</v>
      </c>
      <c r="Q709" s="3">
        <f t="shared" si="89"/>
        <v>41.8</v>
      </c>
    </row>
    <row r="710" spans="1:17">
      <c r="A710" s="1">
        <v>4</v>
      </c>
      <c r="B710" s="1" t="str">
        <f t="shared" si="88"/>
        <v>viernes</v>
      </c>
      <c r="C710" s="4">
        <v>45023.079861111109</v>
      </c>
      <c r="D710" s="4">
        <v>45023.152777777781</v>
      </c>
      <c r="E710" s="4">
        <f t="shared" si="91"/>
        <v>8.3333333338183976E-2</v>
      </c>
      <c r="F710" s="7">
        <f>+VLOOKUP(M710,'Cocina datos'!K709:M2611,2,FALSE)</f>
        <v>0.11319444444444444</v>
      </c>
      <c r="G710" s="7" cm="1">
        <f t="array" ref="G710">+_xlfn.IFS((E710-F710)&lt;0,0,(E710-F710)&gt;0,(E710-F710))</f>
        <v>0</v>
      </c>
      <c r="H710" s="9" t="str" cm="1">
        <f t="array" ref="H710">+_xlfn.IFS(G710=0,"NO COBRADA",G710&gt;0,"COBRADA")</f>
        <v>NO COBRADA</v>
      </c>
      <c r="I710" t="s">
        <v>37</v>
      </c>
      <c r="J710" s="2" t="s">
        <v>34</v>
      </c>
      <c r="K710" t="s">
        <v>31</v>
      </c>
      <c r="L710" s="3">
        <v>26.15</v>
      </c>
      <c r="M710" s="1">
        <v>709</v>
      </c>
      <c r="N710" t="s">
        <v>50</v>
      </c>
      <c r="O710" s="3">
        <f>+VLOOKUP(M710,'Cocina datos'!K709:M1476,3,FALSE)</f>
        <v>193</v>
      </c>
      <c r="P710" s="3" cm="1">
        <f t="array" ref="P710">+_xlfn.IFS(H710="COBRADA",O710,H710="NO COBRADA",0)</f>
        <v>0</v>
      </c>
      <c r="Q710" s="3">
        <f t="shared" si="89"/>
        <v>0</v>
      </c>
    </row>
    <row r="711" spans="1:17">
      <c r="A711" s="1">
        <v>1</v>
      </c>
      <c r="B711" s="1" t="str">
        <f t="shared" si="88"/>
        <v>viernes</v>
      </c>
      <c r="C711" s="4">
        <v>45023.102777777778</v>
      </c>
      <c r="D711" s="4">
        <v>45023.151388888888</v>
      </c>
      <c r="E711" s="4">
        <f t="shared" si="91"/>
        <v>5.9027777776160896E-2</v>
      </c>
      <c r="F711" s="7">
        <f>+VLOOKUP(M711,'Cocina datos'!K710:M2612,2,FALSE)</f>
        <v>0.18194444444444446</v>
      </c>
      <c r="G711" s="7" cm="1">
        <f t="array" ref="G711">+_xlfn.IFS((E711-F711)&lt;0,0,(E711-F711)&gt;0,(E711-F711))</f>
        <v>0</v>
      </c>
      <c r="H711" s="9" t="str" cm="1">
        <f t="array" ref="H711">+_xlfn.IFS(G711=0,"NO COBRADA",G711&gt;0,"COBRADA")</f>
        <v>NO COBRADA</v>
      </c>
      <c r="I711" t="s">
        <v>40</v>
      </c>
      <c r="J711" s="2" t="s">
        <v>45</v>
      </c>
      <c r="K711" t="s">
        <v>31</v>
      </c>
      <c r="L711" s="3">
        <v>28.43</v>
      </c>
      <c r="M711" s="1">
        <v>710</v>
      </c>
      <c r="N711" t="s">
        <v>32</v>
      </c>
      <c r="O711" s="3">
        <f>+VLOOKUP(M711,'Cocina datos'!K710:M1477,3,FALSE)</f>
        <v>138</v>
      </c>
      <c r="P711" s="3" cm="1">
        <f t="array" ref="P711">+_xlfn.IFS(H711="COBRADA",O711,H711="NO COBRADA",0)</f>
        <v>0</v>
      </c>
      <c r="Q711" s="3">
        <f t="shared" si="89"/>
        <v>0</v>
      </c>
    </row>
    <row r="712" spans="1:17">
      <c r="A712" s="1">
        <v>6</v>
      </c>
      <c r="B712" s="1" t="str">
        <f t="shared" si="88"/>
        <v>viernes</v>
      </c>
      <c r="C712" s="4">
        <v>45023.07708333333</v>
      </c>
      <c r="D712" s="4">
        <v>45023.220833333333</v>
      </c>
      <c r="E712" s="4">
        <f t="shared" si="91"/>
        <v>0.15416666666957704</v>
      </c>
      <c r="F712" s="7">
        <f>+VLOOKUP(M712,'Cocina datos'!K711:M2613,2,FALSE)</f>
        <v>0.11180555555555556</v>
      </c>
      <c r="G712" s="7" cm="1">
        <f t="array" ref="G712">+_xlfn.IFS((E712-F712)&lt;0,0,(E712-F712)&gt;0,(E712-F712))</f>
        <v>4.236111111402148E-2</v>
      </c>
      <c r="H712" s="9" t="str" cm="1">
        <f t="array" ref="H712">+_xlfn.IFS(G712=0,"NO COBRADA",G712&gt;0,"COBRADA")</f>
        <v>COBRADA</v>
      </c>
      <c r="I712" t="s">
        <v>33</v>
      </c>
      <c r="J712" s="2" t="s">
        <v>47</v>
      </c>
      <c r="K712" t="s">
        <v>31</v>
      </c>
      <c r="L712" s="3">
        <v>49.74</v>
      </c>
      <c r="M712" s="1">
        <v>711</v>
      </c>
      <c r="N712" t="s">
        <v>49</v>
      </c>
      <c r="O712" s="3">
        <f>+VLOOKUP(M712,'Cocina datos'!K711:M1478,3,FALSE)</f>
        <v>166</v>
      </c>
      <c r="P712" s="3" cm="1">
        <f t="array" ref="P712">+_xlfn.IFS(H712="COBRADA",O712,H712="NO COBRADA",0)</f>
        <v>166</v>
      </c>
      <c r="Q712" s="3">
        <f t="shared" si="89"/>
        <v>49.74</v>
      </c>
    </row>
    <row r="713" spans="1:17">
      <c r="A713" s="1">
        <v>5</v>
      </c>
      <c r="B713" s="1" t="str">
        <f t="shared" si="88"/>
        <v>viernes</v>
      </c>
      <c r="C713" s="4">
        <v>45023.004166666666</v>
      </c>
      <c r="D713" s="4">
        <v>45023.102083333331</v>
      </c>
      <c r="E713" s="4">
        <f t="shared" si="90"/>
        <v>9.7916666665696539E-2</v>
      </c>
      <c r="F713" s="7">
        <f>+VLOOKUP(M713,'Cocina datos'!K712:M2614,2,FALSE)</f>
        <v>6.805555555555555E-2</v>
      </c>
      <c r="G713" s="7" cm="1">
        <f t="array" ref="G713">+_xlfn.IFS((E713-F713)&lt;0,0,(E713-F713)&gt;0,(E713-F713))</f>
        <v>2.9861111110140989E-2</v>
      </c>
      <c r="H713" s="9" t="str" cm="1">
        <f t="array" ref="H713">+_xlfn.IFS(G713=0,"NO COBRADA",G713&gt;0,"COBRADA")</f>
        <v>COBRADA</v>
      </c>
      <c r="I713" t="s">
        <v>37</v>
      </c>
      <c r="J713" s="2" t="s">
        <v>34</v>
      </c>
      <c r="K713" t="s">
        <v>35</v>
      </c>
      <c r="L713" s="3">
        <v>42.21</v>
      </c>
      <c r="M713" s="1">
        <v>712</v>
      </c>
      <c r="N713" t="s">
        <v>43</v>
      </c>
      <c r="O713" s="3">
        <f>+VLOOKUP(M713,'Cocina datos'!K712:M1479,3,FALSE)</f>
        <v>48</v>
      </c>
      <c r="P713" s="3" cm="1">
        <f t="array" ref="P713">+_xlfn.IFS(H713="COBRADA",O713,H713="NO COBRADA",0)</f>
        <v>48</v>
      </c>
      <c r="Q713" s="3">
        <f t="shared" si="89"/>
        <v>42.21</v>
      </c>
    </row>
    <row r="714" spans="1:17">
      <c r="A714" s="1">
        <v>4</v>
      </c>
      <c r="B714" s="1" t="str">
        <f t="shared" si="88"/>
        <v>viernes</v>
      </c>
      <c r="C714" s="4">
        <v>45023.010416666664</v>
      </c>
      <c r="D714" s="4">
        <v>45023.119444444441</v>
      </c>
      <c r="E714" s="4">
        <f t="shared" si="90"/>
        <v>0.10902777777664596</v>
      </c>
      <c r="F714" s="7">
        <f>+VLOOKUP(M714,'Cocina datos'!K713:M2615,2,FALSE)</f>
        <v>0.26041666666666669</v>
      </c>
      <c r="G714" s="7" cm="1">
        <f t="array" ref="G714">+_xlfn.IFS((E714-F714)&lt;0,0,(E714-F714)&gt;0,(E714-F714))</f>
        <v>0</v>
      </c>
      <c r="H714" s="9" t="str" cm="1">
        <f t="array" ref="H714">+_xlfn.IFS(G714=0,"NO COBRADA",G714&gt;0,"COBRADA")</f>
        <v>NO COBRADA</v>
      </c>
      <c r="I714" t="s">
        <v>33</v>
      </c>
      <c r="J714" s="2" t="s">
        <v>45</v>
      </c>
      <c r="K714" t="s">
        <v>44</v>
      </c>
      <c r="L714" s="3">
        <v>35.11</v>
      </c>
      <c r="M714" s="1">
        <v>713</v>
      </c>
      <c r="N714" t="s">
        <v>49</v>
      </c>
      <c r="O714" s="3">
        <f>+VLOOKUP(M714,'Cocina datos'!K713:M1480,3,FALSE)</f>
        <v>360</v>
      </c>
      <c r="P714" s="3" cm="1">
        <f t="array" ref="P714">+_xlfn.IFS(H714="COBRADA",O714,H714="NO COBRADA",0)</f>
        <v>0</v>
      </c>
      <c r="Q714" s="3">
        <f t="shared" si="89"/>
        <v>0</v>
      </c>
    </row>
    <row r="715" spans="1:17">
      <c r="A715" s="1">
        <v>2</v>
      </c>
      <c r="B715" s="1" t="str">
        <f t="shared" si="88"/>
        <v>viernes</v>
      </c>
      <c r="C715" s="4">
        <v>45023.097916666666</v>
      </c>
      <c r="D715" s="4">
        <v>45023.170138888891</v>
      </c>
      <c r="E715" s="4">
        <f t="shared" si="90"/>
        <v>7.2222222224809229E-2</v>
      </c>
      <c r="F715" s="7">
        <f>+VLOOKUP(M715,'Cocina datos'!K714:M2616,2,FALSE)</f>
        <v>9.0972222222222218E-2</v>
      </c>
      <c r="G715" s="7" cm="1">
        <f t="array" ref="G715">+_xlfn.IFS((E715-F715)&lt;0,0,(E715-F715)&gt;0,(E715-F715))</f>
        <v>0</v>
      </c>
      <c r="H715" s="9" t="str" cm="1">
        <f t="array" ref="H715">+_xlfn.IFS(G715=0,"NO COBRADA",G715&gt;0,"COBRADA")</f>
        <v>NO COBRADA</v>
      </c>
      <c r="I715" t="s">
        <v>40</v>
      </c>
      <c r="J715" s="2" t="s">
        <v>45</v>
      </c>
      <c r="K715" t="s">
        <v>31</v>
      </c>
      <c r="L715" s="3">
        <v>10.69</v>
      </c>
      <c r="M715" s="1">
        <v>714</v>
      </c>
      <c r="N715" t="s">
        <v>36</v>
      </c>
      <c r="O715" s="3">
        <f>+VLOOKUP(M715,'Cocina datos'!K714:M1481,3,FALSE)</f>
        <v>225</v>
      </c>
      <c r="P715" s="3" cm="1">
        <f t="array" ref="P715">+_xlfn.IFS(H715="COBRADA",O715,H715="NO COBRADA",0)</f>
        <v>0</v>
      </c>
      <c r="Q715" s="3">
        <f t="shared" si="89"/>
        <v>0</v>
      </c>
    </row>
    <row r="716" spans="1:17">
      <c r="A716" s="1">
        <v>6</v>
      </c>
      <c r="B716" s="1" t="str">
        <f t="shared" si="88"/>
        <v>viernes</v>
      </c>
      <c r="C716" s="4">
        <v>45023.072916666664</v>
      </c>
      <c r="D716" s="4">
        <v>45023.177083333336</v>
      </c>
      <c r="E716" s="4">
        <f t="shared" ref="E716:E717" si="92">+D716-C716+(15/1440)</f>
        <v>0.11458333333818398</v>
      </c>
      <c r="F716" s="7">
        <f>+VLOOKUP(M716,'Cocina datos'!K715:M2617,2,FALSE)</f>
        <v>0.2638888888888889</v>
      </c>
      <c r="G716" s="7" cm="1">
        <f t="array" ref="G716">+_xlfn.IFS((E716-F716)&lt;0,0,(E716-F716)&gt;0,(E716-F716))</f>
        <v>0</v>
      </c>
      <c r="H716" s="9" t="str" cm="1">
        <f t="array" ref="H716">+_xlfn.IFS(G716=0,"NO COBRADA",G716&gt;0,"COBRADA")</f>
        <v>NO COBRADA</v>
      </c>
      <c r="I716" t="s">
        <v>29</v>
      </c>
      <c r="J716" s="2" t="s">
        <v>47</v>
      </c>
      <c r="K716" t="s">
        <v>31</v>
      </c>
      <c r="L716" s="3">
        <v>39.909999999999997</v>
      </c>
      <c r="M716" s="1">
        <v>715</v>
      </c>
      <c r="N716" t="s">
        <v>43</v>
      </c>
      <c r="O716" s="3">
        <f>+VLOOKUP(M716,'Cocina datos'!K715:M1482,3,FALSE)</f>
        <v>246</v>
      </c>
      <c r="P716" s="3" cm="1">
        <f t="array" ref="P716">+_xlfn.IFS(H716="COBRADA",O716,H716="NO COBRADA",0)</f>
        <v>0</v>
      </c>
      <c r="Q716" s="3">
        <f t="shared" si="89"/>
        <v>0</v>
      </c>
    </row>
    <row r="717" spans="1:17">
      <c r="A717" s="1">
        <v>4</v>
      </c>
      <c r="B717" s="1" t="str">
        <f t="shared" si="88"/>
        <v>viernes</v>
      </c>
      <c r="C717" s="4">
        <v>45023.074305555558</v>
      </c>
      <c r="D717" s="4">
        <v>45023.197222222225</v>
      </c>
      <c r="E717" s="4">
        <f t="shared" si="92"/>
        <v>0.13333333333381839</v>
      </c>
      <c r="F717" s="7">
        <f>+VLOOKUP(M717,'Cocina datos'!K716:M2618,2,FALSE)</f>
        <v>0.1875</v>
      </c>
      <c r="G717" s="7" cm="1">
        <f t="array" ref="G717">+_xlfn.IFS((E717-F717)&lt;0,0,(E717-F717)&gt;0,(E717-F717))</f>
        <v>0</v>
      </c>
      <c r="H717" s="9" t="str" cm="1">
        <f t="array" ref="H717">+_xlfn.IFS(G717=0,"NO COBRADA",G717&gt;0,"COBRADA")</f>
        <v>NO COBRADA</v>
      </c>
      <c r="I717" t="s">
        <v>37</v>
      </c>
      <c r="J717" s="2" t="s">
        <v>45</v>
      </c>
      <c r="K717" t="s">
        <v>44</v>
      </c>
      <c r="L717" s="3">
        <v>44.73</v>
      </c>
      <c r="M717" s="1">
        <v>716</v>
      </c>
      <c r="N717" t="s">
        <v>39</v>
      </c>
      <c r="O717" s="3">
        <f>+VLOOKUP(M717,'Cocina datos'!K716:M1483,3,FALSE)</f>
        <v>231</v>
      </c>
      <c r="P717" s="3" cm="1">
        <f t="array" ref="P717">+_xlfn.IFS(H717="COBRADA",O717,H717="NO COBRADA",0)</f>
        <v>0</v>
      </c>
      <c r="Q717" s="3">
        <f t="shared" si="89"/>
        <v>0</v>
      </c>
    </row>
    <row r="718" spans="1:17">
      <c r="A718" s="1">
        <v>5</v>
      </c>
      <c r="B718" s="1" t="str">
        <f t="shared" si="88"/>
        <v>viernes</v>
      </c>
      <c r="C718" s="4">
        <v>45023.163888888892</v>
      </c>
      <c r="D718" s="4">
        <v>45023.252083333333</v>
      </c>
      <c r="E718" s="4">
        <f t="shared" si="90"/>
        <v>8.819444444088731E-2</v>
      </c>
      <c r="F718" s="7">
        <f>+VLOOKUP(M718,'Cocina datos'!K717:M2619,2,FALSE)</f>
        <v>8.4027777777777771E-2</v>
      </c>
      <c r="G718" s="7" cm="1">
        <f t="array" ref="G718">+_xlfn.IFS((E718-F718)&lt;0,0,(E718-F718)&gt;0,(E718-F718))</f>
        <v>4.1666666631095389E-3</v>
      </c>
      <c r="H718" s="9" t="str" cm="1">
        <f t="array" ref="H718">+_xlfn.IFS(G718=0,"NO COBRADA",G718&gt;0,"COBRADA")</f>
        <v>COBRADA</v>
      </c>
      <c r="I718" t="s">
        <v>33</v>
      </c>
      <c r="J718" s="2" t="s">
        <v>45</v>
      </c>
      <c r="K718" t="s">
        <v>31</v>
      </c>
      <c r="L718" s="3">
        <v>23.67</v>
      </c>
      <c r="M718" s="1">
        <v>717</v>
      </c>
      <c r="N718" t="s">
        <v>48</v>
      </c>
      <c r="O718" s="3">
        <f>+VLOOKUP(M718,'Cocina datos'!K717:M1484,3,FALSE)</f>
        <v>155</v>
      </c>
      <c r="P718" s="3" cm="1">
        <f t="array" ref="P718">+_xlfn.IFS(H718="COBRADA",O718,H718="NO COBRADA",0)</f>
        <v>155</v>
      </c>
      <c r="Q718" s="3">
        <f t="shared" si="89"/>
        <v>23.67</v>
      </c>
    </row>
    <row r="719" spans="1:17">
      <c r="A719" s="1">
        <v>6</v>
      </c>
      <c r="B719" s="1" t="str">
        <f t="shared" si="88"/>
        <v>viernes</v>
      </c>
      <c r="C719" s="4">
        <v>45023.137499999997</v>
      </c>
      <c r="D719" s="4">
        <v>45023.29583333333</v>
      </c>
      <c r="E719" s="4">
        <f t="shared" si="90"/>
        <v>0.15833333333284827</v>
      </c>
      <c r="F719" s="7">
        <f>+VLOOKUP(M719,'Cocina datos'!K718:M2620,2,FALSE)</f>
        <v>4.027777777777778E-2</v>
      </c>
      <c r="G719" s="7" cm="1">
        <f t="array" ref="G719">+_xlfn.IFS((E719-F719)&lt;0,0,(E719-F719)&gt;0,(E719-F719))</f>
        <v>0.1180555555550705</v>
      </c>
      <c r="H719" s="9" t="str" cm="1">
        <f t="array" ref="H719">+_xlfn.IFS(G719=0,"NO COBRADA",G719&gt;0,"COBRADA")</f>
        <v>COBRADA</v>
      </c>
      <c r="I719" t="s">
        <v>37</v>
      </c>
      <c r="J719" s="2" t="s">
        <v>45</v>
      </c>
      <c r="K719" t="s">
        <v>35</v>
      </c>
      <c r="L719" s="3">
        <v>37.21</v>
      </c>
      <c r="M719" s="1">
        <v>718</v>
      </c>
      <c r="N719" t="s">
        <v>46</v>
      </c>
      <c r="O719" s="3">
        <f>+VLOOKUP(M719,'Cocina datos'!K718:M1485,3,FALSE)</f>
        <v>20</v>
      </c>
      <c r="P719" s="3" cm="1">
        <f t="array" ref="P719">+_xlfn.IFS(H719="COBRADA",O719,H719="NO COBRADA",0)</f>
        <v>20</v>
      </c>
      <c r="Q719" s="3">
        <f t="shared" si="89"/>
        <v>37.21</v>
      </c>
    </row>
    <row r="720" spans="1:17">
      <c r="A720" s="1">
        <v>3</v>
      </c>
      <c r="B720" s="1" t="str">
        <f t="shared" si="88"/>
        <v>viernes</v>
      </c>
      <c r="C720" s="4">
        <v>45023.054166666669</v>
      </c>
      <c r="D720" s="4">
        <v>45023.117361111108</v>
      </c>
      <c r="E720" s="4">
        <f t="shared" si="90"/>
        <v>6.3194444439432118E-2</v>
      </c>
      <c r="F720" s="7">
        <f>+VLOOKUP(M720,'Cocina datos'!K719:M2621,2,FALSE)</f>
        <v>7.2222222222222215E-2</v>
      </c>
      <c r="G720" s="7" cm="1">
        <f t="array" ref="G720">+_xlfn.IFS((E720-F720)&lt;0,0,(E720-F720)&gt;0,(E720-F720))</f>
        <v>0</v>
      </c>
      <c r="H720" s="9" t="str" cm="1">
        <f t="array" ref="H720">+_xlfn.IFS(G720=0,"NO COBRADA",G720&gt;0,"COBRADA")</f>
        <v>NO COBRADA</v>
      </c>
      <c r="I720" t="s">
        <v>33</v>
      </c>
      <c r="J720" s="2" t="s">
        <v>47</v>
      </c>
      <c r="K720" t="s">
        <v>31</v>
      </c>
      <c r="L720" s="3">
        <v>17.23</v>
      </c>
      <c r="M720" s="1">
        <v>719</v>
      </c>
      <c r="N720" t="s">
        <v>36</v>
      </c>
      <c r="O720" s="3">
        <f>+VLOOKUP(M720,'Cocina datos'!K719:M1486,3,FALSE)</f>
        <v>107</v>
      </c>
      <c r="P720" s="3" cm="1">
        <f t="array" ref="P720">+_xlfn.IFS(H720="COBRADA",O720,H720="NO COBRADA",0)</f>
        <v>0</v>
      </c>
      <c r="Q720" s="3">
        <f t="shared" si="89"/>
        <v>0</v>
      </c>
    </row>
    <row r="721" spans="1:17">
      <c r="A721" s="1">
        <v>5</v>
      </c>
      <c r="B721" s="1" t="str">
        <f t="shared" si="88"/>
        <v>viernes</v>
      </c>
      <c r="C721" s="4">
        <v>45023.092361111114</v>
      </c>
      <c r="D721" s="4">
        <v>45023.240277777775</v>
      </c>
      <c r="E721" s="4">
        <f t="shared" si="90"/>
        <v>0.14791666666133096</v>
      </c>
      <c r="F721" s="7">
        <f>+VLOOKUP(M721,'Cocina datos'!K720:M2622,2,FALSE)</f>
        <v>0.19027777777777777</v>
      </c>
      <c r="G721" s="7" cm="1">
        <f t="array" ref="G721">+_xlfn.IFS((E721-F721)&lt;0,0,(E721-F721)&gt;0,(E721-F721))</f>
        <v>0</v>
      </c>
      <c r="H721" s="9" t="str" cm="1">
        <f t="array" ref="H721">+_xlfn.IFS(G721=0,"NO COBRADA",G721&gt;0,"COBRADA")</f>
        <v>NO COBRADA</v>
      </c>
      <c r="I721" t="s">
        <v>29</v>
      </c>
      <c r="J721" s="2" t="s">
        <v>45</v>
      </c>
      <c r="K721" t="s">
        <v>31</v>
      </c>
      <c r="L721" s="3">
        <v>40.28</v>
      </c>
      <c r="M721" s="1">
        <v>720</v>
      </c>
      <c r="N721" t="s">
        <v>41</v>
      </c>
      <c r="O721" s="3">
        <f>+VLOOKUP(M721,'Cocina datos'!K720:M1487,3,FALSE)</f>
        <v>168</v>
      </c>
      <c r="P721" s="3" cm="1">
        <f t="array" ref="P721">+_xlfn.IFS(H721="COBRADA",O721,H721="NO COBRADA",0)</f>
        <v>0</v>
      </c>
      <c r="Q721" s="3">
        <f t="shared" si="89"/>
        <v>0</v>
      </c>
    </row>
    <row r="722" spans="1:17">
      <c r="A722" s="1">
        <v>2</v>
      </c>
      <c r="B722" s="1" t="str">
        <f t="shared" si="88"/>
        <v>viernes</v>
      </c>
      <c r="C722" s="4">
        <v>45023.161805555559</v>
      </c>
      <c r="D722" s="4">
        <v>45023.292361111111</v>
      </c>
      <c r="E722" s="4">
        <f t="shared" si="90"/>
        <v>0.13055555555183673</v>
      </c>
      <c r="F722" s="7">
        <f>+VLOOKUP(M722,'Cocina datos'!K721:M2623,2,FALSE)</f>
        <v>0.22847222222222219</v>
      </c>
      <c r="G722" s="7" cm="1">
        <f t="array" ref="G722">+_xlfn.IFS((E722-F722)&lt;0,0,(E722-F722)&gt;0,(E722-F722))</f>
        <v>0</v>
      </c>
      <c r="H722" s="9" t="str" cm="1">
        <f t="array" ref="H722">+_xlfn.IFS(G722=0,"NO COBRADA",G722&gt;0,"COBRADA")</f>
        <v>NO COBRADA</v>
      </c>
      <c r="I722" t="s">
        <v>37</v>
      </c>
      <c r="J722" s="2" t="s">
        <v>45</v>
      </c>
      <c r="K722" t="s">
        <v>35</v>
      </c>
      <c r="L722" s="3">
        <v>47.13</v>
      </c>
      <c r="M722" s="1">
        <v>721</v>
      </c>
      <c r="N722" t="s">
        <v>41</v>
      </c>
      <c r="O722" s="3">
        <f>+VLOOKUP(M722,'Cocina datos'!K721:M1488,3,FALSE)</f>
        <v>218</v>
      </c>
      <c r="P722" s="3" cm="1">
        <f t="array" ref="P722">+_xlfn.IFS(H722="COBRADA",O722,H722="NO COBRADA",0)</f>
        <v>0</v>
      </c>
      <c r="Q722" s="3">
        <f t="shared" si="89"/>
        <v>0</v>
      </c>
    </row>
    <row r="723" spans="1:17">
      <c r="A723" s="1">
        <v>5</v>
      </c>
      <c r="B723" s="1" t="str">
        <f t="shared" si="88"/>
        <v>viernes</v>
      </c>
      <c r="C723" s="4">
        <v>45023.118750000001</v>
      </c>
      <c r="D723" s="4">
        <v>45023.172222222223</v>
      </c>
      <c r="E723" s="4">
        <f t="shared" si="90"/>
        <v>5.3472222221898846E-2</v>
      </c>
      <c r="F723" s="7">
        <f>+VLOOKUP(M723,'Cocina datos'!K722:M2624,2,FALSE)</f>
        <v>0.10069444444444445</v>
      </c>
      <c r="G723" s="7" cm="1">
        <f t="array" ref="G723">+_xlfn.IFS((E723-F723)&lt;0,0,(E723-F723)&gt;0,(E723-F723))</f>
        <v>0</v>
      </c>
      <c r="H723" s="9" t="str" cm="1">
        <f t="array" ref="H723">+_xlfn.IFS(G723=0,"NO COBRADA",G723&gt;0,"COBRADA")</f>
        <v>NO COBRADA</v>
      </c>
      <c r="I723" t="s">
        <v>37</v>
      </c>
      <c r="J723" s="2" t="s">
        <v>45</v>
      </c>
      <c r="K723" t="s">
        <v>31</v>
      </c>
      <c r="L723" s="3">
        <v>20.62</v>
      </c>
      <c r="M723" s="1">
        <v>722</v>
      </c>
      <c r="N723" t="s">
        <v>50</v>
      </c>
      <c r="O723" s="3">
        <f>+VLOOKUP(M723,'Cocina datos'!K722:M1489,3,FALSE)</f>
        <v>85</v>
      </c>
      <c r="P723" s="3" cm="1">
        <f t="array" ref="P723">+_xlfn.IFS(H723="COBRADA",O723,H723="NO COBRADA",0)</f>
        <v>0</v>
      </c>
      <c r="Q723" s="3">
        <f t="shared" si="89"/>
        <v>0</v>
      </c>
    </row>
    <row r="724" spans="1:17">
      <c r="A724" s="1">
        <v>2</v>
      </c>
      <c r="B724" s="1" t="str">
        <f t="shared" si="88"/>
        <v>viernes</v>
      </c>
      <c r="C724" s="4">
        <v>45023.065972222219</v>
      </c>
      <c r="D724" s="4">
        <v>45023.200694444444</v>
      </c>
      <c r="E724" s="4">
        <f t="shared" si="90"/>
        <v>0.13472222222480923</v>
      </c>
      <c r="F724" s="7">
        <f>+VLOOKUP(M724,'Cocina datos'!K723:M2625,2,FALSE)</f>
        <v>4.3055555555555555E-2</v>
      </c>
      <c r="G724" s="7" cm="1">
        <f t="array" ref="G724">+_xlfn.IFS((E724-F724)&lt;0,0,(E724-F724)&gt;0,(E724-F724))</f>
        <v>9.1666666669253674E-2</v>
      </c>
      <c r="H724" s="9" t="str" cm="1">
        <f t="array" ref="H724">+_xlfn.IFS(G724=0,"NO COBRADA",G724&gt;0,"COBRADA")</f>
        <v>COBRADA</v>
      </c>
      <c r="I724" t="s">
        <v>42</v>
      </c>
      <c r="J724" s="2" t="s">
        <v>34</v>
      </c>
      <c r="K724" t="s">
        <v>35</v>
      </c>
      <c r="L724" s="3">
        <v>27.79</v>
      </c>
      <c r="M724" s="1">
        <v>723</v>
      </c>
      <c r="N724" t="s">
        <v>51</v>
      </c>
      <c r="O724" s="3">
        <f>+VLOOKUP(M724,'Cocina datos'!K723:M1490,3,FALSE)</f>
        <v>126</v>
      </c>
      <c r="P724" s="3" cm="1">
        <f t="array" ref="P724">+_xlfn.IFS(H724="COBRADA",O724,H724="NO COBRADA",0)</f>
        <v>126</v>
      </c>
      <c r="Q724" s="3">
        <f t="shared" si="89"/>
        <v>27.79</v>
      </c>
    </row>
    <row r="725" spans="1:17">
      <c r="A725" s="1">
        <v>6</v>
      </c>
      <c r="B725" s="1" t="str">
        <f t="shared" si="88"/>
        <v>viernes</v>
      </c>
      <c r="C725" s="4">
        <v>45023.12222222222</v>
      </c>
      <c r="D725" s="4">
        <v>45023.177083333336</v>
      </c>
      <c r="E725" s="4">
        <f t="shared" si="90"/>
        <v>5.4861111115314998E-2</v>
      </c>
      <c r="F725" s="7">
        <f>+VLOOKUP(M725,'Cocina datos'!K724:M2626,2,FALSE)</f>
        <v>0.11666666666666667</v>
      </c>
      <c r="G725" s="7" cm="1">
        <f t="array" ref="G725">+_xlfn.IFS((E725-F725)&lt;0,0,(E725-F725)&gt;0,(E725-F725))</f>
        <v>0</v>
      </c>
      <c r="H725" s="9" t="str" cm="1">
        <f t="array" ref="H725">+_xlfn.IFS(G725=0,"NO COBRADA",G725&gt;0,"COBRADA")</f>
        <v>NO COBRADA</v>
      </c>
      <c r="I725" t="s">
        <v>40</v>
      </c>
      <c r="J725" s="2" t="s">
        <v>34</v>
      </c>
      <c r="K725" t="s">
        <v>44</v>
      </c>
      <c r="L725" s="3">
        <v>14.12</v>
      </c>
      <c r="M725" s="1">
        <v>724</v>
      </c>
      <c r="N725" t="s">
        <v>46</v>
      </c>
      <c r="O725" s="3">
        <f>+VLOOKUP(M725,'Cocina datos'!K724:M1491,3,FALSE)</f>
        <v>66</v>
      </c>
      <c r="P725" s="3" cm="1">
        <f t="array" ref="P725">+_xlfn.IFS(H725="COBRADA",O725,H725="NO COBRADA",0)</f>
        <v>0</v>
      </c>
      <c r="Q725" s="3">
        <f t="shared" si="89"/>
        <v>0</v>
      </c>
    </row>
    <row r="726" spans="1:17">
      <c r="A726" s="1">
        <v>4</v>
      </c>
      <c r="B726" s="1" t="str">
        <f t="shared" si="88"/>
        <v>viernes</v>
      </c>
      <c r="C726" s="4">
        <v>45023.074999999997</v>
      </c>
      <c r="D726" s="4">
        <v>45023.138888888891</v>
      </c>
      <c r="E726" s="4">
        <f>+D726-C726+(15/1440)</f>
        <v>7.4305555560082823E-2</v>
      </c>
      <c r="F726" s="7">
        <f>+VLOOKUP(M726,'Cocina datos'!K725:M2627,2,FALSE)</f>
        <v>0.17708333333333334</v>
      </c>
      <c r="G726" s="7" cm="1">
        <f t="array" ref="G726">+_xlfn.IFS((E726-F726)&lt;0,0,(E726-F726)&gt;0,(E726-F726))</f>
        <v>0</v>
      </c>
      <c r="H726" s="9" t="str" cm="1">
        <f t="array" ref="H726">+_xlfn.IFS(G726=0,"NO COBRADA",G726&gt;0,"COBRADA")</f>
        <v>NO COBRADA</v>
      </c>
      <c r="I726" t="s">
        <v>42</v>
      </c>
      <c r="J726" s="2" t="s">
        <v>34</v>
      </c>
      <c r="K726" t="s">
        <v>31</v>
      </c>
      <c r="L726" s="3">
        <v>18.66</v>
      </c>
      <c r="M726" s="1">
        <v>725</v>
      </c>
      <c r="N726" t="s">
        <v>51</v>
      </c>
      <c r="O726" s="3">
        <f>+VLOOKUP(M726,'Cocina datos'!K725:M1492,3,FALSE)</f>
        <v>168</v>
      </c>
      <c r="P726" s="3" cm="1">
        <f t="array" ref="P726">+_xlfn.IFS(H726="COBRADA",O726,H726="NO COBRADA",0)</f>
        <v>0</v>
      </c>
      <c r="Q726" s="3">
        <f t="shared" si="89"/>
        <v>0</v>
      </c>
    </row>
    <row r="727" spans="1:17">
      <c r="A727" s="1">
        <v>2</v>
      </c>
      <c r="B727" s="1" t="str">
        <f t="shared" si="88"/>
        <v>viernes</v>
      </c>
      <c r="C727" s="4">
        <v>45023.102777777778</v>
      </c>
      <c r="D727" s="4">
        <v>45023.238194444442</v>
      </c>
      <c r="E727" s="4">
        <f t="shared" si="90"/>
        <v>0.13541666666424135</v>
      </c>
      <c r="F727" s="7">
        <f>+VLOOKUP(M727,'Cocina datos'!K726:M2628,2,FALSE)</f>
        <v>9.375E-2</v>
      </c>
      <c r="G727" s="7" cm="1">
        <f t="array" ref="G727">+_xlfn.IFS((E727-F727)&lt;0,0,(E727-F727)&gt;0,(E727-F727))</f>
        <v>4.1666666664241347E-2</v>
      </c>
      <c r="H727" s="9" t="str" cm="1">
        <f t="array" ref="H727">+_xlfn.IFS(G727=0,"NO COBRADA",G727&gt;0,"COBRADA")</f>
        <v>COBRADA</v>
      </c>
      <c r="I727" t="s">
        <v>40</v>
      </c>
      <c r="J727" s="2" t="s">
        <v>45</v>
      </c>
      <c r="K727" t="s">
        <v>35</v>
      </c>
      <c r="L727" s="3">
        <v>41.38</v>
      </c>
      <c r="M727" s="1">
        <v>726</v>
      </c>
      <c r="N727" t="s">
        <v>32</v>
      </c>
      <c r="O727" s="3">
        <f>+VLOOKUP(M727,'Cocina datos'!K726:M1493,3,FALSE)</f>
        <v>126</v>
      </c>
      <c r="P727" s="3" cm="1">
        <f t="array" ref="P727">+_xlfn.IFS(H727="COBRADA",O727,H727="NO COBRADA",0)</f>
        <v>126</v>
      </c>
      <c r="Q727" s="3">
        <f t="shared" si="89"/>
        <v>41.38</v>
      </c>
    </row>
    <row r="728" spans="1:17">
      <c r="A728" s="1">
        <v>6</v>
      </c>
      <c r="B728" s="1" t="str">
        <f t="shared" si="88"/>
        <v>viernes</v>
      </c>
      <c r="C728" s="4">
        <v>45023.021527777775</v>
      </c>
      <c r="D728" s="4">
        <v>45023.126388888886</v>
      </c>
      <c r="E728" s="4">
        <f t="shared" si="90"/>
        <v>0.10486111111094942</v>
      </c>
      <c r="F728" s="7">
        <f>+VLOOKUP(M728,'Cocina datos'!K727:M2629,2,FALSE)</f>
        <v>2.9166666666666667E-2</v>
      </c>
      <c r="G728" s="7" cm="1">
        <f t="array" ref="G728">+_xlfn.IFS((E728-F728)&lt;0,0,(E728-F728)&gt;0,(E728-F728))</f>
        <v>7.5694444444282749E-2</v>
      </c>
      <c r="H728" s="9" t="str" cm="1">
        <f t="array" ref="H728">+_xlfn.IFS(G728=0,"NO COBRADA",G728&gt;0,"COBRADA")</f>
        <v>COBRADA</v>
      </c>
      <c r="I728" t="s">
        <v>37</v>
      </c>
      <c r="J728" s="2" t="s">
        <v>47</v>
      </c>
      <c r="K728" t="s">
        <v>44</v>
      </c>
      <c r="L728" s="3">
        <v>13.24</v>
      </c>
      <c r="M728" s="1">
        <v>727</v>
      </c>
      <c r="N728" t="s">
        <v>36</v>
      </c>
      <c r="O728" s="3">
        <f>+VLOOKUP(M728,'Cocina datos'!K727:M1494,3,FALSE)</f>
        <v>40</v>
      </c>
      <c r="P728" s="3" cm="1">
        <f t="array" ref="P728">+_xlfn.IFS(H728="COBRADA",O728,H728="NO COBRADA",0)</f>
        <v>40</v>
      </c>
      <c r="Q728" s="3">
        <f t="shared" si="89"/>
        <v>13.24</v>
      </c>
    </row>
    <row r="729" spans="1:17">
      <c r="A729" s="1">
        <v>6</v>
      </c>
      <c r="B729" s="1" t="str">
        <f t="shared" si="88"/>
        <v>viernes</v>
      </c>
      <c r="C729" s="4">
        <v>45023.087500000001</v>
      </c>
      <c r="D729" s="4">
        <v>45023.186805555553</v>
      </c>
      <c r="E729" s="4">
        <f t="shared" ref="E729:E731" si="93">+D729-C729+(15/1440)</f>
        <v>0.1097222222185034</v>
      </c>
      <c r="F729" s="7">
        <f>+VLOOKUP(M729,'Cocina datos'!K728:M2630,2,FALSE)</f>
        <v>9.1666666666666674E-2</v>
      </c>
      <c r="G729" s="7" cm="1">
        <f t="array" ref="G729">+_xlfn.IFS((E729-F729)&lt;0,0,(E729-F729)&gt;0,(E729-F729))</f>
        <v>1.805555555183673E-2</v>
      </c>
      <c r="H729" s="9" t="str" cm="1">
        <f t="array" ref="H729">+_xlfn.IFS(G729=0,"NO COBRADA",G729&gt;0,"COBRADA")</f>
        <v>COBRADA</v>
      </c>
      <c r="I729" t="s">
        <v>33</v>
      </c>
      <c r="J729" s="2" t="s">
        <v>47</v>
      </c>
      <c r="K729" t="s">
        <v>35</v>
      </c>
      <c r="L729" s="3">
        <v>34.28</v>
      </c>
      <c r="M729" s="1">
        <v>728</v>
      </c>
      <c r="N729" t="s">
        <v>52</v>
      </c>
      <c r="O729" s="3">
        <f>+VLOOKUP(M729,'Cocina datos'!K728:M1495,3,FALSE)</f>
        <v>195</v>
      </c>
      <c r="P729" s="3" cm="1">
        <f t="array" ref="P729">+_xlfn.IFS(H729="COBRADA",O729,H729="NO COBRADA",0)</f>
        <v>195</v>
      </c>
      <c r="Q729" s="3">
        <f t="shared" si="89"/>
        <v>34.28</v>
      </c>
    </row>
    <row r="730" spans="1:17">
      <c r="A730" s="1">
        <v>2</v>
      </c>
      <c r="B730" s="1" t="str">
        <f t="shared" si="88"/>
        <v>viernes</v>
      </c>
      <c r="C730" s="4">
        <v>45023.117361111108</v>
      </c>
      <c r="D730" s="4">
        <v>45023.253472222219</v>
      </c>
      <c r="E730" s="4">
        <f t="shared" si="93"/>
        <v>0.14652777777761608</v>
      </c>
      <c r="F730" s="7">
        <f>+VLOOKUP(M730,'Cocina datos'!K729:M2631,2,FALSE)</f>
        <v>9.5833333333333326E-2</v>
      </c>
      <c r="G730" s="7" cm="1">
        <f t="array" ref="G730">+_xlfn.IFS((E730-F730)&lt;0,0,(E730-F730)&gt;0,(E730-F730))</f>
        <v>5.0694444444282755E-2</v>
      </c>
      <c r="H730" s="9" t="str" cm="1">
        <f t="array" ref="H730">+_xlfn.IFS(G730=0,"NO COBRADA",G730&gt;0,"COBRADA")</f>
        <v>COBRADA</v>
      </c>
      <c r="I730" t="s">
        <v>40</v>
      </c>
      <c r="J730" s="2" t="s">
        <v>45</v>
      </c>
      <c r="K730" t="s">
        <v>35</v>
      </c>
      <c r="L730" s="3">
        <v>18.97</v>
      </c>
      <c r="M730" s="1">
        <v>729</v>
      </c>
      <c r="N730" t="s">
        <v>49</v>
      </c>
      <c r="O730" s="3">
        <f>+VLOOKUP(M730,'Cocina datos'!K729:M1496,3,FALSE)</f>
        <v>128</v>
      </c>
      <c r="P730" s="3" cm="1">
        <f t="array" ref="P730">+_xlfn.IFS(H730="COBRADA",O730,H730="NO COBRADA",0)</f>
        <v>128</v>
      </c>
      <c r="Q730" s="3">
        <f t="shared" si="89"/>
        <v>18.97</v>
      </c>
    </row>
    <row r="731" spans="1:17">
      <c r="A731" s="1">
        <v>3</v>
      </c>
      <c r="B731" s="1" t="str">
        <f t="shared" si="88"/>
        <v>viernes</v>
      </c>
      <c r="C731" s="4">
        <v>45023.020138888889</v>
      </c>
      <c r="D731" s="4">
        <v>45023.106249999997</v>
      </c>
      <c r="E731" s="4">
        <f t="shared" si="93"/>
        <v>9.6527777774705711E-2</v>
      </c>
      <c r="F731" s="7">
        <f>+VLOOKUP(M731,'Cocina datos'!K730:M2632,2,FALSE)</f>
        <v>9.9305555555555564E-2</v>
      </c>
      <c r="G731" s="7" cm="1">
        <f t="array" ref="G731">+_xlfn.IFS((E731-F731)&lt;0,0,(E731-F731)&gt;0,(E731-F731))</f>
        <v>0</v>
      </c>
      <c r="H731" s="9" t="str" cm="1">
        <f t="array" ref="H731">+_xlfn.IFS(G731=0,"NO COBRADA",G731&gt;0,"COBRADA")</f>
        <v>NO COBRADA</v>
      </c>
      <c r="I731" t="s">
        <v>29</v>
      </c>
      <c r="J731" s="2" t="s">
        <v>45</v>
      </c>
      <c r="K731" t="s">
        <v>31</v>
      </c>
      <c r="L731" s="3">
        <v>15.02</v>
      </c>
      <c r="M731" s="1">
        <v>730</v>
      </c>
      <c r="N731" t="s">
        <v>32</v>
      </c>
      <c r="O731" s="3">
        <f>+VLOOKUP(M731,'Cocina datos'!K730:M1497,3,FALSE)</f>
        <v>114</v>
      </c>
      <c r="P731" s="3" cm="1">
        <f t="array" ref="P731">+_xlfn.IFS(H731="COBRADA",O731,H731="NO COBRADA",0)</f>
        <v>0</v>
      </c>
      <c r="Q731" s="3">
        <f t="shared" si="89"/>
        <v>0</v>
      </c>
    </row>
    <row r="732" spans="1:17">
      <c r="A732" s="1">
        <v>3</v>
      </c>
      <c r="B732" s="1" t="str">
        <f t="shared" si="88"/>
        <v>viernes</v>
      </c>
      <c r="C732" s="4">
        <v>45023.136111111111</v>
      </c>
      <c r="D732" s="4">
        <v>45023.267361111109</v>
      </c>
      <c r="E732" s="4">
        <f t="shared" si="90"/>
        <v>0.13124999999854481</v>
      </c>
      <c r="F732" s="7">
        <f>+VLOOKUP(M732,'Cocina datos'!K731:M2633,2,FALSE)</f>
        <v>6.5277777777777782E-2</v>
      </c>
      <c r="G732" s="7" cm="1">
        <f t="array" ref="G732">+_xlfn.IFS((E732-F732)&lt;0,0,(E732-F732)&gt;0,(E732-F732))</f>
        <v>6.5972222220767027E-2</v>
      </c>
      <c r="H732" s="9" t="str" cm="1">
        <f t="array" ref="H732">+_xlfn.IFS(G732=0,"NO COBRADA",G732&gt;0,"COBRADA")</f>
        <v>COBRADA</v>
      </c>
      <c r="I732" t="s">
        <v>37</v>
      </c>
      <c r="J732" s="2" t="s">
        <v>45</v>
      </c>
      <c r="K732" t="s">
        <v>31</v>
      </c>
      <c r="L732" s="3">
        <v>14.35</v>
      </c>
      <c r="M732" s="1">
        <v>731</v>
      </c>
      <c r="N732" t="s">
        <v>51</v>
      </c>
      <c r="O732" s="3">
        <f>+VLOOKUP(M732,'Cocina datos'!K731:M1498,3,FALSE)</f>
        <v>64</v>
      </c>
      <c r="P732" s="3" cm="1">
        <f t="array" ref="P732">+_xlfn.IFS(H732="COBRADA",O732,H732="NO COBRADA",0)</f>
        <v>64</v>
      </c>
      <c r="Q732" s="3">
        <f t="shared" si="89"/>
        <v>14.35</v>
      </c>
    </row>
    <row r="733" spans="1:17">
      <c r="A733" s="1">
        <v>3</v>
      </c>
      <c r="B733" s="1" t="str">
        <f t="shared" si="88"/>
        <v>viernes</v>
      </c>
      <c r="C733" s="4">
        <v>45023.136805555558</v>
      </c>
      <c r="D733" s="4">
        <v>45023.300694444442</v>
      </c>
      <c r="E733" s="4">
        <f t="shared" si="90"/>
        <v>0.163888888884685</v>
      </c>
      <c r="F733" s="7">
        <f>+VLOOKUP(M733,'Cocina datos'!K732:M2634,2,FALSE)</f>
        <v>0.25208333333333333</v>
      </c>
      <c r="G733" s="7" cm="1">
        <f t="array" ref="G733">+_xlfn.IFS((E733-F733)&lt;0,0,(E733-F733)&gt;0,(E733-F733))</f>
        <v>0</v>
      </c>
      <c r="H733" s="9" t="str" cm="1">
        <f t="array" ref="H733">+_xlfn.IFS(G733=0,"NO COBRADA",G733&gt;0,"COBRADA")</f>
        <v>NO COBRADA</v>
      </c>
      <c r="I733" t="s">
        <v>42</v>
      </c>
      <c r="J733" s="2" t="s">
        <v>45</v>
      </c>
      <c r="K733" t="s">
        <v>31</v>
      </c>
      <c r="L733" s="3">
        <v>43.35</v>
      </c>
      <c r="M733" s="1">
        <v>732</v>
      </c>
      <c r="N733" t="s">
        <v>39</v>
      </c>
      <c r="O733" s="3">
        <f>+VLOOKUP(M733,'Cocina datos'!K732:M1499,3,FALSE)</f>
        <v>306</v>
      </c>
      <c r="P733" s="3" cm="1">
        <f t="array" ref="P733">+_xlfn.IFS(H733="COBRADA",O733,H733="NO COBRADA",0)</f>
        <v>0</v>
      </c>
      <c r="Q733" s="3">
        <f t="shared" si="89"/>
        <v>0</v>
      </c>
    </row>
    <row r="734" spans="1:17">
      <c r="A734" s="1">
        <v>6</v>
      </c>
      <c r="B734" s="1" t="str">
        <f t="shared" si="88"/>
        <v>viernes</v>
      </c>
      <c r="C734" s="4">
        <v>45023.152777777781</v>
      </c>
      <c r="D734" s="4">
        <v>45023.227777777778</v>
      </c>
      <c r="E734" s="4">
        <f t="shared" si="90"/>
        <v>7.4999999997089617E-2</v>
      </c>
      <c r="F734" s="7">
        <f>+VLOOKUP(M734,'Cocina datos'!K733:M2635,2,FALSE)</f>
        <v>0.10069444444444443</v>
      </c>
      <c r="G734" s="7" cm="1">
        <f t="array" ref="G734">+_xlfn.IFS((E734-F734)&lt;0,0,(E734-F734)&gt;0,(E734-F734))</f>
        <v>0</v>
      </c>
      <c r="H734" s="9" t="str" cm="1">
        <f t="array" ref="H734">+_xlfn.IFS(G734=0,"NO COBRADA",G734&gt;0,"COBRADA")</f>
        <v>NO COBRADA</v>
      </c>
      <c r="I734" t="s">
        <v>42</v>
      </c>
      <c r="J734" s="2" t="s">
        <v>45</v>
      </c>
      <c r="K734" t="s">
        <v>44</v>
      </c>
      <c r="L734" s="3">
        <v>35.090000000000003</v>
      </c>
      <c r="M734" s="1">
        <v>733</v>
      </c>
      <c r="N734" t="s">
        <v>52</v>
      </c>
      <c r="O734" s="3">
        <f>+VLOOKUP(M734,'Cocina datos'!K733:M1500,3,FALSE)</f>
        <v>186</v>
      </c>
      <c r="P734" s="3" cm="1">
        <f t="array" ref="P734">+_xlfn.IFS(H734="COBRADA",O734,H734="NO COBRADA",0)</f>
        <v>0</v>
      </c>
      <c r="Q734" s="3">
        <f t="shared" si="89"/>
        <v>0</v>
      </c>
    </row>
    <row r="735" spans="1:17">
      <c r="A735" s="1">
        <v>2</v>
      </c>
      <c r="B735" s="1" t="str">
        <f t="shared" si="88"/>
        <v>viernes</v>
      </c>
      <c r="C735" s="4">
        <v>45023.102083333331</v>
      </c>
      <c r="D735" s="4">
        <v>45023.206250000003</v>
      </c>
      <c r="E735" s="4">
        <f t="shared" si="90"/>
        <v>0.10416666667151731</v>
      </c>
      <c r="F735" s="7">
        <f>+VLOOKUP(M735,'Cocina datos'!K734:M2636,2,FALSE)</f>
        <v>5.1388888888888887E-2</v>
      </c>
      <c r="G735" s="7" cm="1">
        <f t="array" ref="G735">+_xlfn.IFS((E735-F735)&lt;0,0,(E735-F735)&gt;0,(E735-F735))</f>
        <v>5.2777777782628418E-2</v>
      </c>
      <c r="H735" s="9" t="str" cm="1">
        <f t="array" ref="H735">+_xlfn.IFS(G735=0,"NO COBRADA",G735&gt;0,"COBRADA")</f>
        <v>COBRADA</v>
      </c>
      <c r="I735" t="s">
        <v>37</v>
      </c>
      <c r="J735" s="2" t="s">
        <v>34</v>
      </c>
      <c r="K735" t="s">
        <v>31</v>
      </c>
      <c r="L735" s="3">
        <v>46.82</v>
      </c>
      <c r="M735" s="1">
        <v>734</v>
      </c>
      <c r="N735" t="s">
        <v>46</v>
      </c>
      <c r="O735" s="3">
        <f>+VLOOKUP(M735,'Cocina datos'!K734:M1501,3,FALSE)</f>
        <v>139</v>
      </c>
      <c r="P735" s="3" cm="1">
        <f t="array" ref="P735">+_xlfn.IFS(H735="COBRADA",O735,H735="NO COBRADA",0)</f>
        <v>139</v>
      </c>
      <c r="Q735" s="3">
        <f t="shared" si="89"/>
        <v>46.82</v>
      </c>
    </row>
    <row r="736" spans="1:17">
      <c r="A736" s="1">
        <v>4</v>
      </c>
      <c r="B736" s="1" t="str">
        <f t="shared" si="88"/>
        <v>viernes</v>
      </c>
      <c r="C736" s="4">
        <v>45023.077777777777</v>
      </c>
      <c r="D736" s="4">
        <v>45023.157638888886</v>
      </c>
      <c r="E736" s="4">
        <f t="shared" si="90"/>
        <v>7.9861111109494232E-2</v>
      </c>
      <c r="F736" s="7">
        <f>+VLOOKUP(M736,'Cocina datos'!K735:M2637,2,FALSE)</f>
        <v>0.16041666666666665</v>
      </c>
      <c r="G736" s="7" cm="1">
        <f t="array" ref="G736">+_xlfn.IFS((E736-F736)&lt;0,0,(E736-F736)&gt;0,(E736-F736))</f>
        <v>0</v>
      </c>
      <c r="H736" s="9" t="str" cm="1">
        <f t="array" ref="H736">+_xlfn.IFS(G736=0,"NO COBRADA",G736&gt;0,"COBRADA")</f>
        <v>NO COBRADA</v>
      </c>
      <c r="I736" t="s">
        <v>29</v>
      </c>
      <c r="J736" s="2" t="s">
        <v>45</v>
      </c>
      <c r="K736" t="s">
        <v>35</v>
      </c>
      <c r="L736" s="3">
        <v>38.43</v>
      </c>
      <c r="M736" s="1">
        <v>735</v>
      </c>
      <c r="N736" t="s">
        <v>32</v>
      </c>
      <c r="O736" s="3">
        <f>+VLOOKUP(M736,'Cocina datos'!K735:M1502,3,FALSE)</f>
        <v>142</v>
      </c>
      <c r="P736" s="3" cm="1">
        <f t="array" ref="P736">+_xlfn.IFS(H736="COBRADA",O736,H736="NO COBRADA",0)</f>
        <v>0</v>
      </c>
      <c r="Q736" s="3">
        <f t="shared" si="89"/>
        <v>0</v>
      </c>
    </row>
    <row r="737" spans="1:17">
      <c r="A737" s="1">
        <v>2</v>
      </c>
      <c r="B737" s="1" t="str">
        <f t="shared" si="88"/>
        <v>viernes</v>
      </c>
      <c r="C737" s="4">
        <v>45023.047222222223</v>
      </c>
      <c r="D737" s="4">
        <v>45023.14166666667</v>
      </c>
      <c r="E737" s="4">
        <f>+D737-C737+(15/1440)</f>
        <v>0.10486111111337475</v>
      </c>
      <c r="F737" s="7">
        <f>+VLOOKUP(M737,'Cocina datos'!K736:M2638,2,FALSE)</f>
        <v>0.16180555555555554</v>
      </c>
      <c r="G737" s="7" cm="1">
        <f t="array" ref="G737">+_xlfn.IFS((E737-F737)&lt;0,0,(E737-F737)&gt;0,(E737-F737))</f>
        <v>0</v>
      </c>
      <c r="H737" s="9" t="str" cm="1">
        <f t="array" ref="H737">+_xlfn.IFS(G737=0,"NO COBRADA",G737&gt;0,"COBRADA")</f>
        <v>NO COBRADA</v>
      </c>
      <c r="I737" t="s">
        <v>42</v>
      </c>
      <c r="J737" s="2" t="s">
        <v>45</v>
      </c>
      <c r="K737" t="s">
        <v>35</v>
      </c>
      <c r="L737" s="3">
        <v>25.91</v>
      </c>
      <c r="M737" s="1">
        <v>736</v>
      </c>
      <c r="N737" t="s">
        <v>32</v>
      </c>
      <c r="O737" s="3">
        <f>+VLOOKUP(M737,'Cocina datos'!K736:M1503,3,FALSE)</f>
        <v>215</v>
      </c>
      <c r="P737" s="3" cm="1">
        <f t="array" ref="P737">+_xlfn.IFS(H737="COBRADA",O737,H737="NO COBRADA",0)</f>
        <v>0</v>
      </c>
      <c r="Q737" s="3">
        <f t="shared" si="89"/>
        <v>0</v>
      </c>
    </row>
    <row r="738" spans="1:17">
      <c r="A738" s="1">
        <v>1</v>
      </c>
      <c r="B738" s="1" t="str">
        <f t="shared" si="88"/>
        <v>viernes</v>
      </c>
      <c r="C738" s="4">
        <v>45023.027083333334</v>
      </c>
      <c r="D738" s="4">
        <v>45023.129166666666</v>
      </c>
      <c r="E738" s="4">
        <f t="shared" si="90"/>
        <v>0.10208333333139308</v>
      </c>
      <c r="F738" s="7">
        <f>+VLOOKUP(M738,'Cocina datos'!K737:M2639,2,FALSE)</f>
        <v>3.0555555555555555E-2</v>
      </c>
      <c r="G738" s="7" cm="1">
        <f t="array" ref="G738">+_xlfn.IFS((E738-F738)&lt;0,0,(E738-F738)&gt;0,(E738-F738))</f>
        <v>7.152777777583752E-2</v>
      </c>
      <c r="H738" s="9" t="str" cm="1">
        <f t="array" ref="H738">+_xlfn.IFS(G738=0,"NO COBRADA",G738&gt;0,"COBRADA")</f>
        <v>COBRADA</v>
      </c>
      <c r="I738" t="s">
        <v>37</v>
      </c>
      <c r="J738" s="2" t="s">
        <v>47</v>
      </c>
      <c r="K738" t="s">
        <v>35</v>
      </c>
      <c r="L738" s="3">
        <v>24.09</v>
      </c>
      <c r="M738" s="1">
        <v>737</v>
      </c>
      <c r="N738" t="s">
        <v>41</v>
      </c>
      <c r="O738" s="3">
        <f>+VLOOKUP(M738,'Cocina datos'!K737:M1504,3,FALSE)</f>
        <v>118</v>
      </c>
      <c r="P738" s="3" cm="1">
        <f t="array" ref="P738">+_xlfn.IFS(H738="COBRADA",O738,H738="NO COBRADA",0)</f>
        <v>118</v>
      </c>
      <c r="Q738" s="3">
        <f t="shared" si="89"/>
        <v>24.09</v>
      </c>
    </row>
    <row r="739" spans="1:17">
      <c r="A739" s="1">
        <v>1</v>
      </c>
      <c r="B739" s="1" t="str">
        <f t="shared" si="88"/>
        <v>viernes</v>
      </c>
      <c r="C739" s="4">
        <v>45023.035416666666</v>
      </c>
      <c r="D739" s="4">
        <v>45023.086111111108</v>
      </c>
      <c r="E739" s="4">
        <f>+D739-C739+(15/1440)</f>
        <v>6.1111111109009165E-2</v>
      </c>
      <c r="F739" s="7">
        <f>+VLOOKUP(M739,'Cocina datos'!K738:M2640,2,FALSE)</f>
        <v>0.13402777777777777</v>
      </c>
      <c r="G739" s="7" cm="1">
        <f t="array" ref="G739">+_xlfn.IFS((E739-F739)&lt;0,0,(E739-F739)&gt;0,(E739-F739))</f>
        <v>0</v>
      </c>
      <c r="H739" s="9" t="str" cm="1">
        <f t="array" ref="H739">+_xlfn.IFS(G739=0,"NO COBRADA",G739&gt;0,"COBRADA")</f>
        <v>NO COBRADA</v>
      </c>
      <c r="I739" t="s">
        <v>29</v>
      </c>
      <c r="J739" s="2" t="s">
        <v>45</v>
      </c>
      <c r="K739" t="s">
        <v>31</v>
      </c>
      <c r="L739" s="3">
        <v>17.37</v>
      </c>
      <c r="M739" s="1">
        <v>738</v>
      </c>
      <c r="N739" t="s">
        <v>32</v>
      </c>
      <c r="O739" s="3">
        <f>+VLOOKUP(M739,'Cocina datos'!K738:M1505,3,FALSE)</f>
        <v>134</v>
      </c>
      <c r="P739" s="3" cm="1">
        <f t="array" ref="P739">+_xlfn.IFS(H739="COBRADA",O739,H739="NO COBRADA",0)</f>
        <v>0</v>
      </c>
      <c r="Q739" s="3">
        <f t="shared" si="89"/>
        <v>0</v>
      </c>
    </row>
    <row r="740" spans="1:17">
      <c r="A740" s="1">
        <v>5</v>
      </c>
      <c r="B740" s="1" t="str">
        <f t="shared" si="88"/>
        <v>viernes</v>
      </c>
      <c r="C740" s="4">
        <v>45023.161805555559</v>
      </c>
      <c r="D740" s="4">
        <v>45023.256944444445</v>
      </c>
      <c r="E740" s="4">
        <f t="shared" si="90"/>
        <v>9.5138888886140194E-2</v>
      </c>
      <c r="F740" s="7">
        <f>+VLOOKUP(M740,'Cocina datos'!K739:M2641,2,FALSE)</f>
        <v>7.4999999999999997E-2</v>
      </c>
      <c r="G740" s="7" cm="1">
        <f t="array" ref="G740">+_xlfn.IFS((E740-F740)&lt;0,0,(E740-F740)&gt;0,(E740-F740))</f>
        <v>2.0138888886140197E-2</v>
      </c>
      <c r="H740" s="9" t="str" cm="1">
        <f t="array" ref="H740">+_xlfn.IFS(G740=0,"NO COBRADA",G740&gt;0,"COBRADA")</f>
        <v>COBRADA</v>
      </c>
      <c r="I740" t="s">
        <v>37</v>
      </c>
      <c r="J740" s="2" t="s">
        <v>47</v>
      </c>
      <c r="K740" t="s">
        <v>31</v>
      </c>
      <c r="L740" s="3">
        <v>33.69</v>
      </c>
      <c r="M740" s="1">
        <v>739</v>
      </c>
      <c r="N740" t="s">
        <v>36</v>
      </c>
      <c r="O740" s="3">
        <f>+VLOOKUP(M740,'Cocina datos'!K739:M1506,3,FALSE)</f>
        <v>46</v>
      </c>
      <c r="P740" s="3" cm="1">
        <f t="array" ref="P740">+_xlfn.IFS(H740="COBRADA",O740,H740="NO COBRADA",0)</f>
        <v>46</v>
      </c>
      <c r="Q740" s="3">
        <f t="shared" si="89"/>
        <v>33.69</v>
      </c>
    </row>
    <row r="741" spans="1:17">
      <c r="A741" s="1">
        <v>6</v>
      </c>
      <c r="B741" s="1" t="str">
        <f t="shared" si="88"/>
        <v>viernes</v>
      </c>
      <c r="C741" s="4">
        <v>45023.15902777778</v>
      </c>
      <c r="D741" s="4">
        <v>45023.26666666667</v>
      </c>
      <c r="E741" s="4">
        <f t="shared" si="90"/>
        <v>0.10763888889050577</v>
      </c>
      <c r="F741" s="7">
        <f>+VLOOKUP(M741,'Cocina datos'!K740:M2642,2,FALSE)</f>
        <v>0.21319444444444446</v>
      </c>
      <c r="G741" s="7" cm="1">
        <f t="array" ref="G741">+_xlfn.IFS((E741-F741)&lt;0,0,(E741-F741)&gt;0,(E741-F741))</f>
        <v>0</v>
      </c>
      <c r="H741" s="9" t="str" cm="1">
        <f t="array" ref="H741">+_xlfn.IFS(G741=0,"NO COBRADA",G741&gt;0,"COBRADA")</f>
        <v>NO COBRADA</v>
      </c>
      <c r="I741" t="s">
        <v>33</v>
      </c>
      <c r="J741" s="2" t="s">
        <v>47</v>
      </c>
      <c r="K741" t="s">
        <v>31</v>
      </c>
      <c r="L741" s="3">
        <v>16.05</v>
      </c>
      <c r="M741" s="1">
        <v>740</v>
      </c>
      <c r="N741" t="s">
        <v>50</v>
      </c>
      <c r="O741" s="3">
        <f>+VLOOKUP(M741,'Cocina datos'!K740:M1507,3,FALSE)</f>
        <v>293</v>
      </c>
      <c r="P741" s="3" cm="1">
        <f t="array" ref="P741">+_xlfn.IFS(H741="COBRADA",O741,H741="NO COBRADA",0)</f>
        <v>0</v>
      </c>
      <c r="Q741" s="3">
        <f t="shared" si="89"/>
        <v>0</v>
      </c>
    </row>
    <row r="742" spans="1:17">
      <c r="A742" s="1">
        <v>4</v>
      </c>
      <c r="B742" s="1" t="str">
        <f t="shared" si="88"/>
        <v>viernes</v>
      </c>
      <c r="C742" s="4">
        <v>45023.020138888889</v>
      </c>
      <c r="D742" s="4">
        <v>45023.182638888888</v>
      </c>
      <c r="E742" s="4">
        <f>+D742-C742+(15/1440)</f>
        <v>0.17291666666521147</v>
      </c>
      <c r="F742" s="7">
        <f>+VLOOKUP(M742,'Cocina datos'!K741:M2643,2,FALSE)</f>
        <v>0.29236111111111107</v>
      </c>
      <c r="G742" s="7" cm="1">
        <f t="array" ref="G742">+_xlfn.IFS((E742-F742)&lt;0,0,(E742-F742)&gt;0,(E742-F742))</f>
        <v>0</v>
      </c>
      <c r="H742" s="9" t="str" cm="1">
        <f t="array" ref="H742">+_xlfn.IFS(G742=0,"NO COBRADA",G742&gt;0,"COBRADA")</f>
        <v>NO COBRADA</v>
      </c>
      <c r="I742" t="s">
        <v>37</v>
      </c>
      <c r="J742" s="2" t="s">
        <v>47</v>
      </c>
      <c r="K742" t="s">
        <v>31</v>
      </c>
      <c r="L742" s="3">
        <v>40.31</v>
      </c>
      <c r="M742" s="1">
        <v>741</v>
      </c>
      <c r="N742" t="s">
        <v>49</v>
      </c>
      <c r="O742" s="3">
        <f>+VLOOKUP(M742,'Cocina datos'!K741:M1508,3,FALSE)</f>
        <v>285</v>
      </c>
      <c r="P742" s="3" cm="1">
        <f t="array" ref="P742">+_xlfn.IFS(H742="COBRADA",O742,H742="NO COBRADA",0)</f>
        <v>0</v>
      </c>
      <c r="Q742" s="3">
        <f t="shared" si="89"/>
        <v>0</v>
      </c>
    </row>
    <row r="743" spans="1:17">
      <c r="A743" s="1">
        <v>4</v>
      </c>
      <c r="B743" s="1" t="str">
        <f t="shared" si="88"/>
        <v>viernes</v>
      </c>
      <c r="C743" s="4">
        <v>45023.025000000001</v>
      </c>
      <c r="D743" s="4">
        <v>45023.098611111112</v>
      </c>
      <c r="E743" s="4">
        <f t="shared" si="90"/>
        <v>7.3611111110949423E-2</v>
      </c>
      <c r="F743" s="7">
        <f>+VLOOKUP(M743,'Cocina datos'!K742:M2644,2,FALSE)</f>
        <v>0.16041666666666665</v>
      </c>
      <c r="G743" s="7" cm="1">
        <f t="array" ref="G743">+_xlfn.IFS((E743-F743)&lt;0,0,(E743-F743)&gt;0,(E743-F743))</f>
        <v>0</v>
      </c>
      <c r="H743" s="9" t="str" cm="1">
        <f t="array" ref="H743">+_xlfn.IFS(G743=0,"NO COBRADA",G743&gt;0,"COBRADA")</f>
        <v>NO COBRADA</v>
      </c>
      <c r="I743" t="s">
        <v>37</v>
      </c>
      <c r="J743" s="2" t="s">
        <v>45</v>
      </c>
      <c r="K743" t="s">
        <v>35</v>
      </c>
      <c r="L743" s="3">
        <v>10.51</v>
      </c>
      <c r="M743" s="1">
        <v>742</v>
      </c>
      <c r="N743" t="s">
        <v>36</v>
      </c>
      <c r="O743" s="3">
        <f>+VLOOKUP(M743,'Cocina datos'!K742:M1509,3,FALSE)</f>
        <v>166</v>
      </c>
      <c r="P743" s="3" cm="1">
        <f t="array" ref="P743">+_xlfn.IFS(H743="COBRADA",O743,H743="NO COBRADA",0)</f>
        <v>0</v>
      </c>
      <c r="Q743" s="3">
        <f t="shared" si="89"/>
        <v>0</v>
      </c>
    </row>
    <row r="744" spans="1:17">
      <c r="A744" s="1">
        <v>2</v>
      </c>
      <c r="B744" s="1" t="str">
        <f t="shared" si="88"/>
        <v>viernes</v>
      </c>
      <c r="C744" s="4">
        <v>45023.157638888886</v>
      </c>
      <c r="D744" s="4">
        <v>45023.322222222225</v>
      </c>
      <c r="E744" s="4">
        <f>+D744-C744+(15/1440)</f>
        <v>0.17500000000533569</v>
      </c>
      <c r="F744" s="7">
        <f>+VLOOKUP(M744,'Cocina datos'!K743:M2645,2,FALSE)</f>
        <v>0.19861111111111113</v>
      </c>
      <c r="G744" s="7" cm="1">
        <f t="array" ref="G744">+_xlfn.IFS((E744-F744)&lt;0,0,(E744-F744)&gt;0,(E744-F744))</f>
        <v>0</v>
      </c>
      <c r="H744" s="9" t="str" cm="1">
        <f t="array" ref="H744">+_xlfn.IFS(G744=0,"NO COBRADA",G744&gt;0,"COBRADA")</f>
        <v>NO COBRADA</v>
      </c>
      <c r="I744" t="s">
        <v>29</v>
      </c>
      <c r="J744" s="2" t="s">
        <v>47</v>
      </c>
      <c r="K744" t="s">
        <v>31</v>
      </c>
      <c r="L744" s="3">
        <v>25.7</v>
      </c>
      <c r="M744" s="1">
        <v>743</v>
      </c>
      <c r="N744" t="s">
        <v>39</v>
      </c>
      <c r="O744" s="3">
        <f>+VLOOKUP(M744,'Cocina datos'!K743:M1510,3,FALSE)</f>
        <v>134</v>
      </c>
      <c r="P744" s="3" cm="1">
        <f t="array" ref="P744">+_xlfn.IFS(H744="COBRADA",O744,H744="NO COBRADA",0)</f>
        <v>0</v>
      </c>
      <c r="Q744" s="3">
        <f t="shared" si="89"/>
        <v>0</v>
      </c>
    </row>
    <row r="745" spans="1:17">
      <c r="A745" s="1">
        <v>1</v>
      </c>
      <c r="B745" s="1" t="str">
        <f t="shared" si="88"/>
        <v>viernes</v>
      </c>
      <c r="C745" s="4">
        <v>45023.082638888889</v>
      </c>
      <c r="D745" s="4">
        <v>45023.242361111108</v>
      </c>
      <c r="E745" s="4">
        <f t="shared" si="90"/>
        <v>0.15972222221898846</v>
      </c>
      <c r="F745" s="7">
        <f>+VLOOKUP(M745,'Cocina datos'!K744:M2646,2,FALSE)</f>
        <v>5.347222222222222E-2</v>
      </c>
      <c r="G745" s="7" cm="1">
        <f t="array" ref="G745">+_xlfn.IFS((E745-F745)&lt;0,0,(E745-F745)&gt;0,(E745-F745))</f>
        <v>0.10624999999676624</v>
      </c>
      <c r="H745" s="9" t="str" cm="1">
        <f t="array" ref="H745">+_xlfn.IFS(G745=0,"NO COBRADA",G745&gt;0,"COBRADA")</f>
        <v>COBRADA</v>
      </c>
      <c r="I745" t="s">
        <v>33</v>
      </c>
      <c r="J745" s="2" t="s">
        <v>45</v>
      </c>
      <c r="K745" t="s">
        <v>31</v>
      </c>
      <c r="L745" s="3">
        <v>26.5</v>
      </c>
      <c r="M745" s="1">
        <v>744</v>
      </c>
      <c r="N745" t="s">
        <v>32</v>
      </c>
      <c r="O745" s="3">
        <f>+VLOOKUP(M745,'Cocina datos'!K744:M1511,3,FALSE)</f>
        <v>76</v>
      </c>
      <c r="P745" s="3" cm="1">
        <f t="array" ref="P745">+_xlfn.IFS(H745="COBRADA",O745,H745="NO COBRADA",0)</f>
        <v>76</v>
      </c>
      <c r="Q745" s="3">
        <f t="shared" si="89"/>
        <v>26.5</v>
      </c>
    </row>
    <row r="746" spans="1:17">
      <c r="A746" s="1">
        <v>1</v>
      </c>
      <c r="B746" s="1" t="str">
        <f t="shared" si="88"/>
        <v>viernes</v>
      </c>
      <c r="C746" s="4">
        <v>45023.106944444444</v>
      </c>
      <c r="D746" s="4">
        <v>45023.202777777777</v>
      </c>
      <c r="E746" s="4">
        <f t="shared" si="90"/>
        <v>9.5833333332848269E-2</v>
      </c>
      <c r="F746" s="7">
        <f>+VLOOKUP(M746,'Cocina datos'!K745:M2647,2,FALSE)</f>
        <v>0.12986111111111109</v>
      </c>
      <c r="G746" s="7" cm="1">
        <f t="array" ref="G746">+_xlfn.IFS((E746-F746)&lt;0,0,(E746-F746)&gt;0,(E746-F746))</f>
        <v>0</v>
      </c>
      <c r="H746" s="9" t="str" cm="1">
        <f t="array" ref="H746">+_xlfn.IFS(G746=0,"NO COBRADA",G746&gt;0,"COBRADA")</f>
        <v>NO COBRADA</v>
      </c>
      <c r="I746" t="s">
        <v>40</v>
      </c>
      <c r="J746" s="2" t="s">
        <v>34</v>
      </c>
      <c r="K746" t="s">
        <v>31</v>
      </c>
      <c r="L746" s="3">
        <v>18.75</v>
      </c>
      <c r="M746" s="1">
        <v>745</v>
      </c>
      <c r="N746" t="s">
        <v>48</v>
      </c>
      <c r="O746" s="3">
        <f>+VLOOKUP(M746,'Cocina datos'!K745:M1512,3,FALSE)</f>
        <v>284</v>
      </c>
      <c r="P746" s="3" cm="1">
        <f t="array" ref="P746">+_xlfn.IFS(H746="COBRADA",O746,H746="NO COBRADA",0)</f>
        <v>0</v>
      </c>
      <c r="Q746" s="3">
        <f t="shared" si="89"/>
        <v>0</v>
      </c>
    </row>
    <row r="747" spans="1:17">
      <c r="A747" s="1">
        <v>2</v>
      </c>
      <c r="B747" s="1" t="str">
        <f t="shared" si="88"/>
        <v>viernes</v>
      </c>
      <c r="C747" s="4">
        <v>45023.131944444445</v>
      </c>
      <c r="D747" s="4">
        <v>45023.268750000003</v>
      </c>
      <c r="E747" s="4">
        <f>+D747-C747+(15/1440)</f>
        <v>0.14722222222432416</v>
      </c>
      <c r="F747" s="7">
        <f>+VLOOKUP(M747,'Cocina datos'!K746:M2648,2,FALSE)</f>
        <v>0.16041666666666665</v>
      </c>
      <c r="G747" s="7" cm="1">
        <f t="array" ref="G747">+_xlfn.IFS((E747-F747)&lt;0,0,(E747-F747)&gt;0,(E747-F747))</f>
        <v>0</v>
      </c>
      <c r="H747" s="9" t="str" cm="1">
        <f t="array" ref="H747">+_xlfn.IFS(G747=0,"NO COBRADA",G747&gt;0,"COBRADA")</f>
        <v>NO COBRADA</v>
      </c>
      <c r="I747" t="s">
        <v>33</v>
      </c>
      <c r="J747" s="2" t="s">
        <v>45</v>
      </c>
      <c r="K747" t="s">
        <v>31</v>
      </c>
      <c r="L747" s="3">
        <v>44.9</v>
      </c>
      <c r="M747" s="1">
        <v>746</v>
      </c>
      <c r="N747" t="s">
        <v>51</v>
      </c>
      <c r="O747" s="3">
        <f>+VLOOKUP(M747,'Cocina datos'!K746:M1513,3,FALSE)</f>
        <v>201</v>
      </c>
      <c r="P747" s="3" cm="1">
        <f t="array" ref="P747">+_xlfn.IFS(H747="COBRADA",O747,H747="NO COBRADA",0)</f>
        <v>0</v>
      </c>
      <c r="Q747" s="3">
        <f t="shared" si="89"/>
        <v>0</v>
      </c>
    </row>
    <row r="748" spans="1:17">
      <c r="A748" s="1">
        <v>3</v>
      </c>
      <c r="B748" s="1" t="str">
        <f t="shared" si="88"/>
        <v>viernes</v>
      </c>
      <c r="C748" s="4">
        <v>45023.120138888888</v>
      </c>
      <c r="D748" s="4">
        <v>45023.200694444444</v>
      </c>
      <c r="E748" s="4">
        <f t="shared" si="90"/>
        <v>8.0555555556202307E-2</v>
      </c>
      <c r="F748" s="7">
        <f>+VLOOKUP(M748,'Cocina datos'!K747:M2649,2,FALSE)</f>
        <v>1.9444444444444445E-2</v>
      </c>
      <c r="G748" s="7" cm="1">
        <f t="array" ref="G748">+_xlfn.IFS((E748-F748)&lt;0,0,(E748-F748)&gt;0,(E748-F748))</f>
        <v>6.1111111111757863E-2</v>
      </c>
      <c r="H748" s="9" t="str" cm="1">
        <f t="array" ref="H748">+_xlfn.IFS(G748=0,"NO COBRADA",G748&gt;0,"COBRADA")</f>
        <v>COBRADA</v>
      </c>
      <c r="I748" t="s">
        <v>33</v>
      </c>
      <c r="J748" s="2" t="s">
        <v>47</v>
      </c>
      <c r="K748" t="s">
        <v>35</v>
      </c>
      <c r="L748" s="3">
        <v>37.229999999999997</v>
      </c>
      <c r="M748" s="1">
        <v>747</v>
      </c>
      <c r="N748" t="s">
        <v>49</v>
      </c>
      <c r="O748" s="3">
        <f>+VLOOKUP(M748,'Cocina datos'!K747:M1514,3,FALSE)</f>
        <v>25</v>
      </c>
      <c r="P748" s="3" cm="1">
        <f t="array" ref="P748">+_xlfn.IFS(H748="COBRADA",O748,H748="NO COBRADA",0)</f>
        <v>25</v>
      </c>
      <c r="Q748" s="3">
        <f t="shared" si="89"/>
        <v>37.229999999999997</v>
      </c>
    </row>
    <row r="749" spans="1:17">
      <c r="A749" s="1">
        <v>4</v>
      </c>
      <c r="B749" s="1" t="str">
        <f t="shared" si="88"/>
        <v>viernes</v>
      </c>
      <c r="C749" s="4">
        <v>45023.105555555558</v>
      </c>
      <c r="D749" s="4">
        <v>45023.248611111114</v>
      </c>
      <c r="E749" s="4">
        <f t="shared" si="90"/>
        <v>0.14305555555620231</v>
      </c>
      <c r="F749" s="7">
        <f>+VLOOKUP(M749,'Cocina datos'!K748:M2650,2,FALSE)</f>
        <v>7.013888888888889E-2</v>
      </c>
      <c r="G749" s="7" cm="1">
        <f t="array" ref="G749">+_xlfn.IFS((E749-F749)&lt;0,0,(E749-F749)&gt;0,(E749-F749))</f>
        <v>7.2916666667313418E-2</v>
      </c>
      <c r="H749" s="9" t="str" cm="1">
        <f t="array" ref="H749">+_xlfn.IFS(G749=0,"NO COBRADA",G749&gt;0,"COBRADA")</f>
        <v>COBRADA</v>
      </c>
      <c r="I749" t="s">
        <v>37</v>
      </c>
      <c r="J749" s="2" t="s">
        <v>45</v>
      </c>
      <c r="K749" t="s">
        <v>31</v>
      </c>
      <c r="L749" s="3">
        <v>12.55</v>
      </c>
      <c r="M749" s="1">
        <v>748</v>
      </c>
      <c r="N749" t="s">
        <v>46</v>
      </c>
      <c r="O749" s="3">
        <f>+VLOOKUP(M749,'Cocina datos'!K748:M1515,3,FALSE)</f>
        <v>110</v>
      </c>
      <c r="P749" s="3" cm="1">
        <f t="array" ref="P749">+_xlfn.IFS(H749="COBRADA",O749,H749="NO COBRADA",0)</f>
        <v>110</v>
      </c>
      <c r="Q749" s="3">
        <f t="shared" si="89"/>
        <v>12.55</v>
      </c>
    </row>
    <row r="750" spans="1:17">
      <c r="A750" s="1">
        <v>2</v>
      </c>
      <c r="B750" s="1" t="str">
        <f t="shared" si="88"/>
        <v>viernes</v>
      </c>
      <c r="C750" s="4">
        <v>45023.056250000001</v>
      </c>
      <c r="D750" s="4">
        <v>45023.119444444441</v>
      </c>
      <c r="E750" s="4">
        <f>+D750-C750+(15/1440)</f>
        <v>7.3611111106098789E-2</v>
      </c>
      <c r="F750" s="7">
        <f>+VLOOKUP(M750,'Cocina datos'!K749:M2651,2,FALSE)</f>
        <v>1.1111111111111112E-2</v>
      </c>
      <c r="G750" s="7" cm="1">
        <f t="array" ref="G750">+_xlfn.IFS((E750-F750)&lt;0,0,(E750-F750)&gt;0,(E750-F750))</f>
        <v>6.2499999994987676E-2</v>
      </c>
      <c r="H750" s="9" t="str" cm="1">
        <f t="array" ref="H750">+_xlfn.IFS(G750=0,"NO COBRADA",G750&gt;0,"COBRADA")</f>
        <v>COBRADA</v>
      </c>
      <c r="I750" t="s">
        <v>42</v>
      </c>
      <c r="J750" s="2" t="s">
        <v>47</v>
      </c>
      <c r="K750" t="s">
        <v>31</v>
      </c>
      <c r="L750" s="3">
        <v>24.12</v>
      </c>
      <c r="M750" s="1">
        <v>749</v>
      </c>
      <c r="N750" t="s">
        <v>43</v>
      </c>
      <c r="O750" s="3">
        <f>+VLOOKUP(M750,'Cocina datos'!K749:M1516,3,FALSE)</f>
        <v>70</v>
      </c>
      <c r="P750" s="3" cm="1">
        <f t="array" ref="P750">+_xlfn.IFS(H750="COBRADA",O750,H750="NO COBRADA",0)</f>
        <v>70</v>
      </c>
      <c r="Q750" s="3">
        <f t="shared" si="89"/>
        <v>24.12</v>
      </c>
    </row>
    <row r="751" spans="1:17">
      <c r="A751" s="1">
        <v>4</v>
      </c>
      <c r="B751" s="1" t="str">
        <f t="shared" si="88"/>
        <v>viernes</v>
      </c>
      <c r="C751" s="4">
        <v>45023.073611111111</v>
      </c>
      <c r="D751" s="4">
        <v>45023.125</v>
      </c>
      <c r="E751" s="4">
        <f t="shared" si="90"/>
        <v>5.1388888889050577E-2</v>
      </c>
      <c r="F751" s="7">
        <f>+VLOOKUP(M751,'Cocina datos'!K750:M2652,2,FALSE)</f>
        <v>0.125</v>
      </c>
      <c r="G751" s="7" cm="1">
        <f t="array" ref="G751">+_xlfn.IFS((E751-F751)&lt;0,0,(E751-F751)&gt;0,(E751-F751))</f>
        <v>0</v>
      </c>
      <c r="H751" s="9" t="str" cm="1">
        <f t="array" ref="H751">+_xlfn.IFS(G751=0,"NO COBRADA",G751&gt;0,"COBRADA")</f>
        <v>NO COBRADA</v>
      </c>
      <c r="I751" t="s">
        <v>33</v>
      </c>
      <c r="J751" s="2" t="s">
        <v>45</v>
      </c>
      <c r="K751" t="s">
        <v>31</v>
      </c>
      <c r="L751" s="3">
        <v>21.82</v>
      </c>
      <c r="M751" s="1">
        <v>750</v>
      </c>
      <c r="N751" t="s">
        <v>48</v>
      </c>
      <c r="O751" s="3">
        <f>+VLOOKUP(M751,'Cocina datos'!K750:M1517,3,FALSE)</f>
        <v>119</v>
      </c>
      <c r="P751" s="3" cm="1">
        <f t="array" ref="P751">+_xlfn.IFS(H751="COBRADA",O751,H751="NO COBRADA",0)</f>
        <v>0</v>
      </c>
      <c r="Q751" s="3">
        <f t="shared" si="89"/>
        <v>0</v>
      </c>
    </row>
    <row r="752" spans="1:17">
      <c r="A752" s="1">
        <v>6</v>
      </c>
      <c r="B752" s="1" t="str">
        <f t="shared" si="88"/>
        <v>viernes</v>
      </c>
      <c r="C752" s="4">
        <v>45023.063888888886</v>
      </c>
      <c r="D752" s="4">
        <v>45023.131944444445</v>
      </c>
      <c r="E752" s="4">
        <f t="shared" si="90"/>
        <v>6.805555555911269E-2</v>
      </c>
      <c r="F752" s="7">
        <f>+VLOOKUP(M752,'Cocina datos'!K751:M2653,2,FALSE)</f>
        <v>0.12986111111111109</v>
      </c>
      <c r="G752" s="7" cm="1">
        <f t="array" ref="G752">+_xlfn.IFS((E752-F752)&lt;0,0,(E752-F752)&gt;0,(E752-F752))</f>
        <v>0</v>
      </c>
      <c r="H752" s="9" t="str" cm="1">
        <f t="array" ref="H752">+_xlfn.IFS(G752=0,"NO COBRADA",G752&gt;0,"COBRADA")</f>
        <v>NO COBRADA</v>
      </c>
      <c r="I752" t="s">
        <v>37</v>
      </c>
      <c r="J752" s="2" t="s">
        <v>45</v>
      </c>
      <c r="K752" t="s">
        <v>35</v>
      </c>
      <c r="L752" s="3">
        <v>49.35</v>
      </c>
      <c r="M752" s="1">
        <v>751</v>
      </c>
      <c r="N752" t="s">
        <v>39</v>
      </c>
      <c r="O752" s="3">
        <f>+VLOOKUP(M752,'Cocina datos'!K751:M1518,3,FALSE)</f>
        <v>170</v>
      </c>
      <c r="P752" s="3" cm="1">
        <f t="array" ref="P752">+_xlfn.IFS(H752="COBRADA",O752,H752="NO COBRADA",0)</f>
        <v>0</v>
      </c>
      <c r="Q752" s="3">
        <f t="shared" si="89"/>
        <v>0</v>
      </c>
    </row>
    <row r="753" spans="1:17">
      <c r="A753" s="1">
        <v>5</v>
      </c>
      <c r="B753" s="1" t="str">
        <f t="shared" si="88"/>
        <v>viernes</v>
      </c>
      <c r="C753" s="4">
        <v>45023.086805555555</v>
      </c>
      <c r="D753" s="4">
        <v>45023.182638888888</v>
      </c>
      <c r="E753" s="4">
        <f t="shared" si="90"/>
        <v>9.5833333332848269E-2</v>
      </c>
      <c r="F753" s="7">
        <f>+VLOOKUP(M753,'Cocina datos'!K752:M2654,2,FALSE)</f>
        <v>4.1666666666666664E-2</v>
      </c>
      <c r="G753" s="7" cm="1">
        <f t="array" ref="G753">+_xlfn.IFS((E753-F753)&lt;0,0,(E753-F753)&gt;0,(E753-F753))</f>
        <v>5.4166666666181605E-2</v>
      </c>
      <c r="H753" s="9" t="str" cm="1">
        <f t="array" ref="H753">+_xlfn.IFS(G753=0,"NO COBRADA",G753&gt;0,"COBRADA")</f>
        <v>COBRADA</v>
      </c>
      <c r="I753" t="s">
        <v>29</v>
      </c>
      <c r="J753" s="2" t="s">
        <v>45</v>
      </c>
      <c r="K753" t="s">
        <v>31</v>
      </c>
      <c r="L753" s="3">
        <v>46.27</v>
      </c>
      <c r="M753" s="1">
        <v>752</v>
      </c>
      <c r="N753" t="s">
        <v>43</v>
      </c>
      <c r="O753" s="3">
        <f>+VLOOKUP(M753,'Cocina datos'!K752:M1519,3,FALSE)</f>
        <v>60</v>
      </c>
      <c r="P753" s="3" cm="1">
        <f t="array" ref="P753">+_xlfn.IFS(H753="COBRADA",O753,H753="NO COBRADA",0)</f>
        <v>60</v>
      </c>
      <c r="Q753" s="3">
        <f t="shared" si="89"/>
        <v>46.27</v>
      </c>
    </row>
    <row r="754" spans="1:17">
      <c r="A754" s="1">
        <v>4</v>
      </c>
      <c r="B754" s="1" t="str">
        <f t="shared" si="88"/>
        <v>viernes</v>
      </c>
      <c r="C754" s="4">
        <v>45023.102083333331</v>
      </c>
      <c r="D754" s="4">
        <v>45023.193055555559</v>
      </c>
      <c r="E754" s="4">
        <f t="shared" si="90"/>
        <v>9.0972222227719612E-2</v>
      </c>
      <c r="F754" s="7">
        <f>+VLOOKUP(M754,'Cocina datos'!K753:M2655,2,FALSE)</f>
        <v>0.12222222222222222</v>
      </c>
      <c r="G754" s="7" cm="1">
        <f t="array" ref="G754">+_xlfn.IFS((E754-F754)&lt;0,0,(E754-F754)&gt;0,(E754-F754))</f>
        <v>0</v>
      </c>
      <c r="H754" s="9" t="str" cm="1">
        <f t="array" ref="H754">+_xlfn.IFS(G754=0,"NO COBRADA",G754&gt;0,"COBRADA")</f>
        <v>NO COBRADA</v>
      </c>
      <c r="I754" t="s">
        <v>42</v>
      </c>
      <c r="J754" s="2" t="s">
        <v>47</v>
      </c>
      <c r="K754" t="s">
        <v>31</v>
      </c>
      <c r="L754" s="3">
        <v>26.24</v>
      </c>
      <c r="M754" s="1">
        <v>753</v>
      </c>
      <c r="N754" t="s">
        <v>51</v>
      </c>
      <c r="O754" s="3">
        <f>+VLOOKUP(M754,'Cocina datos'!K753:M1520,3,FALSE)</f>
        <v>163</v>
      </c>
      <c r="P754" s="3" cm="1">
        <f t="array" ref="P754">+_xlfn.IFS(H754="COBRADA",O754,H754="NO COBRADA",0)</f>
        <v>0</v>
      </c>
      <c r="Q754" s="3">
        <f t="shared" si="89"/>
        <v>0</v>
      </c>
    </row>
    <row r="755" spans="1:17">
      <c r="A755" s="1">
        <v>3</v>
      </c>
      <c r="B755" s="1" t="str">
        <f t="shared" si="88"/>
        <v>viernes</v>
      </c>
      <c r="C755" s="4">
        <v>45023.13958333333</v>
      </c>
      <c r="D755" s="4">
        <v>45023.191666666666</v>
      </c>
      <c r="E755" s="4">
        <f t="shared" si="90"/>
        <v>5.2083333335758653E-2</v>
      </c>
      <c r="F755" s="7">
        <f>+VLOOKUP(M755,'Cocina datos'!K754:M2656,2,FALSE)</f>
        <v>0.18541666666666665</v>
      </c>
      <c r="G755" s="7" cm="1">
        <f t="array" ref="G755">+_xlfn.IFS((E755-F755)&lt;0,0,(E755-F755)&gt;0,(E755-F755))</f>
        <v>0</v>
      </c>
      <c r="H755" s="9" t="str" cm="1">
        <f t="array" ref="H755">+_xlfn.IFS(G755=0,"NO COBRADA",G755&gt;0,"COBRADA")</f>
        <v>NO COBRADA</v>
      </c>
      <c r="I755" t="s">
        <v>29</v>
      </c>
      <c r="J755" s="2" t="s">
        <v>45</v>
      </c>
      <c r="K755" t="s">
        <v>31</v>
      </c>
      <c r="L755" s="3">
        <v>42.74</v>
      </c>
      <c r="M755" s="1">
        <v>754</v>
      </c>
      <c r="N755" t="s">
        <v>32</v>
      </c>
      <c r="O755" s="3">
        <f>+VLOOKUP(M755,'Cocina datos'!K754:M1521,3,FALSE)</f>
        <v>237</v>
      </c>
      <c r="P755" s="3" cm="1">
        <f t="array" ref="P755">+_xlfn.IFS(H755="COBRADA",O755,H755="NO COBRADA",0)</f>
        <v>0</v>
      </c>
      <c r="Q755" s="3">
        <f t="shared" si="89"/>
        <v>0</v>
      </c>
    </row>
    <row r="756" spans="1:17">
      <c r="A756" s="1">
        <v>3</v>
      </c>
      <c r="B756" s="1" t="str">
        <f t="shared" si="88"/>
        <v>viernes</v>
      </c>
      <c r="C756" s="4">
        <v>45023.084027777775</v>
      </c>
      <c r="D756" s="4">
        <v>45023.185416666667</v>
      </c>
      <c r="E756" s="4">
        <f>+D756-C756+(15/1440)</f>
        <v>0.11180555555862763</v>
      </c>
      <c r="F756" s="7">
        <f>+VLOOKUP(M756,'Cocina datos'!K755:M2657,2,FALSE)</f>
        <v>0.2048611111111111</v>
      </c>
      <c r="G756" s="7" cm="1">
        <f t="array" ref="G756">+_xlfn.IFS((E756-F756)&lt;0,0,(E756-F756)&gt;0,(E756-F756))</f>
        <v>0</v>
      </c>
      <c r="H756" s="9" t="str" cm="1">
        <f t="array" ref="H756">+_xlfn.IFS(G756=0,"NO COBRADA",G756&gt;0,"COBRADA")</f>
        <v>NO COBRADA</v>
      </c>
      <c r="I756" t="s">
        <v>37</v>
      </c>
      <c r="J756" s="2" t="s">
        <v>45</v>
      </c>
      <c r="K756" t="s">
        <v>31</v>
      </c>
      <c r="L756" s="3">
        <v>26.65</v>
      </c>
      <c r="M756" s="1">
        <v>755</v>
      </c>
      <c r="N756" t="s">
        <v>39</v>
      </c>
      <c r="O756" s="3">
        <f>+VLOOKUP(M756,'Cocina datos'!K755:M1522,3,FALSE)</f>
        <v>211</v>
      </c>
      <c r="P756" s="3" cm="1">
        <f t="array" ref="P756">+_xlfn.IFS(H756="COBRADA",O756,H756="NO COBRADA",0)</f>
        <v>0</v>
      </c>
      <c r="Q756" s="3">
        <f t="shared" si="89"/>
        <v>0</v>
      </c>
    </row>
    <row r="757" spans="1:17">
      <c r="A757" s="1">
        <v>1</v>
      </c>
      <c r="B757" s="1" t="str">
        <f t="shared" si="88"/>
        <v>viernes</v>
      </c>
      <c r="C757" s="4">
        <v>45023.161805555559</v>
      </c>
      <c r="D757" s="4">
        <v>45023.32708333333</v>
      </c>
      <c r="E757" s="4">
        <f t="shared" si="90"/>
        <v>0.1652777777708252</v>
      </c>
      <c r="F757" s="7">
        <f>+VLOOKUP(M757,'Cocina datos'!K756:M2658,2,FALSE)</f>
        <v>2.361111111111111E-2</v>
      </c>
      <c r="G757" s="7" cm="1">
        <f t="array" ref="G757">+_xlfn.IFS((E757-F757)&lt;0,0,(E757-F757)&gt;0,(E757-F757))</f>
        <v>0.14166666665971409</v>
      </c>
      <c r="H757" s="9" t="str" cm="1">
        <f t="array" ref="H757">+_xlfn.IFS(G757=0,"NO COBRADA",G757&gt;0,"COBRADA")</f>
        <v>COBRADA</v>
      </c>
      <c r="I757" t="s">
        <v>33</v>
      </c>
      <c r="J757" s="2" t="s">
        <v>45</v>
      </c>
      <c r="K757" t="s">
        <v>44</v>
      </c>
      <c r="L757" s="3">
        <v>31.75</v>
      </c>
      <c r="M757" s="1">
        <v>756</v>
      </c>
      <c r="N757" t="s">
        <v>43</v>
      </c>
      <c r="O757" s="3">
        <f>+VLOOKUP(M757,'Cocina datos'!K756:M1523,3,FALSE)</f>
        <v>50</v>
      </c>
      <c r="P757" s="3" cm="1">
        <f t="array" ref="P757">+_xlfn.IFS(H757="COBRADA",O757,H757="NO COBRADA",0)</f>
        <v>50</v>
      </c>
      <c r="Q757" s="3">
        <f t="shared" si="89"/>
        <v>31.75</v>
      </c>
    </row>
    <row r="758" spans="1:17">
      <c r="A758" s="1">
        <v>6</v>
      </c>
      <c r="B758" s="1" t="str">
        <f t="shared" si="88"/>
        <v>viernes</v>
      </c>
      <c r="C758" s="4">
        <v>45023.074305555558</v>
      </c>
      <c r="D758" s="4">
        <v>45023.195833333331</v>
      </c>
      <c r="E758" s="4">
        <f t="shared" si="90"/>
        <v>0.12152777777373558</v>
      </c>
      <c r="F758" s="7">
        <f>+VLOOKUP(M758,'Cocina datos'!K757:M2659,2,FALSE)</f>
        <v>5.5555555555555552E-2</v>
      </c>
      <c r="G758" s="7" cm="1">
        <f t="array" ref="G758">+_xlfn.IFS((E758-F758)&lt;0,0,(E758-F758)&gt;0,(E758-F758))</f>
        <v>6.5972222218180027E-2</v>
      </c>
      <c r="H758" s="9" t="str" cm="1">
        <f t="array" ref="H758">+_xlfn.IFS(G758=0,"NO COBRADA",G758&gt;0,"COBRADA")</f>
        <v>COBRADA</v>
      </c>
      <c r="I758" t="s">
        <v>37</v>
      </c>
      <c r="J758" s="2" t="s">
        <v>47</v>
      </c>
      <c r="K758" t="s">
        <v>31</v>
      </c>
      <c r="L758" s="3">
        <v>10.029999999999999</v>
      </c>
      <c r="M758" s="1">
        <v>757</v>
      </c>
      <c r="N758" t="s">
        <v>39</v>
      </c>
      <c r="O758" s="3">
        <f>+VLOOKUP(M758,'Cocina datos'!K757:M1524,3,FALSE)</f>
        <v>60</v>
      </c>
      <c r="P758" s="3" cm="1">
        <f t="array" ref="P758">+_xlfn.IFS(H758="COBRADA",O758,H758="NO COBRADA",0)</f>
        <v>60</v>
      </c>
      <c r="Q758" s="3">
        <f t="shared" si="89"/>
        <v>10.029999999999999</v>
      </c>
    </row>
    <row r="759" spans="1:17">
      <c r="A759" s="1">
        <v>4</v>
      </c>
      <c r="B759" s="1" t="str">
        <f t="shared" si="88"/>
        <v>viernes</v>
      </c>
      <c r="C759" s="4">
        <v>45023.011805555558</v>
      </c>
      <c r="D759" s="4">
        <v>45023.090277777781</v>
      </c>
      <c r="E759" s="4">
        <f t="shared" si="90"/>
        <v>7.8472222223354038E-2</v>
      </c>
      <c r="F759" s="7">
        <f>+VLOOKUP(M759,'Cocina datos'!K758:M2660,2,FALSE)</f>
        <v>2.8472222222222225E-2</v>
      </c>
      <c r="G759" s="7" cm="1">
        <f t="array" ref="G759">+_xlfn.IFS((E759-F759)&lt;0,0,(E759-F759)&gt;0,(E759-F759))</f>
        <v>5.0000000001131813E-2</v>
      </c>
      <c r="H759" s="9" t="str" cm="1">
        <f t="array" ref="H759">+_xlfn.IFS(G759=0,"NO COBRADA",G759&gt;0,"COBRADA")</f>
        <v>COBRADA</v>
      </c>
      <c r="I759" t="s">
        <v>29</v>
      </c>
      <c r="J759" s="2" t="s">
        <v>34</v>
      </c>
      <c r="K759" t="s">
        <v>35</v>
      </c>
      <c r="L759" s="3">
        <v>27.04</v>
      </c>
      <c r="M759" s="1">
        <v>758</v>
      </c>
      <c r="N759" t="s">
        <v>43</v>
      </c>
      <c r="O759" s="3">
        <f>+VLOOKUP(M759,'Cocina datos'!K758:M1525,3,FALSE)</f>
        <v>52</v>
      </c>
      <c r="P759" s="3" cm="1">
        <f t="array" ref="P759">+_xlfn.IFS(H759="COBRADA",O759,H759="NO COBRADA",0)</f>
        <v>52</v>
      </c>
      <c r="Q759" s="3">
        <f t="shared" si="89"/>
        <v>27.04</v>
      </c>
    </row>
    <row r="760" spans="1:17">
      <c r="A760" s="1">
        <v>5</v>
      </c>
      <c r="B760" s="1" t="str">
        <f t="shared" si="88"/>
        <v>viernes</v>
      </c>
      <c r="C760" s="4">
        <v>45023.027777777781</v>
      </c>
      <c r="D760" s="4">
        <v>45023.15625</v>
      </c>
      <c r="E760" s="4">
        <f t="shared" si="90"/>
        <v>0.12847222221898846</v>
      </c>
      <c r="F760" s="7">
        <f>+VLOOKUP(M760,'Cocina datos'!K759:M2661,2,FALSE)</f>
        <v>0.40833333333333333</v>
      </c>
      <c r="G760" s="7" cm="1">
        <f t="array" ref="G760">+_xlfn.IFS((E760-F760)&lt;0,0,(E760-F760)&gt;0,(E760-F760))</f>
        <v>0</v>
      </c>
      <c r="H760" s="9" t="str" cm="1">
        <f t="array" ref="H760">+_xlfn.IFS(G760=0,"NO COBRADA",G760&gt;0,"COBRADA")</f>
        <v>NO COBRADA</v>
      </c>
      <c r="I760" t="s">
        <v>33</v>
      </c>
      <c r="J760" s="2" t="s">
        <v>45</v>
      </c>
      <c r="K760" t="s">
        <v>31</v>
      </c>
      <c r="L760" s="3">
        <v>13.7</v>
      </c>
      <c r="M760" s="1">
        <v>759</v>
      </c>
      <c r="N760" t="s">
        <v>52</v>
      </c>
      <c r="O760" s="3">
        <f>+VLOOKUP(M760,'Cocina datos'!K759:M1526,3,FALSE)</f>
        <v>342</v>
      </c>
      <c r="P760" s="3" cm="1">
        <f t="array" ref="P760">+_xlfn.IFS(H760="COBRADA",O760,H760="NO COBRADA",0)</f>
        <v>0</v>
      </c>
      <c r="Q760" s="3">
        <f t="shared" si="89"/>
        <v>0</v>
      </c>
    </row>
    <row r="761" spans="1:17">
      <c r="A761" s="1">
        <v>6</v>
      </c>
      <c r="B761" s="1" t="str">
        <f t="shared" si="88"/>
        <v>viernes</v>
      </c>
      <c r="C761" s="4">
        <v>45023.017361111109</v>
      </c>
      <c r="D761" s="4">
        <v>45023.069444444445</v>
      </c>
      <c r="E761" s="4">
        <f t="shared" si="90"/>
        <v>5.2083333335758653E-2</v>
      </c>
      <c r="F761" s="7">
        <f>+VLOOKUP(M761,'Cocina datos'!K760:M2662,2,FALSE)</f>
        <v>4.1666666666666664E-2</v>
      </c>
      <c r="G761" s="7" cm="1">
        <f t="array" ref="G761">+_xlfn.IFS((E761-F761)&lt;0,0,(E761-F761)&gt;0,(E761-F761))</f>
        <v>1.0416666669091988E-2</v>
      </c>
      <c r="H761" s="9" t="str" cm="1">
        <f t="array" ref="H761">+_xlfn.IFS(G761=0,"NO COBRADA",G761&gt;0,"COBRADA")</f>
        <v>COBRADA</v>
      </c>
      <c r="I761" t="s">
        <v>42</v>
      </c>
      <c r="J761" s="2" t="s">
        <v>45</v>
      </c>
      <c r="K761" t="s">
        <v>31</v>
      </c>
      <c r="L761" s="3">
        <v>39.42</v>
      </c>
      <c r="M761" s="1">
        <v>760</v>
      </c>
      <c r="N761" t="s">
        <v>52</v>
      </c>
      <c r="O761" s="3">
        <f>+VLOOKUP(M761,'Cocina datos'!K760:M1527,3,FALSE)</f>
        <v>105</v>
      </c>
      <c r="P761" s="3" cm="1">
        <f t="array" ref="P761">+_xlfn.IFS(H761="COBRADA",O761,H761="NO COBRADA",0)</f>
        <v>105</v>
      </c>
      <c r="Q761" s="3">
        <f t="shared" si="89"/>
        <v>39.42</v>
      </c>
    </row>
    <row r="762" spans="1:17">
      <c r="A762" s="1">
        <v>4</v>
      </c>
      <c r="B762" s="1" t="str">
        <f t="shared" si="88"/>
        <v>viernes</v>
      </c>
      <c r="C762" s="4">
        <v>45023.11041666667</v>
      </c>
      <c r="D762" s="4">
        <v>45023.154166666667</v>
      </c>
      <c r="E762" s="4">
        <f t="shared" si="90"/>
        <v>4.3749999997089617E-2</v>
      </c>
      <c r="F762" s="7">
        <f>+VLOOKUP(M762,'Cocina datos'!K761:M2663,2,FALSE)</f>
        <v>0.17916666666666667</v>
      </c>
      <c r="G762" s="7" cm="1">
        <f t="array" ref="G762">+_xlfn.IFS((E762-F762)&lt;0,0,(E762-F762)&gt;0,(E762-F762))</f>
        <v>0</v>
      </c>
      <c r="H762" s="9" t="str" cm="1">
        <f t="array" ref="H762">+_xlfn.IFS(G762=0,"NO COBRADA",G762&gt;0,"COBRADA")</f>
        <v>NO COBRADA</v>
      </c>
      <c r="I762" t="s">
        <v>29</v>
      </c>
      <c r="J762" s="2" t="s">
        <v>45</v>
      </c>
      <c r="K762" t="s">
        <v>35</v>
      </c>
      <c r="L762" s="3">
        <v>16.850000000000001</v>
      </c>
      <c r="M762" s="1">
        <v>761</v>
      </c>
      <c r="N762" t="s">
        <v>32</v>
      </c>
      <c r="O762" s="3">
        <f>+VLOOKUP(M762,'Cocina datos'!K761:M1528,3,FALSE)</f>
        <v>174</v>
      </c>
      <c r="P762" s="3" cm="1">
        <f t="array" ref="P762">+_xlfn.IFS(H762="COBRADA",O762,H762="NO COBRADA",0)</f>
        <v>0</v>
      </c>
      <c r="Q762" s="3">
        <f t="shared" si="89"/>
        <v>0</v>
      </c>
    </row>
    <row r="763" spans="1:17">
      <c r="A763" s="1">
        <v>3</v>
      </c>
      <c r="B763" s="1" t="str">
        <f t="shared" si="88"/>
        <v>viernes</v>
      </c>
      <c r="C763" s="4">
        <v>45023.054166666669</v>
      </c>
      <c r="D763" s="4">
        <v>45023.142361111109</v>
      </c>
      <c r="E763" s="4">
        <f t="shared" si="90"/>
        <v>8.819444444088731E-2</v>
      </c>
      <c r="F763" s="7">
        <f>+VLOOKUP(M763,'Cocina datos'!K762:M2664,2,FALSE)</f>
        <v>3.2638888888888891E-2</v>
      </c>
      <c r="G763" s="7" cm="1">
        <f t="array" ref="G763">+_xlfn.IFS((E763-F763)&lt;0,0,(E763-F763)&gt;0,(E763-F763))</f>
        <v>5.5555555551998419E-2</v>
      </c>
      <c r="H763" s="9" t="str" cm="1">
        <f t="array" ref="H763">+_xlfn.IFS(G763=0,"NO COBRADA",G763&gt;0,"COBRADA")</f>
        <v>COBRADA</v>
      </c>
      <c r="I763" t="s">
        <v>40</v>
      </c>
      <c r="J763" s="2" t="s">
        <v>45</v>
      </c>
      <c r="K763" t="s">
        <v>35</v>
      </c>
      <c r="L763" s="3">
        <v>49.45</v>
      </c>
      <c r="M763" s="1">
        <v>762</v>
      </c>
      <c r="N763" t="s">
        <v>49</v>
      </c>
      <c r="O763" s="3">
        <f>+VLOOKUP(M763,'Cocina datos'!K762:M1529,3,FALSE)</f>
        <v>99</v>
      </c>
      <c r="P763" s="3" cm="1">
        <f t="array" ref="P763">+_xlfn.IFS(H763="COBRADA",O763,H763="NO COBRADA",0)</f>
        <v>99</v>
      </c>
      <c r="Q763" s="3">
        <f t="shared" si="89"/>
        <v>49.45</v>
      </c>
    </row>
    <row r="764" spans="1:17">
      <c r="A764" s="1">
        <v>3</v>
      </c>
      <c r="B764" s="1" t="str">
        <f t="shared" si="88"/>
        <v>viernes</v>
      </c>
      <c r="C764" s="4">
        <v>45023.15902777778</v>
      </c>
      <c r="D764" s="4">
        <v>45023.216666666667</v>
      </c>
      <c r="E764" s="4">
        <f t="shared" si="90"/>
        <v>5.7638888887595385E-2</v>
      </c>
      <c r="F764" s="7">
        <f>+VLOOKUP(M764,'Cocina datos'!K763:M2665,2,FALSE)</f>
        <v>4.4444444444444446E-2</v>
      </c>
      <c r="G764" s="7" cm="1">
        <f t="array" ref="G764">+_xlfn.IFS((E764-F764)&lt;0,0,(E764-F764)&gt;0,(E764-F764))</f>
        <v>1.3194444443150939E-2</v>
      </c>
      <c r="H764" s="9" t="str" cm="1">
        <f t="array" ref="H764">+_xlfn.IFS(G764=0,"NO COBRADA",G764&gt;0,"COBRADA")</f>
        <v>COBRADA</v>
      </c>
      <c r="I764" t="s">
        <v>42</v>
      </c>
      <c r="J764" s="2" t="s">
        <v>45</v>
      </c>
      <c r="K764" t="s">
        <v>31</v>
      </c>
      <c r="L764" s="3">
        <v>22.88</v>
      </c>
      <c r="M764" s="1">
        <v>763</v>
      </c>
      <c r="N764" t="s">
        <v>52</v>
      </c>
      <c r="O764" s="3">
        <f>+VLOOKUP(M764,'Cocina datos'!K763:M1530,3,FALSE)</f>
        <v>104</v>
      </c>
      <c r="P764" s="3" cm="1">
        <f t="array" ref="P764">+_xlfn.IFS(H764="COBRADA",O764,H764="NO COBRADA",0)</f>
        <v>104</v>
      </c>
      <c r="Q764" s="3">
        <f t="shared" si="89"/>
        <v>22.88</v>
      </c>
    </row>
    <row r="765" spans="1:17">
      <c r="A765" s="1">
        <v>1</v>
      </c>
      <c r="B765" s="1" t="str">
        <f t="shared" si="88"/>
        <v>viernes</v>
      </c>
      <c r="C765" s="4">
        <v>45023.145833333336</v>
      </c>
      <c r="D765" s="4">
        <v>45023.240277777775</v>
      </c>
      <c r="E765" s="4">
        <f>+D765-C765+(15/1440)</f>
        <v>0.10486111110609879</v>
      </c>
      <c r="F765" s="7">
        <f>+VLOOKUP(M765,'Cocina datos'!K764:M2666,2,FALSE)</f>
        <v>7.7777777777777779E-2</v>
      </c>
      <c r="G765" s="7" cm="1">
        <f t="array" ref="G765">+_xlfn.IFS((E765-F765)&lt;0,0,(E765-F765)&gt;0,(E765-F765))</f>
        <v>2.708333332832101E-2</v>
      </c>
      <c r="H765" s="9" t="str" cm="1">
        <f t="array" ref="H765">+_xlfn.IFS(G765=0,"NO COBRADA",G765&gt;0,"COBRADA")</f>
        <v>COBRADA</v>
      </c>
      <c r="I765" t="s">
        <v>42</v>
      </c>
      <c r="J765" s="2" t="s">
        <v>45</v>
      </c>
      <c r="K765" t="s">
        <v>44</v>
      </c>
      <c r="L765" s="3">
        <v>20.41</v>
      </c>
      <c r="M765" s="1">
        <v>764</v>
      </c>
      <c r="N765" t="s">
        <v>36</v>
      </c>
      <c r="O765" s="3">
        <f>+VLOOKUP(M765,'Cocina datos'!K764:M1531,3,FALSE)</f>
        <v>85</v>
      </c>
      <c r="P765" s="3" cm="1">
        <f t="array" ref="P765">+_xlfn.IFS(H765="COBRADA",O765,H765="NO COBRADA",0)</f>
        <v>85</v>
      </c>
      <c r="Q765" s="3">
        <f t="shared" si="89"/>
        <v>20.41</v>
      </c>
    </row>
    <row r="766" spans="1:17">
      <c r="A766" s="1">
        <v>4</v>
      </c>
      <c r="B766" s="1" t="str">
        <f t="shared" si="88"/>
        <v>viernes</v>
      </c>
      <c r="C766" s="4">
        <v>45023.01666666667</v>
      </c>
      <c r="D766" s="4">
        <v>45023.067361111112</v>
      </c>
      <c r="E766" s="4">
        <f t="shared" si="90"/>
        <v>5.0694444442342501E-2</v>
      </c>
      <c r="F766" s="7">
        <f>+VLOOKUP(M766,'Cocina datos'!K765:M2667,2,FALSE)</f>
        <v>0.27222222222222225</v>
      </c>
      <c r="G766" s="7" cm="1">
        <f t="array" ref="G766">+_xlfn.IFS((E766-F766)&lt;0,0,(E766-F766)&gt;0,(E766-F766))</f>
        <v>0</v>
      </c>
      <c r="H766" s="9" t="str" cm="1">
        <f t="array" ref="H766">+_xlfn.IFS(G766=0,"NO COBRADA",G766&gt;0,"COBRADA")</f>
        <v>NO COBRADA</v>
      </c>
      <c r="I766" t="s">
        <v>29</v>
      </c>
      <c r="J766" s="2" t="s">
        <v>45</v>
      </c>
      <c r="K766" t="s">
        <v>44</v>
      </c>
      <c r="L766" s="3">
        <v>30.77</v>
      </c>
      <c r="M766" s="1">
        <v>765</v>
      </c>
      <c r="N766" t="s">
        <v>51</v>
      </c>
      <c r="O766" s="3">
        <f>+VLOOKUP(M766,'Cocina datos'!K765:M1532,3,FALSE)</f>
        <v>233</v>
      </c>
      <c r="P766" s="3" cm="1">
        <f t="array" ref="P766">+_xlfn.IFS(H766="COBRADA",O766,H766="NO COBRADA",0)</f>
        <v>0</v>
      </c>
      <c r="Q766" s="3">
        <f t="shared" si="89"/>
        <v>0</v>
      </c>
    </row>
    <row r="767" spans="1:17">
      <c r="A767" s="1">
        <v>6</v>
      </c>
      <c r="B767" s="1" t="str">
        <f t="shared" si="88"/>
        <v>viernes</v>
      </c>
      <c r="C767" s="4">
        <v>45023.06527777778</v>
      </c>
      <c r="D767" s="4">
        <v>45023.201388888891</v>
      </c>
      <c r="E767" s="4">
        <f t="shared" si="90"/>
        <v>0.13611111111094942</v>
      </c>
      <c r="F767" s="7">
        <f>+VLOOKUP(M767,'Cocina datos'!K766:M2668,2,FALSE)</f>
        <v>0.15</v>
      </c>
      <c r="G767" s="7" cm="1">
        <f t="array" ref="G767">+_xlfn.IFS((E767-F767)&lt;0,0,(E767-F767)&gt;0,(E767-F767))</f>
        <v>0</v>
      </c>
      <c r="H767" s="9" t="str" cm="1">
        <f t="array" ref="H767">+_xlfn.IFS(G767=0,"NO COBRADA",G767&gt;0,"COBRADA")</f>
        <v>NO COBRADA</v>
      </c>
      <c r="I767" t="s">
        <v>37</v>
      </c>
      <c r="J767" s="2" t="s">
        <v>45</v>
      </c>
      <c r="K767" t="s">
        <v>44</v>
      </c>
      <c r="L767" s="3">
        <v>12.57</v>
      </c>
      <c r="M767" s="1">
        <v>766</v>
      </c>
      <c r="N767" t="s">
        <v>52</v>
      </c>
      <c r="O767" s="3">
        <f>+VLOOKUP(M767,'Cocina datos'!K766:M1533,3,FALSE)</f>
        <v>185</v>
      </c>
      <c r="P767" s="3" cm="1">
        <f t="array" ref="P767">+_xlfn.IFS(H767="COBRADA",O767,H767="NO COBRADA",0)</f>
        <v>0</v>
      </c>
      <c r="Q767" s="3">
        <f t="shared" si="89"/>
        <v>0</v>
      </c>
    </row>
    <row r="768" spans="1:17">
      <c r="A768" s="1">
        <v>3</v>
      </c>
      <c r="B768" s="1" t="str">
        <f t="shared" si="88"/>
        <v>viernes</v>
      </c>
      <c r="C768" s="4">
        <v>45023.047222222223</v>
      </c>
      <c r="D768" s="4">
        <v>45023.164583333331</v>
      </c>
      <c r="E768" s="4">
        <f t="shared" si="90"/>
        <v>0.11736111110803904</v>
      </c>
      <c r="F768" s="7">
        <f>+VLOOKUP(M768,'Cocina datos'!K767:M2669,2,FALSE)</f>
        <v>0.14791666666666667</v>
      </c>
      <c r="G768" s="7" cm="1">
        <f t="array" ref="G768">+_xlfn.IFS((E768-F768)&lt;0,0,(E768-F768)&gt;0,(E768-F768))</f>
        <v>0</v>
      </c>
      <c r="H768" s="9" t="str" cm="1">
        <f t="array" ref="H768">+_xlfn.IFS(G768=0,"NO COBRADA",G768&gt;0,"COBRADA")</f>
        <v>NO COBRADA</v>
      </c>
      <c r="I768" t="s">
        <v>37</v>
      </c>
      <c r="J768" s="2" t="s">
        <v>45</v>
      </c>
      <c r="K768" t="s">
        <v>35</v>
      </c>
      <c r="L768" s="3">
        <v>15.98</v>
      </c>
      <c r="M768" s="1">
        <v>767</v>
      </c>
      <c r="N768" t="s">
        <v>50</v>
      </c>
      <c r="O768" s="3">
        <f>+VLOOKUP(M768,'Cocina datos'!K767:M1534,3,FALSE)</f>
        <v>169</v>
      </c>
      <c r="P768" s="3" cm="1">
        <f t="array" ref="P768">+_xlfn.IFS(H768="COBRADA",O768,H768="NO COBRADA",0)</f>
        <v>0</v>
      </c>
      <c r="Q768" s="3">
        <f t="shared" si="89"/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0AABA-6751-40FA-83C6-BA8F7C851C2B}">
  <dimension ref="A1:N1903"/>
  <sheetViews>
    <sheetView topLeftCell="F1" workbookViewId="0">
      <selection activeCell="I1" sqref="I1:I1048576"/>
    </sheetView>
  </sheetViews>
  <sheetFormatPr defaultRowHeight="15"/>
  <cols>
    <col min="1" max="1" width="19.42578125" style="1" bestFit="1" customWidth="1"/>
    <col min="2" max="2" width="16.42578125" style="3" bestFit="1" customWidth="1"/>
    <col min="3" max="3" width="16.85546875" style="3" bestFit="1" customWidth="1"/>
    <col min="4" max="4" width="21" style="1" bestFit="1" customWidth="1"/>
    <col min="5" max="5" width="30.7109375" style="5" bestFit="1" customWidth="1"/>
    <col min="6" max="6" width="45" style="5" bestFit="1" customWidth="1"/>
    <col min="7" max="7" width="17" style="3" customWidth="1"/>
    <col min="8" max="8" width="17.28515625" style="3" bestFit="1" customWidth="1"/>
    <col min="9" max="9" width="16" style="3" bestFit="1" customWidth="1"/>
    <col min="10" max="10" width="22.28515625" style="6" bestFit="1" customWidth="1"/>
    <col min="11" max="11" width="25.140625" bestFit="1" customWidth="1"/>
    <col min="12" max="12" width="41.28515625" customWidth="1"/>
    <col min="13" max="13" width="27.5703125" style="3" customWidth="1"/>
  </cols>
  <sheetData>
    <row r="1" spans="1:14" s="28" customFormat="1">
      <c r="A1" s="18" t="s">
        <v>53</v>
      </c>
      <c r="B1" s="19" t="s">
        <v>54</v>
      </c>
      <c r="C1" s="19" t="s">
        <v>55</v>
      </c>
      <c r="D1" s="18" t="s">
        <v>56</v>
      </c>
      <c r="E1" s="20" t="s">
        <v>57</v>
      </c>
      <c r="F1" s="21" t="s">
        <v>58</v>
      </c>
      <c r="G1" s="22" t="s">
        <v>59</v>
      </c>
      <c r="H1" s="22" t="s">
        <v>60</v>
      </c>
      <c r="I1" s="22" t="s">
        <v>61</v>
      </c>
      <c r="J1" s="23" t="s">
        <v>62</v>
      </c>
      <c r="K1" s="24" t="s">
        <v>63</v>
      </c>
      <c r="L1" s="25" t="s">
        <v>64</v>
      </c>
      <c r="M1" s="26" t="s">
        <v>65</v>
      </c>
      <c r="N1" s="27"/>
    </row>
    <row r="2" spans="1:14">
      <c r="A2" s="1">
        <v>1</v>
      </c>
      <c r="B2" s="3">
        <v>14</v>
      </c>
      <c r="C2" s="3">
        <v>24</v>
      </c>
      <c r="D2" s="1">
        <v>2</v>
      </c>
      <c r="E2" s="5" t="s">
        <v>66</v>
      </c>
      <c r="F2" s="5">
        <f>+E2*D2</f>
        <v>3.4722222222222224E-2</v>
      </c>
      <c r="G2" s="3">
        <f>+H2-(B2*D2)</f>
        <v>20</v>
      </c>
      <c r="H2" s="3">
        <f>+C2*D2</f>
        <v>48</v>
      </c>
      <c r="I2" s="3">
        <f>+B2*D2</f>
        <v>28</v>
      </c>
      <c r="J2" s="6">
        <f t="shared" ref="J2:J65" si="0">+(G2/H2)/D2</f>
        <v>0.20833333333333334</v>
      </c>
      <c r="K2" s="16">
        <v>1</v>
      </c>
      <c r="L2" s="8">
        <f>+SUMIF(A:A,K2,F:F)</f>
        <v>0.10138888888888889</v>
      </c>
      <c r="M2" s="11">
        <f>+SUMIF(A:A,K2,H:H)</f>
        <v>138</v>
      </c>
    </row>
    <row r="3" spans="1:14">
      <c r="A3" s="1">
        <v>1</v>
      </c>
      <c r="B3" s="3">
        <v>18</v>
      </c>
      <c r="C3" s="3">
        <v>30</v>
      </c>
      <c r="D3" s="1">
        <v>3</v>
      </c>
      <c r="E3" s="5" t="s">
        <v>67</v>
      </c>
      <c r="F3" s="5">
        <f>+E3*D3</f>
        <v>6.6666666666666666E-2</v>
      </c>
      <c r="G3" s="3">
        <f>+H3-(B3*D3)</f>
        <v>36</v>
      </c>
      <c r="H3" s="3">
        <f>+C3*D3</f>
        <v>90</v>
      </c>
      <c r="I3" s="3">
        <f>+B3*D3</f>
        <v>54</v>
      </c>
      <c r="J3" s="6">
        <f t="shared" si="0"/>
        <v>0.13333333333333333</v>
      </c>
      <c r="K3" s="12">
        <v>2</v>
      </c>
      <c r="L3" s="8">
        <f>+SUMIF(A:A,K3,F:F)</f>
        <v>5.9027777777777776E-2</v>
      </c>
      <c r="M3" s="11">
        <f>+SUMIF(A:A,K3,H:H)</f>
        <v>58</v>
      </c>
    </row>
    <row r="4" spans="1:14">
      <c r="A4" s="1">
        <v>2</v>
      </c>
      <c r="B4" s="3">
        <v>19</v>
      </c>
      <c r="C4" s="3">
        <v>31</v>
      </c>
      <c r="D4" s="1">
        <v>1</v>
      </c>
      <c r="E4" s="5" t="s">
        <v>68</v>
      </c>
      <c r="F4" s="5">
        <f>+E4*D4</f>
        <v>3.5416666666666666E-2</v>
      </c>
      <c r="G4" s="3">
        <f>+H4-(B4*D4)</f>
        <v>12</v>
      </c>
      <c r="H4" s="3">
        <f>+C4*D4</f>
        <v>31</v>
      </c>
      <c r="I4" s="3">
        <f>+B4*D4</f>
        <v>19</v>
      </c>
      <c r="J4" s="6">
        <f t="shared" si="0"/>
        <v>0.38709677419354838</v>
      </c>
      <c r="K4" s="12">
        <v>3</v>
      </c>
      <c r="L4" s="8">
        <f>+SUMIF(A:A,K4,F:F)</f>
        <v>0.125</v>
      </c>
      <c r="M4" s="11">
        <f>+SUMIF(A:A,K4,H:H)</f>
        <v>165</v>
      </c>
    </row>
    <row r="5" spans="1:14">
      <c r="A5" s="1">
        <v>2</v>
      </c>
      <c r="B5" s="3">
        <v>16</v>
      </c>
      <c r="C5" s="3">
        <v>27</v>
      </c>
      <c r="D5" s="1">
        <v>1</v>
      </c>
      <c r="E5" s="5" t="s">
        <v>69</v>
      </c>
      <c r="F5" s="5">
        <f>+E5*D5</f>
        <v>2.361111111111111E-2</v>
      </c>
      <c r="G5" s="3">
        <f>+H5-(B5*D5)</f>
        <v>11</v>
      </c>
      <c r="H5" s="3">
        <f>+C5*D5</f>
        <v>27</v>
      </c>
      <c r="I5" s="3">
        <f>+B5*D5</f>
        <v>16</v>
      </c>
      <c r="J5" s="6">
        <f t="shared" si="0"/>
        <v>0.40740740740740738</v>
      </c>
      <c r="K5" s="12">
        <v>4</v>
      </c>
      <c r="L5" s="8">
        <f>+SUMIF(A:A,K5,F:F)</f>
        <v>8.3333333333333329E-2</v>
      </c>
      <c r="M5" s="11">
        <f>+SUMIF(A:A,K5,H:H)</f>
        <v>183</v>
      </c>
    </row>
    <row r="6" spans="1:14">
      <c r="A6" s="1">
        <v>3</v>
      </c>
      <c r="B6" s="3">
        <v>25</v>
      </c>
      <c r="C6" s="3">
        <v>40</v>
      </c>
      <c r="D6" s="1">
        <v>1</v>
      </c>
      <c r="E6" s="5" t="s">
        <v>70</v>
      </c>
      <c r="F6" s="5">
        <f>+E6*D6</f>
        <v>6.2500000000000003E-3</v>
      </c>
      <c r="G6" s="3">
        <f>+H6-(B6*D6)</f>
        <v>15</v>
      </c>
      <c r="H6" s="3">
        <f>+C6*D6</f>
        <v>40</v>
      </c>
      <c r="I6" s="3">
        <f>+B6*D6</f>
        <v>25</v>
      </c>
      <c r="J6" s="6">
        <f t="shared" si="0"/>
        <v>0.375</v>
      </c>
      <c r="K6" s="12">
        <v>5</v>
      </c>
      <c r="L6" s="8">
        <f>+SUMIF(A:A,K6,F:F)</f>
        <v>1.8055555555555557E-2</v>
      </c>
      <c r="M6" s="11">
        <f>+SUMIF(A:A,K6,H:H)</f>
        <v>67</v>
      </c>
    </row>
    <row r="7" spans="1:14">
      <c r="A7" s="1">
        <v>3</v>
      </c>
      <c r="B7" s="3">
        <v>19</v>
      </c>
      <c r="C7" s="3">
        <v>31</v>
      </c>
      <c r="D7" s="1">
        <v>1</v>
      </c>
      <c r="E7" s="5" t="s">
        <v>71</v>
      </c>
      <c r="F7" s="5">
        <f>+E7*D7</f>
        <v>1.8749999999999999E-2</v>
      </c>
      <c r="G7" s="3">
        <f>+H7-(B7*D7)</f>
        <v>12</v>
      </c>
      <c r="H7" s="3">
        <f>+C7*D7</f>
        <v>31</v>
      </c>
      <c r="I7" s="3">
        <f>+B7*D7</f>
        <v>19</v>
      </c>
      <c r="J7" s="6">
        <f t="shared" si="0"/>
        <v>0.38709677419354838</v>
      </c>
      <c r="K7" s="12">
        <v>6</v>
      </c>
      <c r="L7" s="8">
        <f>+SUMIF(A:A,K7,F:F)</f>
        <v>1.5277777777777777E-2</v>
      </c>
      <c r="M7" s="11">
        <f>+SUMIF(A:A,K7,H:H)</f>
        <v>70</v>
      </c>
    </row>
    <row r="8" spans="1:14">
      <c r="A8" s="1">
        <v>3</v>
      </c>
      <c r="B8" s="3">
        <v>22</v>
      </c>
      <c r="C8" s="3">
        <v>36</v>
      </c>
      <c r="D8" s="1">
        <v>1</v>
      </c>
      <c r="E8" s="5" t="s">
        <v>72</v>
      </c>
      <c r="F8" s="5">
        <f>+E8*D8</f>
        <v>2.5000000000000001E-2</v>
      </c>
      <c r="G8" s="3">
        <f>+H8-(B8*D8)</f>
        <v>14</v>
      </c>
      <c r="H8" s="3">
        <f>+C8*D8</f>
        <v>36</v>
      </c>
      <c r="I8" s="3">
        <f>+B8*D8</f>
        <v>22</v>
      </c>
      <c r="J8" s="6">
        <f t="shared" si="0"/>
        <v>0.3888888888888889</v>
      </c>
      <c r="K8" s="12">
        <v>7</v>
      </c>
      <c r="L8" s="8">
        <f>+SUMIF(A:A,K8,F:F)</f>
        <v>7.4999999999999997E-2</v>
      </c>
      <c r="M8" s="11">
        <f>+SUMIF(A:A,K8,H:H)</f>
        <v>172</v>
      </c>
    </row>
    <row r="9" spans="1:14">
      <c r="A9" s="1">
        <v>3</v>
      </c>
      <c r="B9" s="3">
        <v>17</v>
      </c>
      <c r="C9" s="3">
        <v>29</v>
      </c>
      <c r="D9" s="1">
        <v>2</v>
      </c>
      <c r="E9" s="5" t="s">
        <v>73</v>
      </c>
      <c r="F9" s="5">
        <f>+E9*D9</f>
        <v>7.4999999999999997E-2</v>
      </c>
      <c r="G9" s="3">
        <f>+H9-(B9*D9)</f>
        <v>24</v>
      </c>
      <c r="H9" s="3">
        <f>+C9*D9</f>
        <v>58</v>
      </c>
      <c r="I9" s="3">
        <f>+B9*D9</f>
        <v>34</v>
      </c>
      <c r="J9" s="6">
        <f t="shared" si="0"/>
        <v>0.20689655172413793</v>
      </c>
      <c r="K9" s="12">
        <v>8</v>
      </c>
      <c r="L9" s="8">
        <f>+SUMIF(A:A,K9,F:F)</f>
        <v>0.10902777777777778</v>
      </c>
      <c r="M9" s="11">
        <f>+SUMIF(A:A,K9,H:H)</f>
        <v>242</v>
      </c>
    </row>
    <row r="10" spans="1:14">
      <c r="A10" s="1">
        <v>4</v>
      </c>
      <c r="B10" s="3">
        <v>20</v>
      </c>
      <c r="C10" s="3">
        <v>33</v>
      </c>
      <c r="D10" s="1">
        <v>3</v>
      </c>
      <c r="E10" s="5" t="s">
        <v>74</v>
      </c>
      <c r="F10" s="5">
        <f>+E10*D10</f>
        <v>4.7916666666666663E-2</v>
      </c>
      <c r="G10" s="3">
        <f>+H10-(B10*D10)</f>
        <v>39</v>
      </c>
      <c r="H10" s="3">
        <f>+C10*D10</f>
        <v>99</v>
      </c>
      <c r="I10" s="3">
        <f>+B10*D10</f>
        <v>60</v>
      </c>
      <c r="J10" s="6">
        <f t="shared" si="0"/>
        <v>0.1313131313131313</v>
      </c>
      <c r="K10" s="12">
        <v>9</v>
      </c>
      <c r="L10" s="8">
        <f>+SUMIF(A:A,K10,F:F)</f>
        <v>0.14444444444444443</v>
      </c>
      <c r="M10" s="11">
        <f>+SUMIF(A:A,K10,H:H)</f>
        <v>169</v>
      </c>
    </row>
    <row r="11" spans="1:14">
      <c r="A11" s="1">
        <v>4</v>
      </c>
      <c r="B11" s="3">
        <v>16</v>
      </c>
      <c r="C11" s="3">
        <v>28</v>
      </c>
      <c r="D11" s="1">
        <v>3</v>
      </c>
      <c r="E11" s="5" t="s">
        <v>75</v>
      </c>
      <c r="F11" s="5">
        <f>+E11*D11</f>
        <v>3.5416666666666666E-2</v>
      </c>
      <c r="G11" s="3">
        <f>+H11-(B11*D11)</f>
        <v>36</v>
      </c>
      <c r="H11" s="3">
        <f>+C11*D11</f>
        <v>84</v>
      </c>
      <c r="I11" s="3">
        <f>+B11*D11</f>
        <v>48</v>
      </c>
      <c r="J11" s="6">
        <f t="shared" si="0"/>
        <v>0.14285714285714285</v>
      </c>
      <c r="K11" s="12">
        <v>10</v>
      </c>
      <c r="L11" s="8">
        <f>+SUMIF(A:A,K11,F:F)</f>
        <v>4.0277777777777773E-2</v>
      </c>
      <c r="M11" s="11">
        <f>+SUMIF(A:A,K11,H:H)</f>
        <v>148</v>
      </c>
    </row>
    <row r="12" spans="1:14">
      <c r="A12" s="1">
        <v>5</v>
      </c>
      <c r="B12" s="3">
        <v>11</v>
      </c>
      <c r="C12" s="3">
        <v>19</v>
      </c>
      <c r="D12" s="1">
        <v>1</v>
      </c>
      <c r="E12" s="5" t="s">
        <v>76</v>
      </c>
      <c r="F12" s="5">
        <f>+E12*D12</f>
        <v>5.5555555555555558E-3</v>
      </c>
      <c r="G12" s="3">
        <f>+H12-(B12*D12)</f>
        <v>8</v>
      </c>
      <c r="H12" s="3">
        <f>+C12*D12</f>
        <v>19</v>
      </c>
      <c r="I12" s="3">
        <f>+B12*D12</f>
        <v>11</v>
      </c>
      <c r="J12" s="6">
        <f t="shared" si="0"/>
        <v>0.42105263157894735</v>
      </c>
      <c r="K12" s="12">
        <v>11</v>
      </c>
      <c r="L12" s="8">
        <f>+SUMIF(A:A,K12,F:F)</f>
        <v>5.5555555555555552E-2</v>
      </c>
      <c r="M12" s="11">
        <f>+SUMIF(A:A,K12,H:H)</f>
        <v>88</v>
      </c>
    </row>
    <row r="13" spans="1:14">
      <c r="A13" s="1">
        <v>5</v>
      </c>
      <c r="B13" s="3">
        <v>14</v>
      </c>
      <c r="C13" s="3">
        <v>24</v>
      </c>
      <c r="D13" s="1">
        <v>2</v>
      </c>
      <c r="E13" s="5" t="s">
        <v>70</v>
      </c>
      <c r="F13" s="5">
        <f>+E13*D13</f>
        <v>1.2500000000000001E-2</v>
      </c>
      <c r="G13" s="3">
        <f>+H13-(B13*D13)</f>
        <v>20</v>
      </c>
      <c r="H13" s="3">
        <f>+C13*D13</f>
        <v>48</v>
      </c>
      <c r="I13" s="3">
        <f>+B13*D13</f>
        <v>28</v>
      </c>
      <c r="J13" s="6">
        <f t="shared" si="0"/>
        <v>0.20833333333333334</v>
      </c>
      <c r="K13" s="12">
        <v>12</v>
      </c>
      <c r="L13" s="8">
        <f>+SUMIF(A:A,K13,F:F)</f>
        <v>0.18680555555555556</v>
      </c>
      <c r="M13" s="11">
        <f>+SUMIF(A:A,K13,H:H)</f>
        <v>326</v>
      </c>
    </row>
    <row r="14" spans="1:14">
      <c r="A14" s="1">
        <v>6</v>
      </c>
      <c r="B14" s="3">
        <v>21</v>
      </c>
      <c r="C14" s="3">
        <v>35</v>
      </c>
      <c r="D14" s="1">
        <v>2</v>
      </c>
      <c r="E14" s="5" t="s">
        <v>77</v>
      </c>
      <c r="F14" s="5">
        <f>+E14*D14</f>
        <v>1.5277777777777777E-2</v>
      </c>
      <c r="G14" s="3">
        <f>+H14-(B14*D14)</f>
        <v>28</v>
      </c>
      <c r="H14" s="3">
        <f>+C14*D14</f>
        <v>70</v>
      </c>
      <c r="I14" s="3">
        <f>+B14*D14</f>
        <v>42</v>
      </c>
      <c r="J14" s="6">
        <f t="shared" si="0"/>
        <v>0.2</v>
      </c>
      <c r="K14" s="12">
        <v>13</v>
      </c>
      <c r="L14" s="8">
        <f>+SUMIF(A:A,K14,F:F)</f>
        <v>0.12291666666666667</v>
      </c>
      <c r="M14" s="11">
        <f>+SUMIF(A:A,K14,H:H)</f>
        <v>87</v>
      </c>
    </row>
    <row r="15" spans="1:14">
      <c r="A15" s="1">
        <v>7</v>
      </c>
      <c r="B15" s="3">
        <v>19</v>
      </c>
      <c r="C15" s="3">
        <v>32</v>
      </c>
      <c r="D15" s="1">
        <v>2</v>
      </c>
      <c r="E15" s="5" t="s">
        <v>78</v>
      </c>
      <c r="F15" s="5">
        <f>+E15*D15</f>
        <v>2.0833333333333332E-2</v>
      </c>
      <c r="G15" s="3">
        <f>+H15-(B15*D15)</f>
        <v>26</v>
      </c>
      <c r="H15" s="3">
        <f>+C15*D15</f>
        <v>64</v>
      </c>
      <c r="I15" s="3">
        <f>+B15*D15</f>
        <v>38</v>
      </c>
      <c r="J15" s="6">
        <f t="shared" si="0"/>
        <v>0.203125</v>
      </c>
      <c r="K15" s="12">
        <v>14</v>
      </c>
      <c r="L15" s="8">
        <f>+SUMIF(A:A,K15,F:F)</f>
        <v>0.13749999999999998</v>
      </c>
      <c r="M15" s="11">
        <f>+SUMIF(A:A,K15,H:H)</f>
        <v>129</v>
      </c>
    </row>
    <row r="16" spans="1:14">
      <c r="A16" s="1">
        <v>7</v>
      </c>
      <c r="B16" s="3">
        <v>22</v>
      </c>
      <c r="C16" s="3">
        <v>36</v>
      </c>
      <c r="D16" s="1">
        <v>3</v>
      </c>
      <c r="E16" s="5" t="s">
        <v>79</v>
      </c>
      <c r="F16" s="5">
        <f>+E16*D16</f>
        <v>5.4166666666666662E-2</v>
      </c>
      <c r="G16" s="3">
        <f>+H16-(B16*D16)</f>
        <v>42</v>
      </c>
      <c r="H16" s="3">
        <f>+C16*D16</f>
        <v>108</v>
      </c>
      <c r="I16" s="3">
        <f>+B16*D16</f>
        <v>66</v>
      </c>
      <c r="J16" s="6">
        <f t="shared" si="0"/>
        <v>0.12962962962962962</v>
      </c>
      <c r="K16" s="12">
        <v>15</v>
      </c>
      <c r="L16" s="8">
        <f>+SUMIF(A:A,K16,F:F)</f>
        <v>0.19722222222222222</v>
      </c>
      <c r="M16" s="11">
        <f>+SUMIF(A:A,K16,H:H)</f>
        <v>224</v>
      </c>
    </row>
    <row r="17" spans="1:13">
      <c r="A17" s="1">
        <v>8</v>
      </c>
      <c r="B17" s="3">
        <v>13</v>
      </c>
      <c r="C17" s="3">
        <v>22</v>
      </c>
      <c r="D17" s="1">
        <v>3</v>
      </c>
      <c r="E17" s="5" t="s">
        <v>77</v>
      </c>
      <c r="F17" s="5">
        <f>+E17*D17</f>
        <v>2.2916666666666665E-2</v>
      </c>
      <c r="G17" s="3">
        <f>+H17-(B17*D17)</f>
        <v>27</v>
      </c>
      <c r="H17" s="3">
        <f>+C17*D17</f>
        <v>66</v>
      </c>
      <c r="I17" s="3">
        <f>+B17*D17</f>
        <v>39</v>
      </c>
      <c r="J17" s="6">
        <f t="shared" si="0"/>
        <v>0.13636363636363638</v>
      </c>
      <c r="K17" s="12">
        <v>16</v>
      </c>
      <c r="L17" s="8">
        <f>+SUMIF(A:A,K17,F:F)</f>
        <v>2.6388888888888889E-2</v>
      </c>
      <c r="M17" s="11">
        <f>+SUMIF(A:A,K17,H:H)</f>
        <v>28</v>
      </c>
    </row>
    <row r="18" spans="1:13">
      <c r="A18" s="1">
        <v>8</v>
      </c>
      <c r="B18" s="3">
        <v>16</v>
      </c>
      <c r="C18" s="3">
        <v>28</v>
      </c>
      <c r="D18" s="1">
        <v>2</v>
      </c>
      <c r="E18" s="5" t="s">
        <v>76</v>
      </c>
      <c r="F18" s="5">
        <f>+E18*D18</f>
        <v>1.1111111111111112E-2</v>
      </c>
      <c r="G18" s="3">
        <f>+H18-(B18*D18)</f>
        <v>24</v>
      </c>
      <c r="H18" s="3">
        <f>+C18*D18</f>
        <v>56</v>
      </c>
      <c r="I18" s="3">
        <f>+B18*D18</f>
        <v>32</v>
      </c>
      <c r="J18" s="6">
        <f t="shared" si="0"/>
        <v>0.21428571428571427</v>
      </c>
      <c r="K18" s="12">
        <v>17</v>
      </c>
      <c r="L18" s="8">
        <f>+SUMIF(A:A,K18,F:F)</f>
        <v>0.22916666666666669</v>
      </c>
      <c r="M18" s="11">
        <f>+SUMIF(A:A,K18,H:H)</f>
        <v>137</v>
      </c>
    </row>
    <row r="19" spans="1:13">
      <c r="A19" s="1">
        <v>8</v>
      </c>
      <c r="B19" s="3">
        <v>25</v>
      </c>
      <c r="C19" s="3">
        <v>40</v>
      </c>
      <c r="D19" s="1">
        <v>3</v>
      </c>
      <c r="E19" s="5" t="s">
        <v>72</v>
      </c>
      <c r="F19" s="5">
        <f>+E19*D19</f>
        <v>7.5000000000000011E-2</v>
      </c>
      <c r="G19" s="3">
        <f>+H19-(B19*D19)</f>
        <v>45</v>
      </c>
      <c r="H19" s="3">
        <f>+C19*D19</f>
        <v>120</v>
      </c>
      <c r="I19" s="3">
        <f>+B19*D19</f>
        <v>75</v>
      </c>
      <c r="J19" s="6">
        <f t="shared" si="0"/>
        <v>0.125</v>
      </c>
      <c r="K19" s="12">
        <v>18</v>
      </c>
      <c r="L19" s="8">
        <f>+SUMIF(A:A,K19,F:F)</f>
        <v>0.18611111111111112</v>
      </c>
      <c r="M19" s="11">
        <f>+SUMIF(A:A,K19,H:H)</f>
        <v>251</v>
      </c>
    </row>
    <row r="20" spans="1:13">
      <c r="A20" s="1">
        <v>9</v>
      </c>
      <c r="B20" s="3">
        <v>18</v>
      </c>
      <c r="C20" s="3">
        <v>30</v>
      </c>
      <c r="D20" s="1">
        <v>1</v>
      </c>
      <c r="E20" s="5" t="s">
        <v>68</v>
      </c>
      <c r="F20" s="5">
        <f>+E20*D20</f>
        <v>3.5416666666666666E-2</v>
      </c>
      <c r="G20" s="3">
        <f>+H20-(B20*D20)</f>
        <v>12</v>
      </c>
      <c r="H20" s="3">
        <f>+C20*D20</f>
        <v>30</v>
      </c>
      <c r="I20" s="3">
        <f>+B20*D20</f>
        <v>18</v>
      </c>
      <c r="J20" s="6">
        <f t="shared" si="0"/>
        <v>0.4</v>
      </c>
      <c r="K20" s="12">
        <v>19</v>
      </c>
      <c r="L20" s="8">
        <f>+SUMIF(A:A,K20,F:F)</f>
        <v>6.1111111111111109E-2</v>
      </c>
      <c r="M20" s="11">
        <f>+SUMIF(A:A,K20,H:H)</f>
        <v>80</v>
      </c>
    </row>
    <row r="21" spans="1:13">
      <c r="A21" s="1">
        <v>9</v>
      </c>
      <c r="B21" s="3">
        <v>14</v>
      </c>
      <c r="C21" s="3">
        <v>24</v>
      </c>
      <c r="D21" s="1">
        <v>1</v>
      </c>
      <c r="E21" s="5" t="s">
        <v>80</v>
      </c>
      <c r="F21" s="5">
        <f>+E21*D21</f>
        <v>3.4027777777777775E-2</v>
      </c>
      <c r="G21" s="3">
        <f>+H21-(B21*D21)</f>
        <v>10</v>
      </c>
      <c r="H21" s="3">
        <f>+C21*D21</f>
        <v>24</v>
      </c>
      <c r="I21" s="3">
        <f>+B21*D21</f>
        <v>14</v>
      </c>
      <c r="J21" s="6">
        <f t="shared" si="0"/>
        <v>0.41666666666666669</v>
      </c>
      <c r="K21" s="12">
        <v>20</v>
      </c>
      <c r="L21" s="8">
        <f>+SUMIF(A:A,K21,F:F)</f>
        <v>0.12222222222222223</v>
      </c>
      <c r="M21" s="11">
        <f>+SUMIF(A:A,K21,H:H)</f>
        <v>178</v>
      </c>
    </row>
    <row r="22" spans="1:13">
      <c r="A22" s="1">
        <v>9</v>
      </c>
      <c r="B22" s="3">
        <v>11</v>
      </c>
      <c r="C22" s="3">
        <v>19</v>
      </c>
      <c r="D22" s="1">
        <v>1</v>
      </c>
      <c r="E22" s="5" t="s">
        <v>78</v>
      </c>
      <c r="F22" s="5">
        <f>+E22*D22</f>
        <v>1.0416666666666666E-2</v>
      </c>
      <c r="G22" s="3">
        <f>+H22-(B22*D22)</f>
        <v>8</v>
      </c>
      <c r="H22" s="3">
        <f>+C22*D22</f>
        <v>19</v>
      </c>
      <c r="I22" s="3">
        <f>+B22*D22</f>
        <v>11</v>
      </c>
      <c r="J22" s="6">
        <f t="shared" si="0"/>
        <v>0.42105263157894735</v>
      </c>
      <c r="K22" s="12">
        <v>21</v>
      </c>
      <c r="L22" s="8">
        <f>+SUMIF(A:A,K22,F:F)</f>
        <v>0.22500000000000001</v>
      </c>
      <c r="M22" s="11">
        <f>+SUMIF(A:A,K22,H:H)</f>
        <v>274</v>
      </c>
    </row>
    <row r="23" spans="1:13">
      <c r="A23" s="1">
        <v>9</v>
      </c>
      <c r="B23" s="3">
        <v>19</v>
      </c>
      <c r="C23" s="3">
        <v>32</v>
      </c>
      <c r="D23" s="1">
        <v>3</v>
      </c>
      <c r="E23" s="5" t="s">
        <v>81</v>
      </c>
      <c r="F23" s="5">
        <f>+E23*D23</f>
        <v>6.4583333333333326E-2</v>
      </c>
      <c r="G23" s="3">
        <f>+H23-(B23*D23)</f>
        <v>39</v>
      </c>
      <c r="H23" s="3">
        <f>+C23*D23</f>
        <v>96</v>
      </c>
      <c r="I23" s="3">
        <f>+B23*D23</f>
        <v>57</v>
      </c>
      <c r="J23" s="6">
        <f t="shared" si="0"/>
        <v>0.13541666666666666</v>
      </c>
      <c r="K23" s="12">
        <v>22</v>
      </c>
      <c r="L23" s="8">
        <f>+SUMIF(A:A,K23,F:F)</f>
        <v>0.12083333333333332</v>
      </c>
      <c r="M23" s="11">
        <f>+SUMIF(A:A,K23,H:H)</f>
        <v>213</v>
      </c>
    </row>
    <row r="24" spans="1:13">
      <c r="A24" s="1">
        <v>10</v>
      </c>
      <c r="B24" s="3">
        <v>20</v>
      </c>
      <c r="C24" s="3">
        <v>34</v>
      </c>
      <c r="D24" s="1">
        <v>2</v>
      </c>
      <c r="E24" s="5" t="s">
        <v>82</v>
      </c>
      <c r="F24" s="5">
        <f>+E24*D24</f>
        <v>1.3888888888888888E-2</v>
      </c>
      <c r="G24" s="3">
        <f>+H24-(B24*D24)</f>
        <v>28</v>
      </c>
      <c r="H24" s="3">
        <f>+C24*D24</f>
        <v>68</v>
      </c>
      <c r="I24" s="3">
        <f>+B24*D24</f>
        <v>40</v>
      </c>
      <c r="J24" s="6">
        <f t="shared" si="0"/>
        <v>0.20588235294117646</v>
      </c>
      <c r="K24" s="12">
        <v>23</v>
      </c>
      <c r="L24" s="8">
        <f>+SUMIF(A:A,K24,F:F)</f>
        <v>0.13124999999999998</v>
      </c>
      <c r="M24" s="11">
        <f>+SUMIF(A:A,K24,H:H)</f>
        <v>138</v>
      </c>
    </row>
    <row r="25" spans="1:13">
      <c r="A25" s="1">
        <v>10</v>
      </c>
      <c r="B25" s="3">
        <v>25</v>
      </c>
      <c r="C25" s="3">
        <v>40</v>
      </c>
      <c r="D25" s="1">
        <v>2</v>
      </c>
      <c r="E25" s="5" t="s">
        <v>83</v>
      </c>
      <c r="F25" s="5">
        <f>+E25*D25</f>
        <v>2.6388888888888889E-2</v>
      </c>
      <c r="G25" s="3">
        <f>+H25-(B25*D25)</f>
        <v>30</v>
      </c>
      <c r="H25" s="3">
        <f>+C25*D25</f>
        <v>80</v>
      </c>
      <c r="I25" s="3">
        <f>+B25*D25</f>
        <v>50</v>
      </c>
      <c r="J25" s="6">
        <f t="shared" si="0"/>
        <v>0.1875</v>
      </c>
      <c r="K25" s="12">
        <v>24</v>
      </c>
      <c r="L25" s="8">
        <f>+SUMIF(A:A,K25,F:F)</f>
        <v>0.24930555555555556</v>
      </c>
      <c r="M25" s="11">
        <f>+SUMIF(A:A,K25,H:H)</f>
        <v>233</v>
      </c>
    </row>
    <row r="26" spans="1:13">
      <c r="A26" s="1">
        <v>11</v>
      </c>
      <c r="B26" s="3">
        <v>16</v>
      </c>
      <c r="C26" s="3">
        <v>28</v>
      </c>
      <c r="D26" s="1">
        <v>1</v>
      </c>
      <c r="E26" s="5" t="s">
        <v>67</v>
      </c>
      <c r="F26" s="5">
        <f>+E26*D26</f>
        <v>2.2222222222222223E-2</v>
      </c>
      <c r="G26" s="3">
        <f>+H26-(B26*D26)</f>
        <v>12</v>
      </c>
      <c r="H26" s="3">
        <f>+C26*D26</f>
        <v>28</v>
      </c>
      <c r="I26" s="3">
        <f>+B26*D26</f>
        <v>16</v>
      </c>
      <c r="J26" s="6">
        <f t="shared" si="0"/>
        <v>0.42857142857142855</v>
      </c>
      <c r="K26" s="12">
        <v>25</v>
      </c>
      <c r="L26" s="8">
        <f>+SUMIF(A:A,K26,F:F)</f>
        <v>2.4305555555555556E-2</v>
      </c>
      <c r="M26" s="11">
        <f>+SUMIF(A:A,K26,H:H)</f>
        <v>34</v>
      </c>
    </row>
    <row r="27" spans="1:13">
      <c r="A27" s="1">
        <v>11</v>
      </c>
      <c r="B27" s="3">
        <v>18</v>
      </c>
      <c r="C27" s="3">
        <v>30</v>
      </c>
      <c r="D27" s="1">
        <v>2</v>
      </c>
      <c r="E27" s="5" t="s">
        <v>84</v>
      </c>
      <c r="F27" s="5">
        <f>+E27*D27</f>
        <v>3.3333333333333333E-2</v>
      </c>
      <c r="G27" s="3">
        <f>+H27-(B27*D27)</f>
        <v>24</v>
      </c>
      <c r="H27" s="3">
        <f>+C27*D27</f>
        <v>60</v>
      </c>
      <c r="I27" s="3">
        <f>+B27*D27</f>
        <v>36</v>
      </c>
      <c r="J27" s="6">
        <f t="shared" si="0"/>
        <v>0.2</v>
      </c>
      <c r="K27" s="12">
        <v>26</v>
      </c>
      <c r="L27" s="8">
        <f>+SUMIF(A:A,K27,F:F)</f>
        <v>0.15138888888888891</v>
      </c>
      <c r="M27" s="11">
        <f>+SUMIF(A:A,K27,H:H)</f>
        <v>126</v>
      </c>
    </row>
    <row r="28" spans="1:13">
      <c r="A28" s="1">
        <v>12</v>
      </c>
      <c r="B28" s="3">
        <v>16</v>
      </c>
      <c r="C28" s="3">
        <v>28</v>
      </c>
      <c r="D28" s="1">
        <v>1</v>
      </c>
      <c r="E28" s="5" t="s">
        <v>85</v>
      </c>
      <c r="F28" s="5">
        <f>+E28*D28</f>
        <v>3.472222222222222E-3</v>
      </c>
      <c r="G28" s="3">
        <f>+H28-(B28*D28)</f>
        <v>12</v>
      </c>
      <c r="H28" s="3">
        <f>+C28*D28</f>
        <v>28</v>
      </c>
      <c r="I28" s="3">
        <f>+B28*D28</f>
        <v>16</v>
      </c>
      <c r="J28" s="6">
        <f t="shared" si="0"/>
        <v>0.42857142857142855</v>
      </c>
      <c r="K28" s="12">
        <v>27</v>
      </c>
      <c r="L28" s="8">
        <f>+SUMIF(A:A,K28,F:F)</f>
        <v>3.8194444444444448E-2</v>
      </c>
      <c r="M28" s="11">
        <f>+SUMIF(A:A,K28,H:H)</f>
        <v>61</v>
      </c>
    </row>
    <row r="29" spans="1:13">
      <c r="A29" s="1">
        <v>12</v>
      </c>
      <c r="B29" s="3">
        <v>22</v>
      </c>
      <c r="C29" s="3">
        <v>36</v>
      </c>
      <c r="D29" s="1">
        <v>3</v>
      </c>
      <c r="E29" s="5" t="s">
        <v>86</v>
      </c>
      <c r="F29" s="5">
        <f>+E29*D29</f>
        <v>9.166666666666666E-2</v>
      </c>
      <c r="G29" s="3">
        <f>+H29-(B29*D29)</f>
        <v>42</v>
      </c>
      <c r="H29" s="3">
        <f>+C29*D29</f>
        <v>108</v>
      </c>
      <c r="I29" s="3">
        <f>+B29*D29</f>
        <v>66</v>
      </c>
      <c r="J29" s="6">
        <f t="shared" si="0"/>
        <v>0.12962962962962962</v>
      </c>
      <c r="K29" s="12">
        <v>28</v>
      </c>
      <c r="L29" s="8">
        <f>+SUMIF(A:A,K29,F:F)</f>
        <v>7.7777777777777779E-2</v>
      </c>
      <c r="M29" s="11">
        <f>+SUMIF(A:A,K29,H:H)</f>
        <v>94</v>
      </c>
    </row>
    <row r="30" spans="1:13">
      <c r="A30" s="1">
        <v>12</v>
      </c>
      <c r="B30" s="3">
        <v>21</v>
      </c>
      <c r="C30" s="3">
        <v>35</v>
      </c>
      <c r="D30" s="1">
        <v>2</v>
      </c>
      <c r="E30" s="5" t="s">
        <v>87</v>
      </c>
      <c r="F30" s="5">
        <f>+E30*D30</f>
        <v>8.3333333333333332E-3</v>
      </c>
      <c r="G30" s="3">
        <f>+H30-(B30*D30)</f>
        <v>28</v>
      </c>
      <c r="H30" s="3">
        <f>+C30*D30</f>
        <v>70</v>
      </c>
      <c r="I30" s="3">
        <f>+B30*D30</f>
        <v>42</v>
      </c>
      <c r="J30" s="6">
        <f t="shared" si="0"/>
        <v>0.2</v>
      </c>
      <c r="K30" s="12">
        <v>29</v>
      </c>
      <c r="L30" s="8">
        <f>+SUMIF(A:A,K30,F:F)</f>
        <v>0.11388888888888889</v>
      </c>
      <c r="M30" s="11">
        <f>+SUMIF(A:A,K30,H:H)</f>
        <v>173</v>
      </c>
    </row>
    <row r="31" spans="1:13">
      <c r="A31" s="1">
        <v>12</v>
      </c>
      <c r="B31" s="3">
        <v>25</v>
      </c>
      <c r="C31" s="3">
        <v>40</v>
      </c>
      <c r="D31" s="1">
        <v>3</v>
      </c>
      <c r="E31" s="5" t="s">
        <v>88</v>
      </c>
      <c r="F31" s="5">
        <f>+E31*D31</f>
        <v>8.3333333333333329E-2</v>
      </c>
      <c r="G31" s="3">
        <f>+H31-(B31*D31)</f>
        <v>45</v>
      </c>
      <c r="H31" s="3">
        <f>+C31*D31</f>
        <v>120</v>
      </c>
      <c r="I31" s="3">
        <f>+B31*D31</f>
        <v>75</v>
      </c>
      <c r="J31" s="6">
        <f t="shared" si="0"/>
        <v>0.125</v>
      </c>
      <c r="K31" s="12">
        <v>30</v>
      </c>
      <c r="L31" s="8">
        <f>+SUMIF(A:A,K31,F:F)</f>
        <v>0.1340277777777778</v>
      </c>
      <c r="M31" s="11">
        <f>+SUMIF(A:A,K31,H:H)</f>
        <v>112</v>
      </c>
    </row>
    <row r="32" spans="1:13">
      <c r="A32" s="1">
        <v>13</v>
      </c>
      <c r="B32" s="3">
        <v>17</v>
      </c>
      <c r="C32" s="3">
        <v>29</v>
      </c>
      <c r="D32" s="1">
        <v>3</v>
      </c>
      <c r="E32" s="5" t="s">
        <v>89</v>
      </c>
      <c r="F32" s="5">
        <f>+E32*D32</f>
        <v>0.12291666666666667</v>
      </c>
      <c r="G32" s="3">
        <f>+H32-(B32*D32)</f>
        <v>36</v>
      </c>
      <c r="H32" s="3">
        <f>+C32*D32</f>
        <v>87</v>
      </c>
      <c r="I32" s="3">
        <f>+B32*D32</f>
        <v>51</v>
      </c>
      <c r="J32" s="6">
        <f t="shared" si="0"/>
        <v>0.13793103448275862</v>
      </c>
      <c r="K32" s="12">
        <v>31</v>
      </c>
      <c r="L32" s="8">
        <f>+SUMIF(A:A,K32,F:F)</f>
        <v>0.1048611111111111</v>
      </c>
      <c r="M32" s="11">
        <f>+SUMIF(A:A,K32,H:H)</f>
        <v>67</v>
      </c>
    </row>
    <row r="33" spans="1:13">
      <c r="A33" s="1">
        <v>14</v>
      </c>
      <c r="B33" s="3">
        <v>12</v>
      </c>
      <c r="C33" s="3">
        <v>20</v>
      </c>
      <c r="D33" s="1">
        <v>1</v>
      </c>
      <c r="E33" s="5" t="s">
        <v>72</v>
      </c>
      <c r="F33" s="5">
        <f>+E33*D33</f>
        <v>2.5000000000000001E-2</v>
      </c>
      <c r="G33" s="3">
        <f>+H33-(B33*D33)</f>
        <v>8</v>
      </c>
      <c r="H33" s="3">
        <f>+C33*D33</f>
        <v>20</v>
      </c>
      <c r="I33" s="3">
        <f>+B33*D33</f>
        <v>12</v>
      </c>
      <c r="J33" s="6">
        <f t="shared" si="0"/>
        <v>0.4</v>
      </c>
      <c r="K33" s="12">
        <v>32</v>
      </c>
      <c r="L33" s="8">
        <f>+SUMIF(A:A,K33,F:F)</f>
        <v>0.18819444444444444</v>
      </c>
      <c r="M33" s="11">
        <f>+SUMIF(A:A,K33,H:H)</f>
        <v>211</v>
      </c>
    </row>
    <row r="34" spans="1:13">
      <c r="A34" s="1">
        <v>14</v>
      </c>
      <c r="B34" s="3">
        <v>20</v>
      </c>
      <c r="C34" s="3">
        <v>33</v>
      </c>
      <c r="D34" s="1">
        <v>1</v>
      </c>
      <c r="E34" s="5" t="s">
        <v>79</v>
      </c>
      <c r="F34" s="5">
        <f>+E34*D34</f>
        <v>1.8055555555555554E-2</v>
      </c>
      <c r="G34" s="3">
        <f>+H34-(B34*D34)</f>
        <v>13</v>
      </c>
      <c r="H34" s="3">
        <f>+C34*D34</f>
        <v>33</v>
      </c>
      <c r="I34" s="3">
        <f>+B34*D34</f>
        <v>20</v>
      </c>
      <c r="J34" s="6">
        <f t="shared" si="0"/>
        <v>0.39393939393939392</v>
      </c>
      <c r="K34" s="12">
        <v>33</v>
      </c>
      <c r="L34" s="8">
        <f>+SUMIF(A:A,K34,F:F)</f>
        <v>0.18888888888888891</v>
      </c>
      <c r="M34" s="11">
        <f>+SUMIF(A:A,K34,H:H)</f>
        <v>306</v>
      </c>
    </row>
    <row r="35" spans="1:13">
      <c r="A35" s="1">
        <v>14</v>
      </c>
      <c r="B35" s="3">
        <v>14</v>
      </c>
      <c r="C35" s="3">
        <v>23</v>
      </c>
      <c r="D35" s="1">
        <v>2</v>
      </c>
      <c r="E35" s="5" t="s">
        <v>86</v>
      </c>
      <c r="F35" s="5">
        <f>+E35*D35</f>
        <v>6.1111111111111109E-2</v>
      </c>
      <c r="G35" s="3">
        <f>+H35-(B35*D35)</f>
        <v>18</v>
      </c>
      <c r="H35" s="3">
        <f>+C35*D35</f>
        <v>46</v>
      </c>
      <c r="I35" s="3">
        <f>+B35*D35</f>
        <v>28</v>
      </c>
      <c r="J35" s="6">
        <f t="shared" si="0"/>
        <v>0.19565217391304349</v>
      </c>
      <c r="K35" s="12">
        <v>34</v>
      </c>
      <c r="L35" s="8">
        <f>+SUMIF(A:A,K35,F:F)</f>
        <v>7.1527777777777773E-2</v>
      </c>
      <c r="M35" s="11">
        <f>+SUMIF(A:A,K35,H:H)</f>
        <v>112</v>
      </c>
    </row>
    <row r="36" spans="1:13">
      <c r="A36" s="1">
        <v>14</v>
      </c>
      <c r="B36" s="3">
        <v>18</v>
      </c>
      <c r="C36" s="3">
        <v>30</v>
      </c>
      <c r="D36" s="1">
        <v>1</v>
      </c>
      <c r="E36" s="5" t="s">
        <v>90</v>
      </c>
      <c r="F36" s="5">
        <f>+E36*D36</f>
        <v>3.3333333333333333E-2</v>
      </c>
      <c r="G36" s="3">
        <f>+H36-(B36*D36)</f>
        <v>12</v>
      </c>
      <c r="H36" s="3">
        <f>+C36*D36</f>
        <v>30</v>
      </c>
      <c r="I36" s="3">
        <f>+B36*D36</f>
        <v>18</v>
      </c>
      <c r="J36" s="6">
        <f t="shared" si="0"/>
        <v>0.4</v>
      </c>
      <c r="K36" s="12">
        <v>35</v>
      </c>
      <c r="L36" s="8">
        <f>+SUMIF(A:A,K36,F:F)</f>
        <v>7.3611111111111113E-2</v>
      </c>
      <c r="M36" s="11">
        <f>+SUMIF(A:A,K36,H:H)</f>
        <v>214</v>
      </c>
    </row>
    <row r="37" spans="1:13">
      <c r="A37" s="1">
        <v>15</v>
      </c>
      <c r="B37" s="3">
        <v>16</v>
      </c>
      <c r="C37" s="3">
        <v>28</v>
      </c>
      <c r="D37" s="1">
        <v>2</v>
      </c>
      <c r="E37" s="5" t="s">
        <v>66</v>
      </c>
      <c r="F37" s="5">
        <f>+E37*D37</f>
        <v>3.4722222222222224E-2</v>
      </c>
      <c r="G37" s="3">
        <f>+H37-(B37*D37)</f>
        <v>24</v>
      </c>
      <c r="H37" s="3">
        <f>+C37*D37</f>
        <v>56</v>
      </c>
      <c r="I37" s="3">
        <f>+B37*D37</f>
        <v>32</v>
      </c>
      <c r="J37" s="6">
        <f t="shared" si="0"/>
        <v>0.21428571428571427</v>
      </c>
      <c r="K37" s="12">
        <v>36</v>
      </c>
      <c r="L37" s="8">
        <f>+SUMIF(A:A,K37,F:F)</f>
        <v>2.6388888888888889E-2</v>
      </c>
      <c r="M37" s="11">
        <f>+SUMIF(A:A,K37,H:H)</f>
        <v>30</v>
      </c>
    </row>
    <row r="38" spans="1:13">
      <c r="A38" s="1">
        <v>15</v>
      </c>
      <c r="B38" s="3">
        <v>13</v>
      </c>
      <c r="C38" s="3">
        <v>21</v>
      </c>
      <c r="D38" s="1">
        <v>3</v>
      </c>
      <c r="E38" s="5" t="s">
        <v>71</v>
      </c>
      <c r="F38" s="5">
        <f>+E38*D38</f>
        <v>5.6249999999999994E-2</v>
      </c>
      <c r="G38" s="3">
        <f>+H38-(B38*D38)</f>
        <v>24</v>
      </c>
      <c r="H38" s="3">
        <f>+C38*D38</f>
        <v>63</v>
      </c>
      <c r="I38" s="3">
        <f>+B38*D38</f>
        <v>39</v>
      </c>
      <c r="J38" s="6">
        <f t="shared" si="0"/>
        <v>0.12698412698412698</v>
      </c>
      <c r="K38" s="12">
        <v>37</v>
      </c>
      <c r="L38" s="8">
        <f>+SUMIF(A:A,K38,F:F)</f>
        <v>3.2638888888888891E-2</v>
      </c>
      <c r="M38" s="11">
        <f>+SUMIF(A:A,K38,H:H)</f>
        <v>21</v>
      </c>
    </row>
    <row r="39" spans="1:13">
      <c r="A39" s="1">
        <v>15</v>
      </c>
      <c r="B39" s="3">
        <v>21</v>
      </c>
      <c r="C39" s="3">
        <v>35</v>
      </c>
      <c r="D39" s="1">
        <v>3</v>
      </c>
      <c r="E39" s="5" t="s">
        <v>68</v>
      </c>
      <c r="F39" s="5">
        <f>+E39*D39</f>
        <v>0.10625</v>
      </c>
      <c r="G39" s="3">
        <f>+H39-(B39*D39)</f>
        <v>42</v>
      </c>
      <c r="H39" s="3">
        <f>+C39*D39</f>
        <v>105</v>
      </c>
      <c r="I39" s="3">
        <f>+B39*D39</f>
        <v>63</v>
      </c>
      <c r="J39" s="6">
        <f t="shared" si="0"/>
        <v>0.13333333333333333</v>
      </c>
      <c r="K39" s="12">
        <v>38</v>
      </c>
      <c r="L39" s="8">
        <f>+SUMIF(A:A,K39,F:F)</f>
        <v>0.15069444444444444</v>
      </c>
      <c r="M39" s="11">
        <f>+SUMIF(A:A,K39,H:H)</f>
        <v>235</v>
      </c>
    </row>
    <row r="40" spans="1:13">
      <c r="A40" s="1">
        <v>16</v>
      </c>
      <c r="B40" s="3">
        <v>16</v>
      </c>
      <c r="C40" s="3">
        <v>28</v>
      </c>
      <c r="D40" s="1">
        <v>1</v>
      </c>
      <c r="E40" s="5" t="s">
        <v>91</v>
      </c>
      <c r="F40" s="5">
        <f>+E40*D40</f>
        <v>2.6388888888888889E-2</v>
      </c>
      <c r="G40" s="3">
        <f>+H40-(B40*D40)</f>
        <v>12</v>
      </c>
      <c r="H40" s="3">
        <f>+C40*D40</f>
        <v>28</v>
      </c>
      <c r="I40" s="3">
        <f>+B40*D40</f>
        <v>16</v>
      </c>
      <c r="J40" s="6">
        <f t="shared" si="0"/>
        <v>0.42857142857142855</v>
      </c>
      <c r="K40" s="12">
        <v>39</v>
      </c>
      <c r="L40" s="8">
        <f>+SUMIF(A:A,K40,F:F)</f>
        <v>0.11874999999999999</v>
      </c>
      <c r="M40" s="11">
        <f>+SUMIF(A:A,K40,H:H)</f>
        <v>108</v>
      </c>
    </row>
    <row r="41" spans="1:13">
      <c r="A41" s="1">
        <v>17</v>
      </c>
      <c r="B41" s="3">
        <v>21</v>
      </c>
      <c r="C41" s="3">
        <v>35</v>
      </c>
      <c r="D41" s="1">
        <v>1</v>
      </c>
      <c r="E41" s="5" t="s">
        <v>92</v>
      </c>
      <c r="F41" s="5">
        <f>+E41*D41</f>
        <v>2.9861111111111113E-2</v>
      </c>
      <c r="G41" s="3">
        <f>+H41-(B41*D41)</f>
        <v>14</v>
      </c>
      <c r="H41" s="3">
        <f>+C41*D41</f>
        <v>35</v>
      </c>
      <c r="I41" s="3">
        <f>+B41*D41</f>
        <v>21</v>
      </c>
      <c r="J41" s="6">
        <f t="shared" si="0"/>
        <v>0.4</v>
      </c>
      <c r="K41" s="12">
        <v>40</v>
      </c>
      <c r="L41" s="8">
        <f>+SUMIF(A:A,K41,F:F)</f>
        <v>7.4999999999999997E-2</v>
      </c>
      <c r="M41" s="11">
        <f>+SUMIF(A:A,K41,H:H)</f>
        <v>148</v>
      </c>
    </row>
    <row r="42" spans="1:13">
      <c r="A42" s="1">
        <v>17</v>
      </c>
      <c r="B42" s="3">
        <v>10</v>
      </c>
      <c r="C42" s="3">
        <v>18</v>
      </c>
      <c r="D42" s="1">
        <v>2</v>
      </c>
      <c r="E42" s="5" t="s">
        <v>93</v>
      </c>
      <c r="F42" s="5">
        <f>+E42*D42</f>
        <v>8.0555555555555561E-2</v>
      </c>
      <c r="G42" s="3">
        <f>+H42-(B42*D42)</f>
        <v>16</v>
      </c>
      <c r="H42" s="3">
        <f>+C42*D42</f>
        <v>36</v>
      </c>
      <c r="I42" s="3">
        <f>+B42*D42</f>
        <v>20</v>
      </c>
      <c r="J42" s="6">
        <f t="shared" si="0"/>
        <v>0.22222222222222221</v>
      </c>
      <c r="K42" s="12">
        <v>41</v>
      </c>
      <c r="L42" s="8">
        <f>+SUMIF(A:A,K42,F:F)</f>
        <v>0.1590277777777778</v>
      </c>
      <c r="M42" s="11">
        <f>+SUMIF(A:A,K42,H:H)</f>
        <v>204</v>
      </c>
    </row>
    <row r="43" spans="1:13">
      <c r="A43" s="1">
        <v>17</v>
      </c>
      <c r="B43" s="3">
        <v>13</v>
      </c>
      <c r="C43" s="3">
        <v>22</v>
      </c>
      <c r="D43" s="1">
        <v>3</v>
      </c>
      <c r="E43" s="5" t="s">
        <v>94</v>
      </c>
      <c r="F43" s="5">
        <f>+E43*D43</f>
        <v>0.11874999999999999</v>
      </c>
      <c r="G43" s="3">
        <f>+H43-(B43*D43)</f>
        <v>27</v>
      </c>
      <c r="H43" s="3">
        <f>+C43*D43</f>
        <v>66</v>
      </c>
      <c r="I43" s="3">
        <f>+B43*D43</f>
        <v>39</v>
      </c>
      <c r="J43" s="6">
        <f t="shared" si="0"/>
        <v>0.13636363636363638</v>
      </c>
      <c r="K43" s="12">
        <v>42</v>
      </c>
      <c r="L43" s="8">
        <f>+SUMIF(A:A,K43,F:F)</f>
        <v>5.6249999999999994E-2</v>
      </c>
      <c r="M43" s="11">
        <f>+SUMIF(A:A,K43,H:H)</f>
        <v>102</v>
      </c>
    </row>
    <row r="44" spans="1:13">
      <c r="A44" s="1">
        <v>18</v>
      </c>
      <c r="B44" s="3">
        <v>17</v>
      </c>
      <c r="C44" s="3">
        <v>29</v>
      </c>
      <c r="D44" s="1">
        <v>1</v>
      </c>
      <c r="E44" s="5" t="s">
        <v>74</v>
      </c>
      <c r="F44" s="5">
        <f>+E44*D44</f>
        <v>1.5972222222222221E-2</v>
      </c>
      <c r="G44" s="3">
        <f>+H44-(B44*D44)</f>
        <v>12</v>
      </c>
      <c r="H44" s="3">
        <f>+C44*D44</f>
        <v>29</v>
      </c>
      <c r="I44" s="3">
        <f>+B44*D44</f>
        <v>17</v>
      </c>
      <c r="J44" s="6">
        <f t="shared" si="0"/>
        <v>0.41379310344827586</v>
      </c>
      <c r="K44" s="12">
        <v>43</v>
      </c>
      <c r="L44" s="8">
        <f>+SUMIF(A:A,K44,F:F)</f>
        <v>0.22152777777777777</v>
      </c>
      <c r="M44" s="11">
        <f>+SUMIF(A:A,K44,H:H)</f>
        <v>203</v>
      </c>
    </row>
    <row r="45" spans="1:13">
      <c r="A45" s="1">
        <v>18</v>
      </c>
      <c r="B45" s="3">
        <v>25</v>
      </c>
      <c r="C45" s="3">
        <v>40</v>
      </c>
      <c r="D45" s="1">
        <v>2</v>
      </c>
      <c r="E45" s="5" t="s">
        <v>73</v>
      </c>
      <c r="F45" s="5">
        <f>+E45*D45</f>
        <v>7.4999999999999997E-2</v>
      </c>
      <c r="G45" s="3">
        <f>+H45-(B45*D45)</f>
        <v>30</v>
      </c>
      <c r="H45" s="3">
        <f>+C45*D45</f>
        <v>80</v>
      </c>
      <c r="I45" s="3">
        <f>+B45*D45</f>
        <v>50</v>
      </c>
      <c r="J45" s="6">
        <f t="shared" si="0"/>
        <v>0.1875</v>
      </c>
      <c r="K45" s="12">
        <v>44</v>
      </c>
      <c r="L45" s="8">
        <f>+SUMIF(A:A,K45,F:F)</f>
        <v>7.013888888888889E-2</v>
      </c>
      <c r="M45" s="11">
        <f>+SUMIF(A:A,K45,H:H)</f>
        <v>122</v>
      </c>
    </row>
    <row r="46" spans="1:13">
      <c r="A46" s="1">
        <v>18</v>
      </c>
      <c r="B46" s="3">
        <v>15</v>
      </c>
      <c r="C46" s="3">
        <v>26</v>
      </c>
      <c r="D46" s="1">
        <v>3</v>
      </c>
      <c r="E46" s="5" t="s">
        <v>74</v>
      </c>
      <c r="F46" s="5">
        <f>+E46*D46</f>
        <v>4.7916666666666663E-2</v>
      </c>
      <c r="G46" s="3">
        <f>+H46-(B46*D46)</f>
        <v>33</v>
      </c>
      <c r="H46" s="3">
        <f>+C46*D46</f>
        <v>78</v>
      </c>
      <c r="I46" s="3">
        <f>+B46*D46</f>
        <v>45</v>
      </c>
      <c r="J46" s="6">
        <f t="shared" si="0"/>
        <v>0.14102564102564102</v>
      </c>
      <c r="K46" s="12">
        <v>45</v>
      </c>
      <c r="L46" s="8">
        <f>+SUMIF(A:A,K46,F:F)</f>
        <v>9.791666666666668E-2</v>
      </c>
      <c r="M46" s="11">
        <f>+SUMIF(A:A,K46,H:H)</f>
        <v>54</v>
      </c>
    </row>
    <row r="47" spans="1:13">
      <c r="A47" s="1">
        <v>18</v>
      </c>
      <c r="B47" s="3">
        <v>19</v>
      </c>
      <c r="C47" s="3">
        <v>32</v>
      </c>
      <c r="D47" s="1">
        <v>2</v>
      </c>
      <c r="E47" s="5" t="s">
        <v>69</v>
      </c>
      <c r="F47" s="5">
        <f>+E47*D47</f>
        <v>4.7222222222222221E-2</v>
      </c>
      <c r="G47" s="3">
        <f>+H47-(B47*D47)</f>
        <v>26</v>
      </c>
      <c r="H47" s="3">
        <f>+C47*D47</f>
        <v>64</v>
      </c>
      <c r="I47" s="3">
        <f>+B47*D47</f>
        <v>38</v>
      </c>
      <c r="J47" s="6">
        <f t="shared" si="0"/>
        <v>0.203125</v>
      </c>
      <c r="K47" s="12">
        <v>46</v>
      </c>
      <c r="L47" s="8">
        <f>+SUMIF(A:A,K47,F:F)</f>
        <v>8.6111111111111097E-2</v>
      </c>
      <c r="M47" s="11">
        <f>+SUMIF(A:A,K47,H:H)</f>
        <v>140</v>
      </c>
    </row>
    <row r="48" spans="1:13">
      <c r="A48" s="1">
        <v>19</v>
      </c>
      <c r="B48" s="3">
        <v>25</v>
      </c>
      <c r="C48" s="3">
        <v>40</v>
      </c>
      <c r="D48" s="1">
        <v>2</v>
      </c>
      <c r="E48" s="5" t="s">
        <v>86</v>
      </c>
      <c r="F48" s="5">
        <f>+E48*D48</f>
        <v>6.1111111111111109E-2</v>
      </c>
      <c r="G48" s="3">
        <f>+H48-(B48*D48)</f>
        <v>30</v>
      </c>
      <c r="H48" s="3">
        <f>+C48*D48</f>
        <v>80</v>
      </c>
      <c r="I48" s="3">
        <f>+B48*D48</f>
        <v>50</v>
      </c>
      <c r="J48" s="6">
        <f t="shared" si="0"/>
        <v>0.1875</v>
      </c>
      <c r="K48" s="12">
        <v>47</v>
      </c>
      <c r="L48" s="8">
        <f>+SUMIF(A:A,K48,F:F)</f>
        <v>9.9305555555555564E-2</v>
      </c>
      <c r="M48" s="11">
        <f>+SUMIF(A:A,K48,H:H)</f>
        <v>109</v>
      </c>
    </row>
    <row r="49" spans="1:13">
      <c r="A49" s="1">
        <v>20</v>
      </c>
      <c r="B49" s="3">
        <v>21</v>
      </c>
      <c r="C49" s="3">
        <v>35</v>
      </c>
      <c r="D49" s="1">
        <v>3</v>
      </c>
      <c r="E49" s="5" t="s">
        <v>95</v>
      </c>
      <c r="F49" s="5">
        <f>+E49*D49</f>
        <v>0.10416666666666667</v>
      </c>
      <c r="G49" s="3">
        <f>+H49-(B49*D49)</f>
        <v>42</v>
      </c>
      <c r="H49" s="3">
        <f>+C49*D49</f>
        <v>105</v>
      </c>
      <c r="I49" s="3">
        <f>+B49*D49</f>
        <v>63</v>
      </c>
      <c r="J49" s="6">
        <f t="shared" si="0"/>
        <v>0.13333333333333333</v>
      </c>
      <c r="K49" s="12">
        <v>48</v>
      </c>
      <c r="L49" s="8">
        <f>+SUMIF(A:A,K49,F:F)</f>
        <v>0.17569444444444446</v>
      </c>
      <c r="M49" s="11">
        <f>+SUMIF(A:A,K49,H:H)</f>
        <v>158</v>
      </c>
    </row>
    <row r="50" spans="1:13">
      <c r="A50" s="1">
        <v>20</v>
      </c>
      <c r="B50" s="3">
        <v>15</v>
      </c>
      <c r="C50" s="3">
        <v>25</v>
      </c>
      <c r="D50" s="1">
        <v>2</v>
      </c>
      <c r="E50" s="5" t="s">
        <v>87</v>
      </c>
      <c r="F50" s="5">
        <f>+E50*D50</f>
        <v>8.3333333333333332E-3</v>
      </c>
      <c r="G50" s="3">
        <f>+H50-(B50*D50)</f>
        <v>20</v>
      </c>
      <c r="H50" s="3">
        <f>+C50*D50</f>
        <v>50</v>
      </c>
      <c r="I50" s="3">
        <f>+B50*D50</f>
        <v>30</v>
      </c>
      <c r="J50" s="6">
        <f t="shared" si="0"/>
        <v>0.2</v>
      </c>
      <c r="K50" s="12">
        <v>49</v>
      </c>
      <c r="L50" s="8">
        <f>+SUMIF(A:A,K50,F:F)</f>
        <v>0.10625</v>
      </c>
      <c r="M50" s="11">
        <f>+SUMIF(A:A,K50,H:H)</f>
        <v>186</v>
      </c>
    </row>
    <row r="51" spans="1:13">
      <c r="A51" s="1">
        <v>20</v>
      </c>
      <c r="B51" s="3">
        <v>14</v>
      </c>
      <c r="C51" s="3">
        <v>23</v>
      </c>
      <c r="D51" s="1">
        <v>1</v>
      </c>
      <c r="E51" s="5" t="s">
        <v>96</v>
      </c>
      <c r="F51" s="5">
        <f>+E51*D51</f>
        <v>9.7222222222222224E-3</v>
      </c>
      <c r="G51" s="3">
        <f>+H51-(B51*D51)</f>
        <v>9</v>
      </c>
      <c r="H51" s="3">
        <f>+C51*D51</f>
        <v>23</v>
      </c>
      <c r="I51" s="3">
        <f>+B51*D51</f>
        <v>14</v>
      </c>
      <c r="J51" s="6">
        <f t="shared" si="0"/>
        <v>0.39130434782608697</v>
      </c>
      <c r="K51" s="12">
        <v>50</v>
      </c>
      <c r="L51" s="8">
        <f>+SUMIF(A:A,K51,F:F)</f>
        <v>2.4999999999999998E-2</v>
      </c>
      <c r="M51" s="11">
        <f>+SUMIF(A:A,K51,H:H)</f>
        <v>76</v>
      </c>
    </row>
    <row r="52" spans="1:13">
      <c r="A52" s="1">
        <v>21</v>
      </c>
      <c r="B52" s="3">
        <v>25</v>
      </c>
      <c r="C52" s="3">
        <v>40</v>
      </c>
      <c r="D52" s="1">
        <v>3</v>
      </c>
      <c r="E52" s="5" t="s">
        <v>97</v>
      </c>
      <c r="F52" s="5">
        <f>+E52*D52</f>
        <v>4.1666666666666664E-2</v>
      </c>
      <c r="G52" s="3">
        <f>+H52-(B52*D52)</f>
        <v>45</v>
      </c>
      <c r="H52" s="3">
        <f>+C52*D52</f>
        <v>120</v>
      </c>
      <c r="I52" s="3">
        <f>+B52*D52</f>
        <v>75</v>
      </c>
      <c r="J52" s="6">
        <f t="shared" si="0"/>
        <v>0.125</v>
      </c>
      <c r="K52" s="12">
        <v>51</v>
      </c>
      <c r="L52" s="8">
        <f>+SUMIF(A:A,K52,F:F)</f>
        <v>0.26666666666666666</v>
      </c>
      <c r="M52" s="11">
        <f>+SUMIF(A:A,K52,H:H)</f>
        <v>225</v>
      </c>
    </row>
    <row r="53" spans="1:13">
      <c r="A53" s="1">
        <v>21</v>
      </c>
      <c r="B53" s="3">
        <v>12</v>
      </c>
      <c r="C53" s="3">
        <v>20</v>
      </c>
      <c r="D53" s="1">
        <v>2</v>
      </c>
      <c r="E53" s="5" t="s">
        <v>92</v>
      </c>
      <c r="F53" s="5">
        <f>+E53*D53</f>
        <v>5.9722222222222225E-2</v>
      </c>
      <c r="G53" s="3">
        <f>+H53-(B53*D53)</f>
        <v>16</v>
      </c>
      <c r="H53" s="3">
        <f>+C53*D53</f>
        <v>40</v>
      </c>
      <c r="I53" s="3">
        <f>+B53*D53</f>
        <v>24</v>
      </c>
      <c r="J53" s="6">
        <f t="shared" si="0"/>
        <v>0.2</v>
      </c>
      <c r="K53" s="12">
        <v>52</v>
      </c>
      <c r="L53" s="8">
        <f>+SUMIF(A:A,K53,F:F)</f>
        <v>0.11736111111111111</v>
      </c>
      <c r="M53" s="11">
        <f>+SUMIF(A:A,K53,H:H)</f>
        <v>263</v>
      </c>
    </row>
    <row r="54" spans="1:13">
      <c r="A54" s="1">
        <v>21</v>
      </c>
      <c r="B54" s="3">
        <v>19</v>
      </c>
      <c r="C54" s="3">
        <v>32</v>
      </c>
      <c r="D54" s="1">
        <v>2</v>
      </c>
      <c r="E54" s="5" t="s">
        <v>86</v>
      </c>
      <c r="F54" s="5">
        <f>+E54*D54</f>
        <v>6.1111111111111109E-2</v>
      </c>
      <c r="G54" s="3">
        <f>+H54-(B54*D54)</f>
        <v>26</v>
      </c>
      <c r="H54" s="3">
        <f>+C54*D54</f>
        <v>64</v>
      </c>
      <c r="I54" s="3">
        <f>+B54*D54</f>
        <v>38</v>
      </c>
      <c r="J54" s="6">
        <f t="shared" si="0"/>
        <v>0.203125</v>
      </c>
      <c r="K54" s="12">
        <v>53</v>
      </c>
      <c r="L54" s="8">
        <f>+SUMIF(A:A,K54,F:F)</f>
        <v>0.23333333333333336</v>
      </c>
      <c r="M54" s="11">
        <f>+SUMIF(A:A,K54,H:H)</f>
        <v>267</v>
      </c>
    </row>
    <row r="55" spans="1:13">
      <c r="A55" s="1">
        <v>21</v>
      </c>
      <c r="B55" s="3">
        <v>15</v>
      </c>
      <c r="C55" s="3">
        <v>25</v>
      </c>
      <c r="D55" s="1">
        <v>2</v>
      </c>
      <c r="E55" s="5" t="s">
        <v>98</v>
      </c>
      <c r="F55" s="5">
        <f>+E55*D55</f>
        <v>6.25E-2</v>
      </c>
      <c r="G55" s="3">
        <f>+H55-(B55*D55)</f>
        <v>20</v>
      </c>
      <c r="H55" s="3">
        <f>+C55*D55</f>
        <v>50</v>
      </c>
      <c r="I55" s="3">
        <f>+B55*D55</f>
        <v>30</v>
      </c>
      <c r="J55" s="6">
        <f t="shared" si="0"/>
        <v>0.2</v>
      </c>
      <c r="K55" s="12">
        <v>54</v>
      </c>
      <c r="L55" s="8">
        <f>+SUMIF(A:A,K55,F:F)</f>
        <v>0.20625000000000002</v>
      </c>
      <c r="M55" s="11">
        <f>+SUMIF(A:A,K55,H:H)</f>
        <v>187</v>
      </c>
    </row>
    <row r="56" spans="1:13">
      <c r="A56" s="1">
        <v>22</v>
      </c>
      <c r="B56" s="3">
        <v>10</v>
      </c>
      <c r="C56" s="3">
        <v>18</v>
      </c>
      <c r="D56" s="1">
        <v>1</v>
      </c>
      <c r="E56" s="5" t="s">
        <v>67</v>
      </c>
      <c r="F56" s="5">
        <f>+E56*D56</f>
        <v>2.2222222222222223E-2</v>
      </c>
      <c r="G56" s="3">
        <f>+H56-(B56*D56)</f>
        <v>8</v>
      </c>
      <c r="H56" s="3">
        <f>+C56*D56</f>
        <v>18</v>
      </c>
      <c r="I56" s="3">
        <f>+B56*D56</f>
        <v>10</v>
      </c>
      <c r="J56" s="6">
        <f t="shared" si="0"/>
        <v>0.44444444444444442</v>
      </c>
      <c r="K56" s="12">
        <v>55</v>
      </c>
      <c r="L56" s="8">
        <f>+SUMIF(A:A,K56,F:F)</f>
        <v>0.12222222222222222</v>
      </c>
      <c r="M56" s="11">
        <f>+SUMIF(A:A,K56,H:H)</f>
        <v>255</v>
      </c>
    </row>
    <row r="57" spans="1:13">
      <c r="A57" s="1">
        <v>22</v>
      </c>
      <c r="B57" s="3">
        <v>20</v>
      </c>
      <c r="C57" s="3">
        <v>34</v>
      </c>
      <c r="D57" s="1">
        <v>3</v>
      </c>
      <c r="E57" s="5" t="s">
        <v>83</v>
      </c>
      <c r="F57" s="5">
        <f>+E57*D57</f>
        <v>3.9583333333333331E-2</v>
      </c>
      <c r="G57" s="3">
        <f>+H57-(B57*D57)</f>
        <v>42</v>
      </c>
      <c r="H57" s="3">
        <f>+C57*D57</f>
        <v>102</v>
      </c>
      <c r="I57" s="3">
        <f>+B57*D57</f>
        <v>60</v>
      </c>
      <c r="J57" s="6">
        <f t="shared" si="0"/>
        <v>0.1372549019607843</v>
      </c>
      <c r="K57" s="12">
        <v>56</v>
      </c>
      <c r="L57" s="8">
        <f>+SUMIF(A:A,K57,F:F)</f>
        <v>5.4166666666666669E-2</v>
      </c>
      <c r="M57" s="11">
        <f>+SUMIF(A:A,K57,H:H)</f>
        <v>48</v>
      </c>
    </row>
    <row r="58" spans="1:13">
      <c r="A58" s="1">
        <v>22</v>
      </c>
      <c r="B58" s="3">
        <v>17</v>
      </c>
      <c r="C58" s="3">
        <v>29</v>
      </c>
      <c r="D58" s="1">
        <v>2</v>
      </c>
      <c r="E58" s="5" t="s">
        <v>99</v>
      </c>
      <c r="F58" s="5">
        <f>+E58*D58</f>
        <v>1.8055555555555554E-2</v>
      </c>
      <c r="G58" s="3">
        <f>+H58-(B58*D58)</f>
        <v>24</v>
      </c>
      <c r="H58" s="3">
        <f>+C58*D58</f>
        <v>58</v>
      </c>
      <c r="I58" s="3">
        <f>+B58*D58</f>
        <v>34</v>
      </c>
      <c r="J58" s="6">
        <f t="shared" si="0"/>
        <v>0.20689655172413793</v>
      </c>
      <c r="K58" s="12">
        <v>57</v>
      </c>
      <c r="L58" s="8">
        <f>+SUMIF(A:A,K58,F:F)</f>
        <v>5.2083333333333336E-2</v>
      </c>
      <c r="M58" s="11">
        <f>+SUMIF(A:A,K58,H:H)</f>
        <v>169</v>
      </c>
    </row>
    <row r="59" spans="1:13">
      <c r="A59" s="1">
        <v>22</v>
      </c>
      <c r="B59" s="3">
        <v>21</v>
      </c>
      <c r="C59" s="3">
        <v>35</v>
      </c>
      <c r="D59" s="1">
        <v>1</v>
      </c>
      <c r="E59" s="5" t="s">
        <v>89</v>
      </c>
      <c r="F59" s="5">
        <f>+E59*D59</f>
        <v>4.0972222222222222E-2</v>
      </c>
      <c r="G59" s="3">
        <f>+H59-(B59*D59)</f>
        <v>14</v>
      </c>
      <c r="H59" s="3">
        <f>+C59*D59</f>
        <v>35</v>
      </c>
      <c r="I59" s="3">
        <f>+B59*D59</f>
        <v>21</v>
      </c>
      <c r="J59" s="6">
        <f t="shared" si="0"/>
        <v>0.4</v>
      </c>
      <c r="K59" s="12">
        <v>58</v>
      </c>
      <c r="L59" s="8">
        <f>+SUMIF(A:A,K59,F:F)</f>
        <v>0.12847222222222221</v>
      </c>
      <c r="M59" s="11">
        <f>+SUMIF(A:A,K59,H:H)</f>
        <v>82</v>
      </c>
    </row>
    <row r="60" spans="1:13">
      <c r="A60" s="1">
        <v>23</v>
      </c>
      <c r="B60" s="3">
        <v>11</v>
      </c>
      <c r="C60" s="3">
        <v>19</v>
      </c>
      <c r="D60" s="1">
        <v>3</v>
      </c>
      <c r="E60" s="5" t="s">
        <v>100</v>
      </c>
      <c r="F60" s="5">
        <f>+E60*D60</f>
        <v>9.5833333333333326E-2</v>
      </c>
      <c r="G60" s="3">
        <f>+H60-(B60*D60)</f>
        <v>24</v>
      </c>
      <c r="H60" s="3">
        <f>+C60*D60</f>
        <v>57</v>
      </c>
      <c r="I60" s="3">
        <f>+B60*D60</f>
        <v>33</v>
      </c>
      <c r="J60" s="6">
        <f t="shared" si="0"/>
        <v>0.14035087719298245</v>
      </c>
      <c r="K60" s="12">
        <v>59</v>
      </c>
      <c r="L60" s="8">
        <f>+SUMIF(A:A,K60,F:F)</f>
        <v>5.7638888888888878E-2</v>
      </c>
      <c r="M60" s="11">
        <f>+SUMIF(A:A,K60,H:H)</f>
        <v>160</v>
      </c>
    </row>
    <row r="61" spans="1:13">
      <c r="A61" s="1">
        <v>23</v>
      </c>
      <c r="B61" s="3">
        <v>16</v>
      </c>
      <c r="C61" s="3">
        <v>27</v>
      </c>
      <c r="D61" s="1">
        <v>3</v>
      </c>
      <c r="E61" s="5" t="s">
        <v>75</v>
      </c>
      <c r="F61" s="5">
        <f>+E61*D61</f>
        <v>3.5416666666666666E-2</v>
      </c>
      <c r="G61" s="3">
        <f>+H61-(B61*D61)</f>
        <v>33</v>
      </c>
      <c r="H61" s="3">
        <f>+C61*D61</f>
        <v>81</v>
      </c>
      <c r="I61" s="3">
        <f>+B61*D61</f>
        <v>48</v>
      </c>
      <c r="J61" s="6">
        <f t="shared" si="0"/>
        <v>0.13580246913580246</v>
      </c>
      <c r="K61" s="12">
        <v>60</v>
      </c>
      <c r="L61" s="8">
        <f>+SUMIF(A:A,K61,F:F)</f>
        <v>5.9722222222222218E-2</v>
      </c>
      <c r="M61" s="11">
        <f>+SUMIF(A:A,K61,H:H)</f>
        <v>102</v>
      </c>
    </row>
    <row r="62" spans="1:13">
      <c r="A62" s="1">
        <v>24</v>
      </c>
      <c r="B62" s="3">
        <v>15</v>
      </c>
      <c r="C62" s="3">
        <v>26</v>
      </c>
      <c r="D62" s="1">
        <v>3</v>
      </c>
      <c r="E62" s="5" t="s">
        <v>98</v>
      </c>
      <c r="F62" s="5">
        <f>+E62*D62</f>
        <v>9.375E-2</v>
      </c>
      <c r="G62" s="3">
        <f>+H62-(B62*D62)</f>
        <v>33</v>
      </c>
      <c r="H62" s="3">
        <f>+C62*D62</f>
        <v>78</v>
      </c>
      <c r="I62" s="3">
        <f>+B62*D62</f>
        <v>45</v>
      </c>
      <c r="J62" s="6">
        <f t="shared" si="0"/>
        <v>0.14102564102564102</v>
      </c>
      <c r="K62" s="12">
        <v>61</v>
      </c>
      <c r="L62" s="8">
        <f>+SUMIF(A:A,K62,F:F)</f>
        <v>0.22916666666666669</v>
      </c>
      <c r="M62" s="11">
        <f>+SUMIF(A:A,K62,H:H)</f>
        <v>242</v>
      </c>
    </row>
    <row r="63" spans="1:13">
      <c r="A63" s="1">
        <v>24</v>
      </c>
      <c r="B63" s="3">
        <v>17</v>
      </c>
      <c r="C63" s="3">
        <v>29</v>
      </c>
      <c r="D63" s="1">
        <v>1</v>
      </c>
      <c r="E63" s="5" t="s">
        <v>100</v>
      </c>
      <c r="F63" s="5">
        <f>+E63*D63</f>
        <v>3.1944444444444442E-2</v>
      </c>
      <c r="G63" s="3">
        <f>+H63-(B63*D63)</f>
        <v>12</v>
      </c>
      <c r="H63" s="3">
        <f>+C63*D63</f>
        <v>29</v>
      </c>
      <c r="I63" s="3">
        <f>+B63*D63</f>
        <v>17</v>
      </c>
      <c r="J63" s="6">
        <f t="shared" si="0"/>
        <v>0.41379310344827586</v>
      </c>
      <c r="K63" s="12">
        <v>62</v>
      </c>
      <c r="L63" s="8">
        <f>+SUMIF(A:A,K63,F:F)</f>
        <v>0.21249999999999997</v>
      </c>
      <c r="M63" s="11">
        <f>+SUMIF(A:A,K63,H:H)</f>
        <v>148</v>
      </c>
    </row>
    <row r="64" spans="1:13">
      <c r="A64" s="1">
        <v>24</v>
      </c>
      <c r="B64" s="3">
        <v>14</v>
      </c>
      <c r="C64" s="3">
        <v>23</v>
      </c>
      <c r="D64" s="1">
        <v>2</v>
      </c>
      <c r="E64" s="5" t="s">
        <v>101</v>
      </c>
      <c r="F64" s="5">
        <f>+E64*D64</f>
        <v>5.8333333333333334E-2</v>
      </c>
      <c r="G64" s="3">
        <f>+H64-(B64*D64)</f>
        <v>18</v>
      </c>
      <c r="H64" s="3">
        <f>+C64*D64</f>
        <v>46</v>
      </c>
      <c r="I64" s="3">
        <f>+B64*D64</f>
        <v>28</v>
      </c>
      <c r="J64" s="6">
        <f t="shared" si="0"/>
        <v>0.19565217391304349</v>
      </c>
      <c r="K64" s="12">
        <v>63</v>
      </c>
      <c r="L64" s="8">
        <f>+SUMIF(A:A,K64,F:F)</f>
        <v>2.0833333333333332E-2</v>
      </c>
      <c r="M64" s="11">
        <f>+SUMIF(A:A,K64,H:H)</f>
        <v>55</v>
      </c>
    </row>
    <row r="65" spans="1:13">
      <c r="A65" s="1">
        <v>24</v>
      </c>
      <c r="B65" s="3">
        <v>25</v>
      </c>
      <c r="C65" s="3">
        <v>40</v>
      </c>
      <c r="D65" s="1">
        <v>2</v>
      </c>
      <c r="E65" s="5" t="s">
        <v>102</v>
      </c>
      <c r="F65" s="5">
        <f>+E65*D65</f>
        <v>6.5277777777777782E-2</v>
      </c>
      <c r="G65" s="3">
        <f>+H65-(B65*D65)</f>
        <v>30</v>
      </c>
      <c r="H65" s="3">
        <f>+C65*D65</f>
        <v>80</v>
      </c>
      <c r="I65" s="3">
        <f>+B65*D65</f>
        <v>50</v>
      </c>
      <c r="J65" s="6">
        <f t="shared" si="0"/>
        <v>0.1875</v>
      </c>
      <c r="K65" s="12">
        <v>64</v>
      </c>
      <c r="L65" s="8">
        <f>+SUMIF(A:A,K65,F:F)</f>
        <v>0.17083333333333336</v>
      </c>
      <c r="M65" s="11">
        <f>+SUMIF(A:A,K65,H:H)</f>
        <v>288</v>
      </c>
    </row>
    <row r="66" spans="1:13">
      <c r="A66" s="1">
        <v>25</v>
      </c>
      <c r="B66" s="3">
        <v>20</v>
      </c>
      <c r="C66" s="3">
        <v>34</v>
      </c>
      <c r="D66" s="1">
        <v>1</v>
      </c>
      <c r="E66" s="5" t="s">
        <v>103</v>
      </c>
      <c r="F66" s="5">
        <f>+E66*D66</f>
        <v>2.4305555555555556E-2</v>
      </c>
      <c r="G66" s="3">
        <f>+H66-(B66*D66)</f>
        <v>14</v>
      </c>
      <c r="H66" s="3">
        <f>+C66*D66</f>
        <v>34</v>
      </c>
      <c r="I66" s="3">
        <f>+B66*D66</f>
        <v>20</v>
      </c>
      <c r="J66" s="6">
        <f t="shared" ref="J66:J129" si="1">+(G66/H66)/D66</f>
        <v>0.41176470588235292</v>
      </c>
      <c r="K66" s="12">
        <v>65</v>
      </c>
      <c r="L66" s="8">
        <f>+SUMIF(A:A,K66,F:F)</f>
        <v>0.1902777777777778</v>
      </c>
      <c r="M66" s="11">
        <f>+SUMIF(A:A,K66,H:H)</f>
        <v>196</v>
      </c>
    </row>
    <row r="67" spans="1:13">
      <c r="A67" s="1">
        <v>26</v>
      </c>
      <c r="B67" s="3">
        <v>10</v>
      </c>
      <c r="C67" s="3">
        <v>18</v>
      </c>
      <c r="D67" s="1">
        <v>2</v>
      </c>
      <c r="E67" s="5" t="s">
        <v>99</v>
      </c>
      <c r="F67" s="5">
        <f>+E67*D67</f>
        <v>1.8055555555555554E-2</v>
      </c>
      <c r="G67" s="3">
        <f>+H67-(B67*D67)</f>
        <v>16</v>
      </c>
      <c r="H67" s="3">
        <f>+C67*D67</f>
        <v>36</v>
      </c>
      <c r="I67" s="3">
        <f>+B67*D67</f>
        <v>20</v>
      </c>
      <c r="J67" s="6">
        <f t="shared" si="1"/>
        <v>0.22222222222222221</v>
      </c>
      <c r="K67" s="12">
        <v>66</v>
      </c>
      <c r="L67" s="8">
        <f>+SUMIF(A:A,K67,F:F)</f>
        <v>0.19722222222222224</v>
      </c>
      <c r="M67" s="11">
        <f>+SUMIF(A:A,K67,H:H)</f>
        <v>210</v>
      </c>
    </row>
    <row r="68" spans="1:13">
      <c r="A68" s="1">
        <v>26</v>
      </c>
      <c r="B68" s="3">
        <v>13</v>
      </c>
      <c r="C68" s="3">
        <v>21</v>
      </c>
      <c r="D68" s="1">
        <v>2</v>
      </c>
      <c r="E68" s="5" t="s">
        <v>73</v>
      </c>
      <c r="F68" s="5">
        <f>+E68*D68</f>
        <v>7.4999999999999997E-2</v>
      </c>
      <c r="G68" s="3">
        <f>+H68-(B68*D68)</f>
        <v>16</v>
      </c>
      <c r="H68" s="3">
        <f>+C68*D68</f>
        <v>42</v>
      </c>
      <c r="I68" s="3">
        <f>+B68*D68</f>
        <v>26</v>
      </c>
      <c r="J68" s="6">
        <f t="shared" si="1"/>
        <v>0.19047619047619047</v>
      </c>
      <c r="K68" s="12">
        <v>67</v>
      </c>
      <c r="L68" s="8">
        <f>+SUMIF(A:A,K68,F:F)</f>
        <v>0.19375000000000001</v>
      </c>
      <c r="M68" s="11">
        <f>+SUMIF(A:A,K68,H:H)</f>
        <v>256</v>
      </c>
    </row>
    <row r="69" spans="1:13">
      <c r="A69" s="1">
        <v>26</v>
      </c>
      <c r="B69" s="3">
        <v>14</v>
      </c>
      <c r="C69" s="3">
        <v>24</v>
      </c>
      <c r="D69" s="1">
        <v>2</v>
      </c>
      <c r="E69" s="5" t="s">
        <v>101</v>
      </c>
      <c r="F69" s="5">
        <f>+E69*D69</f>
        <v>5.8333333333333334E-2</v>
      </c>
      <c r="G69" s="3">
        <f>+H69-(B69*D69)</f>
        <v>20</v>
      </c>
      <c r="H69" s="3">
        <f>+C69*D69</f>
        <v>48</v>
      </c>
      <c r="I69" s="3">
        <f>+B69*D69</f>
        <v>28</v>
      </c>
      <c r="J69" s="6">
        <f t="shared" si="1"/>
        <v>0.20833333333333334</v>
      </c>
      <c r="K69" s="12">
        <v>68</v>
      </c>
      <c r="L69" s="8">
        <f>+SUMIF(A:A,K69,F:F)</f>
        <v>0.23958333333333331</v>
      </c>
      <c r="M69" s="11">
        <f>+SUMIF(A:A,K69,H:H)</f>
        <v>218</v>
      </c>
    </row>
    <row r="70" spans="1:13">
      <c r="A70" s="1">
        <v>27</v>
      </c>
      <c r="B70" s="3">
        <v>21</v>
      </c>
      <c r="C70" s="3">
        <v>35</v>
      </c>
      <c r="D70" s="1">
        <v>1</v>
      </c>
      <c r="E70" s="5" t="s">
        <v>75</v>
      </c>
      <c r="F70" s="5">
        <f>+E70*D70</f>
        <v>1.1805555555555555E-2</v>
      </c>
      <c r="G70" s="3">
        <f>+H70-(B70*D70)</f>
        <v>14</v>
      </c>
      <c r="H70" s="3">
        <f>+C70*D70</f>
        <v>35</v>
      </c>
      <c r="I70" s="3">
        <f>+B70*D70</f>
        <v>21</v>
      </c>
      <c r="J70" s="6">
        <f t="shared" si="1"/>
        <v>0.4</v>
      </c>
      <c r="K70" s="12">
        <v>69</v>
      </c>
      <c r="L70" s="8">
        <f>+SUMIF(A:A,K70,F:F)</f>
        <v>0.19166666666666665</v>
      </c>
      <c r="M70" s="11">
        <f>+SUMIF(A:A,K70,H:H)</f>
        <v>234</v>
      </c>
    </row>
    <row r="71" spans="1:13">
      <c r="A71" s="1">
        <v>27</v>
      </c>
      <c r="B71" s="3">
        <v>15</v>
      </c>
      <c r="C71" s="3">
        <v>26</v>
      </c>
      <c r="D71" s="1">
        <v>1</v>
      </c>
      <c r="E71" s="5" t="s">
        <v>91</v>
      </c>
      <c r="F71" s="5">
        <f>+E71*D71</f>
        <v>2.6388888888888889E-2</v>
      </c>
      <c r="G71" s="3">
        <f>+H71-(B71*D71)</f>
        <v>11</v>
      </c>
      <c r="H71" s="3">
        <f>+C71*D71</f>
        <v>26</v>
      </c>
      <c r="I71" s="3">
        <f>+B71*D71</f>
        <v>15</v>
      </c>
      <c r="J71" s="6">
        <f t="shared" si="1"/>
        <v>0.42307692307692307</v>
      </c>
      <c r="K71" s="12">
        <v>70</v>
      </c>
      <c r="L71" s="8">
        <f>+SUMIF(A:A,K71,F:F)</f>
        <v>5.5555555555555552E-2</v>
      </c>
      <c r="M71" s="11">
        <f>+SUMIF(A:A,K71,H:H)</f>
        <v>118</v>
      </c>
    </row>
    <row r="72" spans="1:13">
      <c r="A72" s="1">
        <v>28</v>
      </c>
      <c r="B72" s="3">
        <v>10</v>
      </c>
      <c r="C72" s="3">
        <v>18</v>
      </c>
      <c r="D72" s="1">
        <v>2</v>
      </c>
      <c r="E72" s="5" t="s">
        <v>75</v>
      </c>
      <c r="F72" s="5">
        <f>+E72*D72</f>
        <v>2.361111111111111E-2</v>
      </c>
      <c r="G72" s="3">
        <f>+H72-(B72*D72)</f>
        <v>16</v>
      </c>
      <c r="H72" s="3">
        <f>+C72*D72</f>
        <v>36</v>
      </c>
      <c r="I72" s="3">
        <f>+B72*D72</f>
        <v>20</v>
      </c>
      <c r="J72" s="6">
        <f t="shared" si="1"/>
        <v>0.22222222222222221</v>
      </c>
      <c r="K72" s="12">
        <v>71</v>
      </c>
      <c r="L72" s="8">
        <f>+SUMIF(A:A,K72,F:F)</f>
        <v>8.1944444444444445E-2</v>
      </c>
      <c r="M72" s="11">
        <f>+SUMIF(A:A,K72,H:H)</f>
        <v>136</v>
      </c>
    </row>
    <row r="73" spans="1:13">
      <c r="A73" s="1">
        <v>28</v>
      </c>
      <c r="B73" s="3">
        <v>17</v>
      </c>
      <c r="C73" s="3">
        <v>29</v>
      </c>
      <c r="D73" s="1">
        <v>2</v>
      </c>
      <c r="E73" s="5" t="s">
        <v>104</v>
      </c>
      <c r="F73" s="5">
        <f>+E73*D73</f>
        <v>5.4166666666666669E-2</v>
      </c>
      <c r="G73" s="3">
        <f>+H73-(B73*D73)</f>
        <v>24</v>
      </c>
      <c r="H73" s="3">
        <f>+C73*D73</f>
        <v>58</v>
      </c>
      <c r="I73" s="3">
        <f>+B73*D73</f>
        <v>34</v>
      </c>
      <c r="J73" s="6">
        <f t="shared" si="1"/>
        <v>0.20689655172413793</v>
      </c>
      <c r="K73" s="12">
        <v>72</v>
      </c>
      <c r="L73" s="8">
        <f>+SUMIF(A:A,K73,F:F)</f>
        <v>8.8888888888888892E-2</v>
      </c>
      <c r="M73" s="11">
        <f>+SUMIF(A:A,K73,H:H)</f>
        <v>75</v>
      </c>
    </row>
    <row r="74" spans="1:13">
      <c r="A74" s="1">
        <v>29</v>
      </c>
      <c r="B74" s="3">
        <v>15</v>
      </c>
      <c r="C74" s="3">
        <v>25</v>
      </c>
      <c r="D74" s="1">
        <v>3</v>
      </c>
      <c r="E74" s="5" t="s">
        <v>105</v>
      </c>
      <c r="F74" s="5">
        <f>+E74*D74</f>
        <v>4.583333333333333E-2</v>
      </c>
      <c r="G74" s="3">
        <f>+H74-(B74*D74)</f>
        <v>30</v>
      </c>
      <c r="H74" s="3">
        <f>+C74*D74</f>
        <v>75</v>
      </c>
      <c r="I74" s="3">
        <f>+B74*D74</f>
        <v>45</v>
      </c>
      <c r="J74" s="6">
        <f t="shared" si="1"/>
        <v>0.13333333333333333</v>
      </c>
      <c r="K74" s="12">
        <v>73</v>
      </c>
      <c r="L74" s="8">
        <f>+SUMIF(A:A,K74,F:F)</f>
        <v>4.1666666666666664E-2</v>
      </c>
      <c r="M74" s="11">
        <f>+SUMIF(A:A,K74,H:H)</f>
        <v>81</v>
      </c>
    </row>
    <row r="75" spans="1:13">
      <c r="A75" s="1">
        <v>29</v>
      </c>
      <c r="B75" s="3">
        <v>10</v>
      </c>
      <c r="C75" s="3">
        <v>18</v>
      </c>
      <c r="D75" s="1">
        <v>2</v>
      </c>
      <c r="E75" s="5" t="s">
        <v>106</v>
      </c>
      <c r="F75" s="5">
        <f>+E75*D75</f>
        <v>2.5000000000000001E-2</v>
      </c>
      <c r="G75" s="3">
        <f>+H75-(B75*D75)</f>
        <v>16</v>
      </c>
      <c r="H75" s="3">
        <f>+C75*D75</f>
        <v>36</v>
      </c>
      <c r="I75" s="3">
        <f>+B75*D75</f>
        <v>20</v>
      </c>
      <c r="J75" s="6">
        <f t="shared" si="1"/>
        <v>0.22222222222222221</v>
      </c>
      <c r="K75" s="12">
        <v>74</v>
      </c>
      <c r="L75" s="8">
        <f>+SUMIF(A:A,K75,F:F)</f>
        <v>0.16458333333333333</v>
      </c>
      <c r="M75" s="11">
        <f>+SUMIF(A:A,K75,H:H)</f>
        <v>218</v>
      </c>
    </row>
    <row r="76" spans="1:13">
      <c r="A76" s="1">
        <v>29</v>
      </c>
      <c r="B76" s="3">
        <v>19</v>
      </c>
      <c r="C76" s="3">
        <v>31</v>
      </c>
      <c r="D76" s="1">
        <v>2</v>
      </c>
      <c r="E76" s="5" t="s">
        <v>81</v>
      </c>
      <c r="F76" s="5">
        <f>+E76*D76</f>
        <v>4.3055555555555555E-2</v>
      </c>
      <c r="G76" s="3">
        <f>+H76-(B76*D76)</f>
        <v>24</v>
      </c>
      <c r="H76" s="3">
        <f>+C76*D76</f>
        <v>62</v>
      </c>
      <c r="I76" s="3">
        <f>+B76*D76</f>
        <v>38</v>
      </c>
      <c r="J76" s="6">
        <f t="shared" si="1"/>
        <v>0.19354838709677419</v>
      </c>
      <c r="K76" s="12">
        <v>75</v>
      </c>
      <c r="L76" s="8">
        <f>+SUMIF(A:A,K76,F:F)</f>
        <v>5.7638888888888892E-2</v>
      </c>
      <c r="M76" s="11">
        <f>+SUMIF(A:A,K76,H:H)</f>
        <v>109</v>
      </c>
    </row>
    <row r="77" spans="1:13">
      <c r="A77" s="1">
        <v>30</v>
      </c>
      <c r="B77" s="3">
        <v>15</v>
      </c>
      <c r="C77" s="3">
        <v>26</v>
      </c>
      <c r="D77" s="1">
        <v>2</v>
      </c>
      <c r="E77" s="5" t="s">
        <v>96</v>
      </c>
      <c r="F77" s="5">
        <f>+E77*D77</f>
        <v>1.9444444444444445E-2</v>
      </c>
      <c r="G77" s="3">
        <f>+H77-(B77*D77)</f>
        <v>22</v>
      </c>
      <c r="H77" s="3">
        <f>+C77*D77</f>
        <v>52</v>
      </c>
      <c r="I77" s="3">
        <f>+B77*D77</f>
        <v>30</v>
      </c>
      <c r="J77" s="6">
        <f t="shared" si="1"/>
        <v>0.21153846153846154</v>
      </c>
      <c r="K77" s="12">
        <v>76</v>
      </c>
      <c r="L77" s="8">
        <f>+SUMIF(A:A,K77,F:F)</f>
        <v>8.5416666666666655E-2</v>
      </c>
      <c r="M77" s="11">
        <f>+SUMIF(A:A,K77,H:H)</f>
        <v>158</v>
      </c>
    </row>
    <row r="78" spans="1:13">
      <c r="A78" s="1">
        <v>30</v>
      </c>
      <c r="B78" s="3">
        <v>12</v>
      </c>
      <c r="C78" s="3">
        <v>20</v>
      </c>
      <c r="D78" s="1">
        <v>3</v>
      </c>
      <c r="E78" s="5" t="s">
        <v>107</v>
      </c>
      <c r="F78" s="5">
        <f>+E78*D78</f>
        <v>0.11458333333333334</v>
      </c>
      <c r="G78" s="3">
        <f>+H78-(B78*D78)</f>
        <v>24</v>
      </c>
      <c r="H78" s="3">
        <f>+C78*D78</f>
        <v>60</v>
      </c>
      <c r="I78" s="3">
        <f>+B78*D78</f>
        <v>36</v>
      </c>
      <c r="J78" s="6">
        <f t="shared" si="1"/>
        <v>0.13333333333333333</v>
      </c>
      <c r="K78" s="12">
        <v>77</v>
      </c>
      <c r="L78" s="8">
        <f>+SUMIF(A:A,K78,F:F)</f>
        <v>0.10555555555555556</v>
      </c>
      <c r="M78" s="11">
        <f>+SUMIF(A:A,K78,H:H)</f>
        <v>99</v>
      </c>
    </row>
    <row r="79" spans="1:13">
      <c r="A79" s="1">
        <v>31</v>
      </c>
      <c r="B79" s="3">
        <v>17</v>
      </c>
      <c r="C79" s="3">
        <v>29</v>
      </c>
      <c r="D79" s="1">
        <v>1</v>
      </c>
      <c r="E79" s="5" t="s">
        <v>89</v>
      </c>
      <c r="F79" s="5">
        <f>+E79*D79</f>
        <v>4.0972222222222222E-2</v>
      </c>
      <c r="G79" s="3">
        <f>+H79-(B79*D79)</f>
        <v>12</v>
      </c>
      <c r="H79" s="3">
        <f>+C79*D79</f>
        <v>29</v>
      </c>
      <c r="I79" s="3">
        <f>+B79*D79</f>
        <v>17</v>
      </c>
      <c r="J79" s="6">
        <f t="shared" si="1"/>
        <v>0.41379310344827586</v>
      </c>
      <c r="K79" s="12">
        <v>78</v>
      </c>
      <c r="L79" s="8">
        <f>+SUMIF(A:A,K79,F:F)</f>
        <v>0.11249999999999999</v>
      </c>
      <c r="M79" s="11">
        <f>+SUMIF(A:A,K79,H:H)</f>
        <v>57</v>
      </c>
    </row>
    <row r="80" spans="1:13">
      <c r="A80" s="1">
        <v>31</v>
      </c>
      <c r="B80" s="3">
        <v>11</v>
      </c>
      <c r="C80" s="3">
        <v>19</v>
      </c>
      <c r="D80" s="1">
        <v>2</v>
      </c>
      <c r="E80" s="5" t="s">
        <v>100</v>
      </c>
      <c r="F80" s="5">
        <f>+E80*D80</f>
        <v>6.3888888888888884E-2</v>
      </c>
      <c r="G80" s="3">
        <f>+H80-(B80*D80)</f>
        <v>16</v>
      </c>
      <c r="H80" s="3">
        <f>+C80*D80</f>
        <v>38</v>
      </c>
      <c r="I80" s="3">
        <f>+B80*D80</f>
        <v>22</v>
      </c>
      <c r="J80" s="6">
        <f t="shared" si="1"/>
        <v>0.21052631578947367</v>
      </c>
      <c r="K80" s="12">
        <v>79</v>
      </c>
      <c r="L80" s="8">
        <f>+SUMIF(A:A,K80,F:F)</f>
        <v>0.2</v>
      </c>
      <c r="M80" s="11">
        <f>+SUMIF(A:A,K80,H:H)</f>
        <v>309</v>
      </c>
    </row>
    <row r="81" spans="1:13">
      <c r="A81" s="1">
        <v>32</v>
      </c>
      <c r="B81" s="3">
        <v>19</v>
      </c>
      <c r="C81" s="3">
        <v>32</v>
      </c>
      <c r="D81" s="1">
        <v>2</v>
      </c>
      <c r="E81" s="5" t="s">
        <v>95</v>
      </c>
      <c r="F81" s="5">
        <f>+E81*D81</f>
        <v>6.9444444444444448E-2</v>
      </c>
      <c r="G81" s="3">
        <f>+H81-(B81*D81)</f>
        <v>26</v>
      </c>
      <c r="H81" s="3">
        <f>+C81*D81</f>
        <v>64</v>
      </c>
      <c r="I81" s="3">
        <f>+B81*D81</f>
        <v>38</v>
      </c>
      <c r="J81" s="6">
        <f t="shared" si="1"/>
        <v>0.203125</v>
      </c>
      <c r="K81" s="12">
        <v>80</v>
      </c>
      <c r="L81" s="8">
        <f>+SUMIF(A:A,K81,F:F)</f>
        <v>6.9444444444444448E-2</v>
      </c>
      <c r="M81" s="11">
        <f>+SUMIF(A:A,K81,H:H)</f>
        <v>121</v>
      </c>
    </row>
    <row r="82" spans="1:13">
      <c r="A82" s="1">
        <v>32</v>
      </c>
      <c r="B82" s="3">
        <v>20</v>
      </c>
      <c r="C82" s="3">
        <v>33</v>
      </c>
      <c r="D82" s="1">
        <v>1</v>
      </c>
      <c r="E82" s="5" t="s">
        <v>97</v>
      </c>
      <c r="F82" s="5">
        <f>+E82*D82</f>
        <v>1.3888888888888888E-2</v>
      </c>
      <c r="G82" s="3">
        <f>+H82-(B82*D82)</f>
        <v>13</v>
      </c>
      <c r="H82" s="3">
        <f>+C82*D82</f>
        <v>33</v>
      </c>
      <c r="I82" s="3">
        <f>+B82*D82</f>
        <v>20</v>
      </c>
      <c r="J82" s="6">
        <f t="shared" si="1"/>
        <v>0.39393939393939392</v>
      </c>
      <c r="K82" s="12">
        <v>81</v>
      </c>
      <c r="L82" s="8">
        <f>+SUMIF(A:A,K82,F:F)</f>
        <v>8.1944444444444445E-2</v>
      </c>
      <c r="M82" s="11">
        <f>+SUMIF(A:A,K82,H:H)</f>
        <v>62</v>
      </c>
    </row>
    <row r="83" spans="1:13">
      <c r="A83" s="1">
        <v>32</v>
      </c>
      <c r="B83" s="3">
        <v>15</v>
      </c>
      <c r="C83" s="3">
        <v>26</v>
      </c>
      <c r="D83" s="1">
        <v>3</v>
      </c>
      <c r="E83" s="5" t="s">
        <v>103</v>
      </c>
      <c r="F83" s="5">
        <f>+E83*D83</f>
        <v>7.2916666666666671E-2</v>
      </c>
      <c r="G83" s="3">
        <f>+H83-(B83*D83)</f>
        <v>33</v>
      </c>
      <c r="H83" s="3">
        <f>+C83*D83</f>
        <v>78</v>
      </c>
      <c r="I83" s="3">
        <f>+B83*D83</f>
        <v>45</v>
      </c>
      <c r="J83" s="6">
        <f t="shared" si="1"/>
        <v>0.14102564102564102</v>
      </c>
      <c r="K83" s="12">
        <v>82</v>
      </c>
      <c r="L83" s="8">
        <f>+SUMIF(A:A,K83,F:F)</f>
        <v>2.0833333333333332E-2</v>
      </c>
      <c r="M83" s="11">
        <f>+SUMIF(A:A,K83,H:H)</f>
        <v>80</v>
      </c>
    </row>
    <row r="84" spans="1:13">
      <c r="A84" s="1">
        <v>32</v>
      </c>
      <c r="B84" s="3">
        <v>10</v>
      </c>
      <c r="C84" s="3">
        <v>18</v>
      </c>
      <c r="D84" s="1">
        <v>2</v>
      </c>
      <c r="E84" s="5" t="s">
        <v>74</v>
      </c>
      <c r="F84" s="5">
        <f>+E84*D84</f>
        <v>3.1944444444444442E-2</v>
      </c>
      <c r="G84" s="3">
        <f>+H84-(B84*D84)</f>
        <v>16</v>
      </c>
      <c r="H84" s="3">
        <f>+C84*D84</f>
        <v>36</v>
      </c>
      <c r="I84" s="3">
        <f>+B84*D84</f>
        <v>20</v>
      </c>
      <c r="J84" s="6">
        <f t="shared" si="1"/>
        <v>0.22222222222222221</v>
      </c>
      <c r="K84" s="12">
        <v>83</v>
      </c>
      <c r="L84" s="8">
        <f>+SUMIF(A:A,K84,F:F)</f>
        <v>0.14444444444444443</v>
      </c>
      <c r="M84" s="11">
        <f>+SUMIF(A:A,K84,H:H)</f>
        <v>170</v>
      </c>
    </row>
    <row r="85" spans="1:13">
      <c r="A85" s="1">
        <v>33</v>
      </c>
      <c r="B85" s="3">
        <v>21</v>
      </c>
      <c r="C85" s="3">
        <v>35</v>
      </c>
      <c r="D85" s="1">
        <v>3</v>
      </c>
      <c r="E85" s="5" t="s">
        <v>87</v>
      </c>
      <c r="F85" s="5">
        <f>+E85*D85</f>
        <v>1.2500000000000001E-2</v>
      </c>
      <c r="G85" s="3">
        <f>+H85-(B85*D85)</f>
        <v>42</v>
      </c>
      <c r="H85" s="3">
        <f>+C85*D85</f>
        <v>105</v>
      </c>
      <c r="I85" s="3">
        <f>+B85*D85</f>
        <v>63</v>
      </c>
      <c r="J85" s="6">
        <f t="shared" si="1"/>
        <v>0.13333333333333333</v>
      </c>
      <c r="K85" s="12">
        <v>84</v>
      </c>
      <c r="L85" s="8">
        <f>+SUMIF(A:A,K85,F:F)</f>
        <v>1.3888888888888888E-2</v>
      </c>
      <c r="M85" s="11">
        <f>+SUMIF(A:A,K85,H:H)</f>
        <v>60</v>
      </c>
    </row>
    <row r="86" spans="1:13">
      <c r="A86" s="1">
        <v>33</v>
      </c>
      <c r="B86" s="3">
        <v>16</v>
      </c>
      <c r="C86" s="3">
        <v>27</v>
      </c>
      <c r="D86" s="1">
        <v>1</v>
      </c>
      <c r="E86" s="5" t="s">
        <v>89</v>
      </c>
      <c r="F86" s="5">
        <f>+E86*D86</f>
        <v>4.0972222222222222E-2</v>
      </c>
      <c r="G86" s="3">
        <f>+H86-(B86*D86)</f>
        <v>11</v>
      </c>
      <c r="H86" s="3">
        <f>+C86*D86</f>
        <v>27</v>
      </c>
      <c r="I86" s="3">
        <f>+B86*D86</f>
        <v>16</v>
      </c>
      <c r="J86" s="6">
        <f t="shared" si="1"/>
        <v>0.40740740740740738</v>
      </c>
      <c r="K86" s="12">
        <v>85</v>
      </c>
      <c r="L86" s="8">
        <f>+SUMIF(A:A,K86,F:F)</f>
        <v>0.15763888888888888</v>
      </c>
      <c r="M86" s="11">
        <f>+SUMIF(A:A,K86,H:H)</f>
        <v>208</v>
      </c>
    </row>
    <row r="87" spans="1:13">
      <c r="A87" s="1">
        <v>33</v>
      </c>
      <c r="B87" s="3">
        <v>19</v>
      </c>
      <c r="C87" s="3">
        <v>32</v>
      </c>
      <c r="D87" s="1">
        <v>3</v>
      </c>
      <c r="E87" s="5" t="s">
        <v>107</v>
      </c>
      <c r="F87" s="5">
        <f>+E87*D87</f>
        <v>0.11458333333333334</v>
      </c>
      <c r="G87" s="3">
        <f>+H87-(B87*D87)</f>
        <v>39</v>
      </c>
      <c r="H87" s="3">
        <f>+C87*D87</f>
        <v>96</v>
      </c>
      <c r="I87" s="3">
        <f>+B87*D87</f>
        <v>57</v>
      </c>
      <c r="J87" s="6">
        <f t="shared" si="1"/>
        <v>0.13541666666666666</v>
      </c>
      <c r="K87" s="12">
        <v>86</v>
      </c>
      <c r="L87" s="8">
        <f>+SUMIF(A:A,K87,F:F)</f>
        <v>1.1111111111111112E-2</v>
      </c>
      <c r="M87" s="11">
        <f>+SUMIF(A:A,K87,H:H)</f>
        <v>50</v>
      </c>
    </row>
    <row r="88" spans="1:13">
      <c r="A88" s="1">
        <v>33</v>
      </c>
      <c r="B88" s="3">
        <v>15</v>
      </c>
      <c r="C88" s="3">
        <v>26</v>
      </c>
      <c r="D88" s="1">
        <v>3</v>
      </c>
      <c r="E88" s="5" t="s">
        <v>82</v>
      </c>
      <c r="F88" s="5">
        <f>+E88*D88</f>
        <v>2.0833333333333332E-2</v>
      </c>
      <c r="G88" s="3">
        <f>+H88-(B88*D88)</f>
        <v>33</v>
      </c>
      <c r="H88" s="3">
        <f>+C88*D88</f>
        <v>78</v>
      </c>
      <c r="I88" s="3">
        <f>+B88*D88</f>
        <v>45</v>
      </c>
      <c r="J88" s="6">
        <f t="shared" si="1"/>
        <v>0.14102564102564102</v>
      </c>
      <c r="K88" s="12">
        <v>87</v>
      </c>
      <c r="L88" s="8">
        <f>+SUMIF(A:A,K88,F:F)</f>
        <v>8.7500000000000008E-2</v>
      </c>
      <c r="M88" s="11">
        <f>+SUMIF(A:A,K88,H:H)</f>
        <v>99</v>
      </c>
    </row>
    <row r="89" spans="1:13">
      <c r="A89" s="1">
        <v>34</v>
      </c>
      <c r="B89" s="3">
        <v>20</v>
      </c>
      <c r="C89" s="3">
        <v>34</v>
      </c>
      <c r="D89" s="1">
        <v>1</v>
      </c>
      <c r="E89" s="5" t="s">
        <v>100</v>
      </c>
      <c r="F89" s="5">
        <f>+E89*D89</f>
        <v>3.1944444444444442E-2</v>
      </c>
      <c r="G89" s="3">
        <f>+H89-(B89*D89)</f>
        <v>14</v>
      </c>
      <c r="H89" s="3">
        <f>+C89*D89</f>
        <v>34</v>
      </c>
      <c r="I89" s="3">
        <f>+B89*D89</f>
        <v>20</v>
      </c>
      <c r="J89" s="6">
        <f t="shared" si="1"/>
        <v>0.41176470588235292</v>
      </c>
      <c r="K89" s="12">
        <v>88</v>
      </c>
      <c r="L89" s="8">
        <f>+SUMIF(A:A,K89,F:F)</f>
        <v>0.14513888888888887</v>
      </c>
      <c r="M89" s="11">
        <f>+SUMIF(A:A,K89,H:H)</f>
        <v>123</v>
      </c>
    </row>
    <row r="90" spans="1:13">
      <c r="A90" s="1">
        <v>34</v>
      </c>
      <c r="B90" s="3">
        <v>15</v>
      </c>
      <c r="C90" s="3">
        <v>26</v>
      </c>
      <c r="D90" s="1">
        <v>3</v>
      </c>
      <c r="E90" s="5" t="s">
        <v>83</v>
      </c>
      <c r="F90" s="5">
        <f>+E90*D90</f>
        <v>3.9583333333333331E-2</v>
      </c>
      <c r="G90" s="3">
        <f>+H90-(B90*D90)</f>
        <v>33</v>
      </c>
      <c r="H90" s="3">
        <f>+C90*D90</f>
        <v>78</v>
      </c>
      <c r="I90" s="3">
        <f>+B90*D90</f>
        <v>45</v>
      </c>
      <c r="J90" s="6">
        <f t="shared" si="1"/>
        <v>0.14102564102564102</v>
      </c>
      <c r="K90" s="12">
        <v>89</v>
      </c>
      <c r="L90" s="8">
        <f>+SUMIF(A:A,K90,F:F)</f>
        <v>0.2</v>
      </c>
      <c r="M90" s="11">
        <f>+SUMIF(A:A,K90,H:H)</f>
        <v>159</v>
      </c>
    </row>
    <row r="91" spans="1:13">
      <c r="A91" s="1">
        <v>35</v>
      </c>
      <c r="B91" s="3">
        <v>18</v>
      </c>
      <c r="C91" s="3">
        <v>30</v>
      </c>
      <c r="D91" s="1">
        <v>3</v>
      </c>
      <c r="E91" s="5" t="s">
        <v>85</v>
      </c>
      <c r="F91" s="5">
        <f>+E91*D91</f>
        <v>1.0416666666666666E-2</v>
      </c>
      <c r="G91" s="3">
        <f>+H91-(B91*D91)</f>
        <v>36</v>
      </c>
      <c r="H91" s="3">
        <f>+C91*D91</f>
        <v>90</v>
      </c>
      <c r="I91" s="3">
        <f>+B91*D91</f>
        <v>54</v>
      </c>
      <c r="J91" s="6">
        <f t="shared" si="1"/>
        <v>0.13333333333333333</v>
      </c>
      <c r="K91" s="12">
        <v>90</v>
      </c>
      <c r="L91" s="8">
        <f>+SUMIF(A:A,K91,F:F)</f>
        <v>3.3333333333333333E-2</v>
      </c>
      <c r="M91" s="11">
        <f>+SUMIF(A:A,K91,H:H)</f>
        <v>34</v>
      </c>
    </row>
    <row r="92" spans="1:13">
      <c r="A92" s="1">
        <v>35</v>
      </c>
      <c r="B92" s="3">
        <v>17</v>
      </c>
      <c r="C92" s="3">
        <v>29</v>
      </c>
      <c r="D92" s="1">
        <v>1</v>
      </c>
      <c r="E92" s="5" t="s">
        <v>76</v>
      </c>
      <c r="F92" s="5">
        <f>+E92*D92</f>
        <v>5.5555555555555558E-3</v>
      </c>
      <c r="G92" s="3">
        <f>+H92-(B92*D92)</f>
        <v>12</v>
      </c>
      <c r="H92" s="3">
        <f>+C92*D92</f>
        <v>29</v>
      </c>
      <c r="I92" s="3">
        <f>+B92*D92</f>
        <v>17</v>
      </c>
      <c r="J92" s="6">
        <f t="shared" si="1"/>
        <v>0.41379310344827586</v>
      </c>
      <c r="K92" s="12">
        <v>91</v>
      </c>
      <c r="L92" s="8">
        <f>+SUMIF(A:A,K92,F:F)</f>
        <v>0.2673611111111111</v>
      </c>
      <c r="M92" s="11">
        <f>+SUMIF(A:A,K92,H:H)</f>
        <v>293</v>
      </c>
    </row>
    <row r="93" spans="1:13">
      <c r="A93" s="1">
        <v>35</v>
      </c>
      <c r="B93" s="3">
        <v>20</v>
      </c>
      <c r="C93" s="3">
        <v>33</v>
      </c>
      <c r="D93" s="1">
        <v>1</v>
      </c>
      <c r="E93" s="5" t="s">
        <v>108</v>
      </c>
      <c r="F93" s="5">
        <f>+E93*D93</f>
        <v>1.4583333333333334E-2</v>
      </c>
      <c r="G93" s="3">
        <f>+H93-(B93*D93)</f>
        <v>13</v>
      </c>
      <c r="H93" s="3">
        <f>+C93*D93</f>
        <v>33</v>
      </c>
      <c r="I93" s="3">
        <f>+B93*D93</f>
        <v>20</v>
      </c>
      <c r="J93" s="6">
        <f t="shared" si="1"/>
        <v>0.39393939393939392</v>
      </c>
      <c r="K93" s="12">
        <v>92</v>
      </c>
      <c r="L93" s="8">
        <f>+SUMIF(A:A,K93,F:F)</f>
        <v>5.4166666666666669E-2</v>
      </c>
      <c r="M93" s="11">
        <f>+SUMIF(A:A,K93,H:H)</f>
        <v>82</v>
      </c>
    </row>
    <row r="94" spans="1:13">
      <c r="A94" s="1">
        <v>35</v>
      </c>
      <c r="B94" s="3">
        <v>19</v>
      </c>
      <c r="C94" s="3">
        <v>31</v>
      </c>
      <c r="D94" s="1">
        <v>2</v>
      </c>
      <c r="E94" s="5" t="s">
        <v>81</v>
      </c>
      <c r="F94" s="5">
        <f>+E94*D94</f>
        <v>4.3055555555555555E-2</v>
      </c>
      <c r="G94" s="3">
        <f>+H94-(B94*D94)</f>
        <v>24</v>
      </c>
      <c r="H94" s="3">
        <f>+C94*D94</f>
        <v>62</v>
      </c>
      <c r="I94" s="3">
        <f>+B94*D94</f>
        <v>38</v>
      </c>
      <c r="J94" s="6">
        <f t="shared" si="1"/>
        <v>0.19354838709677419</v>
      </c>
      <c r="K94" s="12">
        <v>93</v>
      </c>
      <c r="L94" s="8">
        <f>+SUMIF(A:A,K94,F:F)</f>
        <v>1.2500000000000001E-2</v>
      </c>
      <c r="M94" s="11">
        <f>+SUMIF(A:A,K94,H:H)</f>
        <v>29</v>
      </c>
    </row>
    <row r="95" spans="1:13">
      <c r="A95" s="1">
        <v>36</v>
      </c>
      <c r="B95" s="3">
        <v>18</v>
      </c>
      <c r="C95" s="3">
        <v>30</v>
      </c>
      <c r="D95" s="1">
        <v>1</v>
      </c>
      <c r="E95" s="5" t="s">
        <v>91</v>
      </c>
      <c r="F95" s="5">
        <f>+E95*D95</f>
        <v>2.6388888888888889E-2</v>
      </c>
      <c r="G95" s="3">
        <f>+H95-(B95*D95)</f>
        <v>12</v>
      </c>
      <c r="H95" s="3">
        <f>+C95*D95</f>
        <v>30</v>
      </c>
      <c r="I95" s="3">
        <f>+B95*D95</f>
        <v>18</v>
      </c>
      <c r="J95" s="6">
        <f t="shared" si="1"/>
        <v>0.4</v>
      </c>
      <c r="K95" s="12">
        <v>94</v>
      </c>
      <c r="L95" s="8">
        <f>+SUMIF(A:A,K95,F:F)</f>
        <v>0.2298611111111111</v>
      </c>
      <c r="M95" s="11">
        <f>+SUMIF(A:A,K95,H:H)</f>
        <v>253</v>
      </c>
    </row>
    <row r="96" spans="1:13">
      <c r="A96" s="1">
        <v>37</v>
      </c>
      <c r="B96" s="3">
        <v>13</v>
      </c>
      <c r="C96" s="3">
        <v>21</v>
      </c>
      <c r="D96" s="1">
        <v>1</v>
      </c>
      <c r="E96" s="5" t="s">
        <v>102</v>
      </c>
      <c r="F96" s="5">
        <f>+E96*D96</f>
        <v>3.2638888888888891E-2</v>
      </c>
      <c r="G96" s="3">
        <f>+H96-(B96*D96)</f>
        <v>8</v>
      </c>
      <c r="H96" s="3">
        <f>+C96*D96</f>
        <v>21</v>
      </c>
      <c r="I96" s="3">
        <f>+B96*D96</f>
        <v>13</v>
      </c>
      <c r="J96" s="6">
        <f t="shared" si="1"/>
        <v>0.38095238095238093</v>
      </c>
      <c r="K96" s="12">
        <v>95</v>
      </c>
      <c r="L96" s="8">
        <f>+SUMIF(A:A,K96,F:F)</f>
        <v>8.5416666666666669E-2</v>
      </c>
      <c r="M96" s="11">
        <f>+SUMIF(A:A,K96,H:H)</f>
        <v>153</v>
      </c>
    </row>
    <row r="97" spans="1:13">
      <c r="A97" s="1">
        <v>38</v>
      </c>
      <c r="B97" s="3">
        <v>19</v>
      </c>
      <c r="C97" s="3">
        <v>31</v>
      </c>
      <c r="D97" s="1">
        <v>3</v>
      </c>
      <c r="E97" s="5" t="s">
        <v>108</v>
      </c>
      <c r="F97" s="5">
        <f>+E97*D97</f>
        <v>4.3749999999999997E-2</v>
      </c>
      <c r="G97" s="3">
        <f>+H97-(B97*D97)</f>
        <v>36</v>
      </c>
      <c r="H97" s="3">
        <f>+C97*D97</f>
        <v>93</v>
      </c>
      <c r="I97" s="3">
        <f>+B97*D97</f>
        <v>57</v>
      </c>
      <c r="J97" s="6">
        <f t="shared" si="1"/>
        <v>0.12903225806451613</v>
      </c>
      <c r="K97" s="12">
        <v>96</v>
      </c>
      <c r="L97" s="8">
        <f>+SUMIF(A:A,K97,F:F)</f>
        <v>0.11874999999999999</v>
      </c>
      <c r="M97" s="11">
        <f>+SUMIF(A:A,K97,H:H)</f>
        <v>176</v>
      </c>
    </row>
    <row r="98" spans="1:13">
      <c r="A98" s="1">
        <v>38</v>
      </c>
      <c r="B98" s="3">
        <v>21</v>
      </c>
      <c r="C98" s="3">
        <v>35</v>
      </c>
      <c r="D98" s="1">
        <v>2</v>
      </c>
      <c r="E98" s="5" t="s">
        <v>69</v>
      </c>
      <c r="F98" s="5">
        <f>+E98*D98</f>
        <v>4.7222222222222221E-2</v>
      </c>
      <c r="G98" s="3">
        <f>+H98-(B98*D98)</f>
        <v>28</v>
      </c>
      <c r="H98" s="3">
        <f>+C98*D98</f>
        <v>70</v>
      </c>
      <c r="I98" s="3">
        <f>+B98*D98</f>
        <v>42</v>
      </c>
      <c r="J98" s="6">
        <f t="shared" si="1"/>
        <v>0.2</v>
      </c>
      <c r="K98" s="12">
        <v>97</v>
      </c>
      <c r="L98" s="8">
        <f>+SUMIF(A:A,K98,F:F)</f>
        <v>0.14097222222222222</v>
      </c>
      <c r="M98" s="11">
        <f>+SUMIF(A:A,K98,H:H)</f>
        <v>188</v>
      </c>
    </row>
    <row r="99" spans="1:13">
      <c r="A99" s="1">
        <v>38</v>
      </c>
      <c r="B99" s="3">
        <v>22</v>
      </c>
      <c r="C99" s="3">
        <v>36</v>
      </c>
      <c r="D99" s="1">
        <v>2</v>
      </c>
      <c r="E99" s="5" t="s">
        <v>92</v>
      </c>
      <c r="F99" s="5">
        <f>+E99*D99</f>
        <v>5.9722222222222225E-2</v>
      </c>
      <c r="G99" s="3">
        <f>+H99-(B99*D99)</f>
        <v>28</v>
      </c>
      <c r="H99" s="3">
        <f>+C99*D99</f>
        <v>72</v>
      </c>
      <c r="I99" s="3">
        <f>+B99*D99</f>
        <v>44</v>
      </c>
      <c r="J99" s="6">
        <f t="shared" si="1"/>
        <v>0.19444444444444445</v>
      </c>
      <c r="K99" s="12">
        <v>98</v>
      </c>
      <c r="L99" s="8">
        <f>+SUMIF(A:A,K99,F:F)</f>
        <v>0.22083333333333333</v>
      </c>
      <c r="M99" s="11">
        <f>+SUMIF(A:A,K99,H:H)</f>
        <v>166</v>
      </c>
    </row>
    <row r="100" spans="1:13">
      <c r="A100" s="1">
        <v>39</v>
      </c>
      <c r="B100" s="3">
        <v>22</v>
      </c>
      <c r="C100" s="3">
        <v>36</v>
      </c>
      <c r="D100" s="1">
        <v>3</v>
      </c>
      <c r="E100" s="5" t="s">
        <v>94</v>
      </c>
      <c r="F100" s="5">
        <f>+E100*D100</f>
        <v>0.11874999999999999</v>
      </c>
      <c r="G100" s="3">
        <f>+H100-(B100*D100)</f>
        <v>42</v>
      </c>
      <c r="H100" s="3">
        <f>+C100*D100</f>
        <v>108</v>
      </c>
      <c r="I100" s="3">
        <f>+B100*D100</f>
        <v>66</v>
      </c>
      <c r="J100" s="6">
        <f t="shared" si="1"/>
        <v>0.12962962962962962</v>
      </c>
      <c r="K100" s="12">
        <v>99</v>
      </c>
      <c r="L100" s="8">
        <f>+SUMIF(A:A,K100,F:F)</f>
        <v>7.8472222222222221E-2</v>
      </c>
      <c r="M100" s="11">
        <f>+SUMIF(A:A,K100,H:H)</f>
        <v>139</v>
      </c>
    </row>
    <row r="101" spans="1:13">
      <c r="A101" s="1">
        <v>40</v>
      </c>
      <c r="B101" s="3">
        <v>17</v>
      </c>
      <c r="C101" s="3">
        <v>29</v>
      </c>
      <c r="D101" s="1">
        <v>3</v>
      </c>
      <c r="E101" s="5" t="s">
        <v>78</v>
      </c>
      <c r="F101" s="5">
        <f>+E101*D101</f>
        <v>3.125E-2</v>
      </c>
      <c r="G101" s="3">
        <f>+H101-(B101*D101)</f>
        <v>36</v>
      </c>
      <c r="H101" s="3">
        <f>+C101*D101</f>
        <v>87</v>
      </c>
      <c r="I101" s="3">
        <f>+B101*D101</f>
        <v>51</v>
      </c>
      <c r="J101" s="6">
        <f t="shared" si="1"/>
        <v>0.13793103448275862</v>
      </c>
      <c r="K101" s="12">
        <v>100</v>
      </c>
      <c r="L101" s="8">
        <f>+SUMIF(A:A,K101,F:F)</f>
        <v>0.1763888888888889</v>
      </c>
      <c r="M101" s="11">
        <f>+SUMIF(A:A,K101,H:H)</f>
        <v>166</v>
      </c>
    </row>
    <row r="102" spans="1:13">
      <c r="A102" s="1">
        <v>40</v>
      </c>
      <c r="B102" s="3">
        <v>20</v>
      </c>
      <c r="C102" s="3">
        <v>33</v>
      </c>
      <c r="D102" s="1">
        <v>1</v>
      </c>
      <c r="E102" s="5" t="s">
        <v>95</v>
      </c>
      <c r="F102" s="5">
        <f>+E102*D102</f>
        <v>3.4722222222222224E-2</v>
      </c>
      <c r="G102" s="3">
        <f>+H102-(B102*D102)</f>
        <v>13</v>
      </c>
      <c r="H102" s="3">
        <f>+C102*D102</f>
        <v>33</v>
      </c>
      <c r="I102" s="3">
        <f>+B102*D102</f>
        <v>20</v>
      </c>
      <c r="J102" s="6">
        <f t="shared" si="1"/>
        <v>0.39393939393939392</v>
      </c>
      <c r="K102" s="12">
        <v>101</v>
      </c>
      <c r="L102" s="8">
        <f>+SUMIF(A:A,K102,F:F)</f>
        <v>0.12152777777777778</v>
      </c>
      <c r="M102" s="11">
        <f>+SUMIF(A:A,K102,H:H)</f>
        <v>138</v>
      </c>
    </row>
    <row r="103" spans="1:13">
      <c r="A103" s="1">
        <v>40</v>
      </c>
      <c r="B103" s="3">
        <v>16</v>
      </c>
      <c r="C103" s="3">
        <v>28</v>
      </c>
      <c r="D103" s="1">
        <v>1</v>
      </c>
      <c r="E103" s="5" t="s">
        <v>99</v>
      </c>
      <c r="F103" s="5">
        <f>+E103*D103</f>
        <v>9.0277777777777769E-3</v>
      </c>
      <c r="G103" s="3">
        <f>+H103-(B103*D103)</f>
        <v>12</v>
      </c>
      <c r="H103" s="3">
        <f>+C103*D103</f>
        <v>28</v>
      </c>
      <c r="I103" s="3">
        <f>+B103*D103</f>
        <v>16</v>
      </c>
      <c r="J103" s="6">
        <f t="shared" si="1"/>
        <v>0.42857142857142855</v>
      </c>
      <c r="K103" s="12">
        <v>102</v>
      </c>
      <c r="L103" s="8">
        <f>+SUMIF(A:A,K103,F:F)</f>
        <v>9.583333333333334E-2</v>
      </c>
      <c r="M103" s="11">
        <f>+SUMIF(A:A,K103,H:H)</f>
        <v>171</v>
      </c>
    </row>
    <row r="104" spans="1:13">
      <c r="A104" s="1">
        <v>41</v>
      </c>
      <c r="B104" s="3">
        <v>19</v>
      </c>
      <c r="C104" s="3">
        <v>32</v>
      </c>
      <c r="D104" s="1">
        <v>3</v>
      </c>
      <c r="E104" s="5" t="s">
        <v>74</v>
      </c>
      <c r="F104" s="5">
        <f>+E104*D104</f>
        <v>4.7916666666666663E-2</v>
      </c>
      <c r="G104" s="3">
        <f>+H104-(B104*D104)</f>
        <v>39</v>
      </c>
      <c r="H104" s="3">
        <f>+C104*D104</f>
        <v>96</v>
      </c>
      <c r="I104" s="3">
        <f>+B104*D104</f>
        <v>57</v>
      </c>
      <c r="J104" s="6">
        <f t="shared" si="1"/>
        <v>0.13541666666666666</v>
      </c>
      <c r="K104" s="12">
        <v>103</v>
      </c>
      <c r="L104" s="8">
        <f>+SUMIF(A:A,K104,F:F)</f>
        <v>6.8749999999999992E-2</v>
      </c>
      <c r="M104" s="11">
        <f>+SUMIF(A:A,K104,H:H)</f>
        <v>73</v>
      </c>
    </row>
    <row r="105" spans="1:13">
      <c r="A105" s="1">
        <v>41</v>
      </c>
      <c r="B105" s="3">
        <v>15</v>
      </c>
      <c r="C105" s="3">
        <v>26</v>
      </c>
      <c r="D105" s="1">
        <v>3</v>
      </c>
      <c r="E105" s="5" t="s">
        <v>102</v>
      </c>
      <c r="F105" s="5">
        <f>+E105*D105</f>
        <v>9.791666666666668E-2</v>
      </c>
      <c r="G105" s="3">
        <f>+H105-(B105*D105)</f>
        <v>33</v>
      </c>
      <c r="H105" s="3">
        <f>+C105*D105</f>
        <v>78</v>
      </c>
      <c r="I105" s="3">
        <f>+B105*D105</f>
        <v>45</v>
      </c>
      <c r="J105" s="6">
        <f t="shared" si="1"/>
        <v>0.14102564102564102</v>
      </c>
      <c r="K105" s="12">
        <v>104</v>
      </c>
      <c r="L105" s="8">
        <f>+SUMIF(A:A,K105,F:F)</f>
        <v>6.8055555555555564E-2</v>
      </c>
      <c r="M105" s="11">
        <f>+SUMIF(A:A,K105,H:H)</f>
        <v>77</v>
      </c>
    </row>
    <row r="106" spans="1:13">
      <c r="A106" s="1">
        <v>41</v>
      </c>
      <c r="B106" s="3">
        <v>18</v>
      </c>
      <c r="C106" s="3">
        <v>30</v>
      </c>
      <c r="D106" s="1">
        <v>1</v>
      </c>
      <c r="E106" s="5" t="s">
        <v>83</v>
      </c>
      <c r="F106" s="5">
        <f>+E106*D106</f>
        <v>1.3194444444444444E-2</v>
      </c>
      <c r="G106" s="3">
        <f>+H106-(B106*D106)</f>
        <v>12</v>
      </c>
      <c r="H106" s="3">
        <f>+C106*D106</f>
        <v>30</v>
      </c>
      <c r="I106" s="3">
        <f>+B106*D106</f>
        <v>18</v>
      </c>
      <c r="J106" s="6">
        <f t="shared" si="1"/>
        <v>0.4</v>
      </c>
      <c r="K106" s="12">
        <v>105</v>
      </c>
      <c r="L106" s="8">
        <f>+SUMIF(A:A,K106,F:F)</f>
        <v>8.9583333333333334E-2</v>
      </c>
      <c r="M106" s="11">
        <f>+SUMIF(A:A,K106,H:H)</f>
        <v>141</v>
      </c>
    </row>
    <row r="107" spans="1:13">
      <c r="A107" s="1">
        <v>42</v>
      </c>
      <c r="B107" s="3">
        <v>13</v>
      </c>
      <c r="C107" s="3">
        <v>22</v>
      </c>
      <c r="D107" s="1">
        <v>1</v>
      </c>
      <c r="E107" s="5" t="s">
        <v>94</v>
      </c>
      <c r="F107" s="5">
        <f>+E107*D107</f>
        <v>3.9583333333333331E-2</v>
      </c>
      <c r="G107" s="3">
        <f>+H107-(B107*D107)</f>
        <v>9</v>
      </c>
      <c r="H107" s="3">
        <f>+C107*D107</f>
        <v>22</v>
      </c>
      <c r="I107" s="3">
        <f>+B107*D107</f>
        <v>13</v>
      </c>
      <c r="J107" s="6">
        <f t="shared" si="1"/>
        <v>0.40909090909090912</v>
      </c>
      <c r="K107" s="12">
        <v>106</v>
      </c>
      <c r="L107" s="8">
        <f>+SUMIF(A:A,K107,F:F)</f>
        <v>4.027777777777778E-2</v>
      </c>
      <c r="M107" s="11">
        <f>+SUMIF(A:A,K107,H:H)</f>
        <v>68</v>
      </c>
    </row>
    <row r="108" spans="1:13">
      <c r="A108" s="1">
        <v>42</v>
      </c>
      <c r="B108" s="3">
        <v>25</v>
      </c>
      <c r="C108" s="3">
        <v>40</v>
      </c>
      <c r="D108" s="1">
        <v>2</v>
      </c>
      <c r="E108" s="5" t="s">
        <v>109</v>
      </c>
      <c r="F108" s="5">
        <f>+E108*D108</f>
        <v>1.6666666666666666E-2</v>
      </c>
      <c r="G108" s="3">
        <f>+H108-(B108*D108)</f>
        <v>30</v>
      </c>
      <c r="H108" s="3">
        <f>+C108*D108</f>
        <v>80</v>
      </c>
      <c r="I108" s="3">
        <f>+B108*D108</f>
        <v>50</v>
      </c>
      <c r="J108" s="6">
        <f t="shared" si="1"/>
        <v>0.1875</v>
      </c>
      <c r="K108" s="12">
        <v>107</v>
      </c>
      <c r="L108" s="8">
        <f>+SUMIF(A:A,K108,F:F)</f>
        <v>0.26041666666666663</v>
      </c>
      <c r="M108" s="11">
        <f>+SUMIF(A:A,K108,H:H)</f>
        <v>253</v>
      </c>
    </row>
    <row r="109" spans="1:13">
      <c r="A109" s="1">
        <v>43</v>
      </c>
      <c r="B109" s="3">
        <v>19</v>
      </c>
      <c r="C109" s="3">
        <v>32</v>
      </c>
      <c r="D109" s="1">
        <v>1</v>
      </c>
      <c r="E109" s="5" t="s">
        <v>87</v>
      </c>
      <c r="F109" s="5">
        <f>+E109*D109</f>
        <v>4.1666666666666666E-3</v>
      </c>
      <c r="G109" s="3">
        <f>+H109-(B109*D109)</f>
        <v>13</v>
      </c>
      <c r="H109" s="3">
        <f>+C109*D109</f>
        <v>32</v>
      </c>
      <c r="I109" s="3">
        <f>+B109*D109</f>
        <v>19</v>
      </c>
      <c r="J109" s="6">
        <f t="shared" si="1"/>
        <v>0.40625</v>
      </c>
      <c r="K109" s="12">
        <v>108</v>
      </c>
      <c r="L109" s="8">
        <f>+SUMIF(A:A,K109,F:F)</f>
        <v>9.5833333333333326E-2</v>
      </c>
      <c r="M109" s="11">
        <f>+SUMIF(A:A,K109,H:H)</f>
        <v>124</v>
      </c>
    </row>
    <row r="110" spans="1:13">
      <c r="A110" s="1">
        <v>43</v>
      </c>
      <c r="B110" s="3">
        <v>20</v>
      </c>
      <c r="C110" s="3">
        <v>34</v>
      </c>
      <c r="D110" s="1">
        <v>2</v>
      </c>
      <c r="E110" s="5" t="s">
        <v>89</v>
      </c>
      <c r="F110" s="5">
        <f>+E110*D110</f>
        <v>8.1944444444444445E-2</v>
      </c>
      <c r="G110" s="3">
        <f>+H110-(B110*D110)</f>
        <v>28</v>
      </c>
      <c r="H110" s="3">
        <f>+C110*D110</f>
        <v>68</v>
      </c>
      <c r="I110" s="3">
        <f>+B110*D110</f>
        <v>40</v>
      </c>
      <c r="J110" s="6">
        <f t="shared" si="1"/>
        <v>0.20588235294117646</v>
      </c>
      <c r="K110" s="12">
        <v>109</v>
      </c>
      <c r="L110" s="8">
        <f>+SUMIF(A:A,K110,F:F)</f>
        <v>0.18333333333333332</v>
      </c>
      <c r="M110" s="11">
        <f>+SUMIF(A:A,K110,H:H)</f>
        <v>169</v>
      </c>
    </row>
    <row r="111" spans="1:13">
      <c r="A111" s="1">
        <v>43</v>
      </c>
      <c r="B111" s="3">
        <v>14</v>
      </c>
      <c r="C111" s="3">
        <v>24</v>
      </c>
      <c r="D111" s="1">
        <v>3</v>
      </c>
      <c r="E111" s="5" t="s">
        <v>94</v>
      </c>
      <c r="F111" s="5">
        <f>+E111*D111</f>
        <v>0.11874999999999999</v>
      </c>
      <c r="G111" s="3">
        <f>+H111-(B111*D111)</f>
        <v>30</v>
      </c>
      <c r="H111" s="3">
        <f>+C111*D111</f>
        <v>72</v>
      </c>
      <c r="I111" s="3">
        <f>+B111*D111</f>
        <v>42</v>
      </c>
      <c r="J111" s="6">
        <f t="shared" si="1"/>
        <v>0.1388888888888889</v>
      </c>
      <c r="K111" s="12">
        <v>110</v>
      </c>
      <c r="L111" s="8">
        <f>+SUMIF(A:A,K111,F:F)</f>
        <v>0.14791666666666667</v>
      </c>
      <c r="M111" s="11">
        <f>+SUMIF(A:A,K111,H:H)</f>
        <v>163</v>
      </c>
    </row>
    <row r="112" spans="1:13">
      <c r="A112" s="1">
        <v>43</v>
      </c>
      <c r="B112" s="3">
        <v>19</v>
      </c>
      <c r="C112" s="3">
        <v>31</v>
      </c>
      <c r="D112" s="1">
        <v>1</v>
      </c>
      <c r="E112" s="5" t="s">
        <v>84</v>
      </c>
      <c r="F112" s="5">
        <f>+E112*D112</f>
        <v>1.6666666666666666E-2</v>
      </c>
      <c r="G112" s="3">
        <f>+H112-(B112*D112)</f>
        <v>12</v>
      </c>
      <c r="H112" s="3">
        <f>+C112*D112</f>
        <v>31</v>
      </c>
      <c r="I112" s="3">
        <f>+B112*D112</f>
        <v>19</v>
      </c>
      <c r="J112" s="6">
        <f t="shared" si="1"/>
        <v>0.38709677419354838</v>
      </c>
      <c r="K112" s="12">
        <v>111</v>
      </c>
      <c r="L112" s="8">
        <f>+SUMIF(A:A,K112,F:F)</f>
        <v>0.16111111111111109</v>
      </c>
      <c r="M112" s="11">
        <f>+SUMIF(A:A,K112,H:H)</f>
        <v>204</v>
      </c>
    </row>
    <row r="113" spans="1:13">
      <c r="A113" s="1">
        <v>44</v>
      </c>
      <c r="B113" s="3">
        <v>15</v>
      </c>
      <c r="C113" s="3">
        <v>26</v>
      </c>
      <c r="D113" s="1">
        <v>1</v>
      </c>
      <c r="E113" s="5" t="s">
        <v>69</v>
      </c>
      <c r="F113" s="5">
        <f>+E113*D113</f>
        <v>2.361111111111111E-2</v>
      </c>
      <c r="G113" s="3">
        <f>+H113-(B113*D113)</f>
        <v>11</v>
      </c>
      <c r="H113" s="3">
        <f>+C113*D113</f>
        <v>26</v>
      </c>
      <c r="I113" s="3">
        <f>+B113*D113</f>
        <v>15</v>
      </c>
      <c r="J113" s="6">
        <f t="shared" si="1"/>
        <v>0.42307692307692307</v>
      </c>
      <c r="K113" s="12">
        <v>112</v>
      </c>
      <c r="L113" s="8">
        <f>+SUMIF(A:A,K113,F:F)</f>
        <v>1.1111111111111112E-2</v>
      </c>
      <c r="M113" s="11">
        <f>+SUMIF(A:A,K113,H:H)</f>
        <v>20</v>
      </c>
    </row>
    <row r="114" spans="1:13">
      <c r="A114" s="1">
        <v>44</v>
      </c>
      <c r="B114" s="3">
        <v>15</v>
      </c>
      <c r="C114" s="3">
        <v>25</v>
      </c>
      <c r="D114" s="1">
        <v>3</v>
      </c>
      <c r="E114" s="5" t="s">
        <v>76</v>
      </c>
      <c r="F114" s="5">
        <f>+E114*D114</f>
        <v>1.6666666666666666E-2</v>
      </c>
      <c r="G114" s="3">
        <f>+H114-(B114*D114)</f>
        <v>30</v>
      </c>
      <c r="H114" s="3">
        <f>+C114*D114</f>
        <v>75</v>
      </c>
      <c r="I114" s="3">
        <f>+B114*D114</f>
        <v>45</v>
      </c>
      <c r="J114" s="6">
        <f t="shared" si="1"/>
        <v>0.13333333333333333</v>
      </c>
      <c r="K114" s="12">
        <v>113</v>
      </c>
      <c r="L114" s="8">
        <f>+SUMIF(A:A,K114,F:F)</f>
        <v>7.0833333333333331E-2</v>
      </c>
      <c r="M114" s="11">
        <f>+SUMIF(A:A,K114,H:H)</f>
        <v>68</v>
      </c>
    </row>
    <row r="115" spans="1:13">
      <c r="A115" s="1">
        <v>44</v>
      </c>
      <c r="B115" s="3">
        <v>13</v>
      </c>
      <c r="C115" s="3">
        <v>21</v>
      </c>
      <c r="D115" s="1">
        <v>1</v>
      </c>
      <c r="E115" s="5" t="s">
        <v>92</v>
      </c>
      <c r="F115" s="5">
        <f>+E115*D115</f>
        <v>2.9861111111111113E-2</v>
      </c>
      <c r="G115" s="3">
        <f>+H115-(B115*D115)</f>
        <v>8</v>
      </c>
      <c r="H115" s="3">
        <f>+C115*D115</f>
        <v>21</v>
      </c>
      <c r="I115" s="3">
        <f>+B115*D115</f>
        <v>13</v>
      </c>
      <c r="J115" s="6">
        <f t="shared" si="1"/>
        <v>0.38095238095238093</v>
      </c>
      <c r="K115" s="12">
        <v>114</v>
      </c>
      <c r="L115" s="8">
        <f>+SUMIF(A:A,K115,F:F)</f>
        <v>0.21458333333333335</v>
      </c>
      <c r="M115" s="11">
        <f>+SUMIF(A:A,K115,H:H)</f>
        <v>253</v>
      </c>
    </row>
    <row r="116" spans="1:13">
      <c r="A116" s="1">
        <v>45</v>
      </c>
      <c r="B116" s="3">
        <v>10</v>
      </c>
      <c r="C116" s="3">
        <v>18</v>
      </c>
      <c r="D116" s="1">
        <v>3</v>
      </c>
      <c r="E116" s="5" t="s">
        <v>102</v>
      </c>
      <c r="F116" s="5">
        <f>+E116*D116</f>
        <v>9.791666666666668E-2</v>
      </c>
      <c r="G116" s="3">
        <f>+H116-(B116*D116)</f>
        <v>24</v>
      </c>
      <c r="H116" s="3">
        <f>+C116*D116</f>
        <v>54</v>
      </c>
      <c r="I116" s="3">
        <f>+B116*D116</f>
        <v>30</v>
      </c>
      <c r="J116" s="6">
        <f t="shared" si="1"/>
        <v>0.14814814814814814</v>
      </c>
      <c r="K116" s="12">
        <v>115</v>
      </c>
      <c r="L116" s="8">
        <f>+SUMIF(A:A,K116,F:F)</f>
        <v>0.18194444444444446</v>
      </c>
      <c r="M116" s="11">
        <f>+SUMIF(A:A,K116,H:H)</f>
        <v>237</v>
      </c>
    </row>
    <row r="117" spans="1:13">
      <c r="A117" s="1">
        <v>46</v>
      </c>
      <c r="B117" s="3">
        <v>18</v>
      </c>
      <c r="C117" s="3">
        <v>30</v>
      </c>
      <c r="D117" s="1">
        <v>2</v>
      </c>
      <c r="E117" s="5" t="s">
        <v>74</v>
      </c>
      <c r="F117" s="5">
        <f>+E117*D117</f>
        <v>3.1944444444444442E-2</v>
      </c>
      <c r="G117" s="3">
        <f>+H117-(B117*D117)</f>
        <v>24</v>
      </c>
      <c r="H117" s="3">
        <f>+C117*D117</f>
        <v>60</v>
      </c>
      <c r="I117" s="3">
        <f>+B117*D117</f>
        <v>36</v>
      </c>
      <c r="J117" s="6">
        <f t="shared" si="1"/>
        <v>0.2</v>
      </c>
      <c r="K117" s="12">
        <v>116</v>
      </c>
      <c r="L117" s="8">
        <f>+SUMIF(A:A,K117,F:F)</f>
        <v>0.20347222222222222</v>
      </c>
      <c r="M117" s="11">
        <f>+SUMIF(A:A,K117,H:H)</f>
        <v>269</v>
      </c>
    </row>
    <row r="118" spans="1:13">
      <c r="A118" s="1">
        <v>46</v>
      </c>
      <c r="B118" s="3">
        <v>20</v>
      </c>
      <c r="C118" s="3">
        <v>34</v>
      </c>
      <c r="D118" s="1">
        <v>1</v>
      </c>
      <c r="E118" s="5" t="s">
        <v>90</v>
      </c>
      <c r="F118" s="5">
        <f>+E118*D118</f>
        <v>3.3333333333333333E-2</v>
      </c>
      <c r="G118" s="3">
        <f>+H118-(B118*D118)</f>
        <v>14</v>
      </c>
      <c r="H118" s="3">
        <f>+C118*D118</f>
        <v>34</v>
      </c>
      <c r="I118" s="3">
        <f>+B118*D118</f>
        <v>20</v>
      </c>
      <c r="J118" s="6">
        <f t="shared" si="1"/>
        <v>0.41176470588235292</v>
      </c>
      <c r="K118" s="12">
        <v>117</v>
      </c>
      <c r="L118" s="8">
        <f>+SUMIF(A:A,K118,F:F)</f>
        <v>1.1111111111111112E-2</v>
      </c>
      <c r="M118" s="11">
        <f>+SUMIF(A:A,K118,H:H)</f>
        <v>70</v>
      </c>
    </row>
    <row r="119" spans="1:13">
      <c r="A119" s="1">
        <v>46</v>
      </c>
      <c r="B119" s="3">
        <v>14</v>
      </c>
      <c r="C119" s="3">
        <v>23</v>
      </c>
      <c r="D119" s="1">
        <v>2</v>
      </c>
      <c r="E119" s="5" t="s">
        <v>78</v>
      </c>
      <c r="F119" s="5">
        <f>+E119*D119</f>
        <v>2.0833333333333332E-2</v>
      </c>
      <c r="G119" s="3">
        <f>+H119-(B119*D119)</f>
        <v>18</v>
      </c>
      <c r="H119" s="3">
        <f>+C119*D119</f>
        <v>46</v>
      </c>
      <c r="I119" s="3">
        <f>+B119*D119</f>
        <v>28</v>
      </c>
      <c r="J119" s="6">
        <f t="shared" si="1"/>
        <v>0.19565217391304349</v>
      </c>
      <c r="K119" s="12">
        <v>118</v>
      </c>
      <c r="L119" s="8">
        <f>+SUMIF(A:A,K119,F:F)</f>
        <v>0.21527777777777776</v>
      </c>
      <c r="M119" s="11">
        <f>+SUMIF(A:A,K119,H:H)</f>
        <v>209</v>
      </c>
    </row>
    <row r="120" spans="1:13">
      <c r="A120" s="1">
        <v>47</v>
      </c>
      <c r="B120" s="3">
        <v>20</v>
      </c>
      <c r="C120" s="3">
        <v>33</v>
      </c>
      <c r="D120" s="1">
        <v>2</v>
      </c>
      <c r="E120" s="5" t="s">
        <v>110</v>
      </c>
      <c r="F120" s="5">
        <f>+E120*D120</f>
        <v>7.7777777777777779E-2</v>
      </c>
      <c r="G120" s="3">
        <f>+H120-(B120*D120)</f>
        <v>26</v>
      </c>
      <c r="H120" s="3">
        <f>+C120*D120</f>
        <v>66</v>
      </c>
      <c r="I120" s="3">
        <f>+B120*D120</f>
        <v>40</v>
      </c>
      <c r="J120" s="6">
        <f t="shared" si="1"/>
        <v>0.19696969696969696</v>
      </c>
      <c r="K120" s="12">
        <v>119</v>
      </c>
      <c r="L120" s="8">
        <f>+SUMIF(A:A,K120,F:F)</f>
        <v>7.013888888888889E-2</v>
      </c>
      <c r="M120" s="11">
        <f>+SUMIF(A:A,K120,H:H)</f>
        <v>134</v>
      </c>
    </row>
    <row r="121" spans="1:13">
      <c r="A121" s="1">
        <v>47</v>
      </c>
      <c r="B121" s="3">
        <v>14</v>
      </c>
      <c r="C121" s="3">
        <v>23</v>
      </c>
      <c r="D121" s="1">
        <v>1</v>
      </c>
      <c r="E121" s="5" t="s">
        <v>75</v>
      </c>
      <c r="F121" s="5">
        <f>+E121*D121</f>
        <v>1.1805555555555555E-2</v>
      </c>
      <c r="G121" s="3">
        <f>+H121-(B121*D121)</f>
        <v>9</v>
      </c>
      <c r="H121" s="3">
        <f>+C121*D121</f>
        <v>23</v>
      </c>
      <c r="I121" s="3">
        <f>+B121*D121</f>
        <v>14</v>
      </c>
      <c r="J121" s="6">
        <f t="shared" si="1"/>
        <v>0.39130434782608697</v>
      </c>
      <c r="K121" s="12">
        <v>120</v>
      </c>
      <c r="L121" s="8">
        <f>+SUMIF(A:A,K121,F:F)</f>
        <v>0.1736111111111111</v>
      </c>
      <c r="M121" s="11">
        <f>+SUMIF(A:A,K121,H:H)</f>
        <v>145</v>
      </c>
    </row>
    <row r="122" spans="1:13">
      <c r="A122" s="1">
        <v>47</v>
      </c>
      <c r="B122" s="3">
        <v>12</v>
      </c>
      <c r="C122" s="3">
        <v>20</v>
      </c>
      <c r="D122" s="1">
        <v>1</v>
      </c>
      <c r="E122" s="5" t="s">
        <v>96</v>
      </c>
      <c r="F122" s="5">
        <f>+E122*D122</f>
        <v>9.7222222222222224E-3</v>
      </c>
      <c r="G122" s="3">
        <f>+H122-(B122*D122)</f>
        <v>8</v>
      </c>
      <c r="H122" s="3">
        <f>+C122*D122</f>
        <v>20</v>
      </c>
      <c r="I122" s="3">
        <f>+B122*D122</f>
        <v>12</v>
      </c>
      <c r="J122" s="6">
        <f t="shared" si="1"/>
        <v>0.4</v>
      </c>
      <c r="K122" s="12">
        <v>121</v>
      </c>
      <c r="L122" s="8">
        <f>+SUMIF(A:A,K122,F:F)</f>
        <v>5.2777777777777778E-2</v>
      </c>
      <c r="M122" s="11">
        <f>+SUMIF(A:A,K122,H:H)</f>
        <v>52</v>
      </c>
    </row>
    <row r="123" spans="1:13">
      <c r="A123" s="1">
        <v>48</v>
      </c>
      <c r="B123" s="3">
        <v>16</v>
      </c>
      <c r="C123" s="3">
        <v>27</v>
      </c>
      <c r="D123" s="1">
        <v>3</v>
      </c>
      <c r="E123" s="5" t="s">
        <v>111</v>
      </c>
      <c r="F123" s="5">
        <f>+E123*D123</f>
        <v>7.7083333333333337E-2</v>
      </c>
      <c r="G123" s="3">
        <f>+H123-(B123*D123)</f>
        <v>33</v>
      </c>
      <c r="H123" s="3">
        <f>+C123*D123</f>
        <v>81</v>
      </c>
      <c r="I123" s="3">
        <f>+B123*D123</f>
        <v>48</v>
      </c>
      <c r="J123" s="6">
        <f t="shared" si="1"/>
        <v>0.13580246913580246</v>
      </c>
      <c r="K123" s="12">
        <v>122</v>
      </c>
      <c r="L123" s="8">
        <f>+SUMIF(A:A,K123,F:F)</f>
        <v>6.6666666666666666E-2</v>
      </c>
      <c r="M123" s="11">
        <f>+SUMIF(A:A,K123,H:H)</f>
        <v>105</v>
      </c>
    </row>
    <row r="124" spans="1:13">
      <c r="A124" s="1">
        <v>48</v>
      </c>
      <c r="B124" s="3">
        <v>13</v>
      </c>
      <c r="C124" s="3">
        <v>22</v>
      </c>
      <c r="D124" s="1">
        <v>2</v>
      </c>
      <c r="E124" s="5" t="s">
        <v>107</v>
      </c>
      <c r="F124" s="5">
        <f>+E124*D124</f>
        <v>7.6388888888888895E-2</v>
      </c>
      <c r="G124" s="3">
        <f>+H124-(B124*D124)</f>
        <v>18</v>
      </c>
      <c r="H124" s="3">
        <f>+C124*D124</f>
        <v>44</v>
      </c>
      <c r="I124" s="3">
        <f>+B124*D124</f>
        <v>26</v>
      </c>
      <c r="J124" s="6">
        <f t="shared" si="1"/>
        <v>0.20454545454545456</v>
      </c>
      <c r="K124" s="12">
        <v>123</v>
      </c>
      <c r="L124" s="8">
        <f>+SUMIF(A:A,K124,F:F)</f>
        <v>2.2916666666666665E-2</v>
      </c>
      <c r="M124" s="11">
        <f>+SUMIF(A:A,K124,H:H)</f>
        <v>24</v>
      </c>
    </row>
    <row r="125" spans="1:13">
      <c r="A125" s="1">
        <v>48</v>
      </c>
      <c r="B125" s="3">
        <v>20</v>
      </c>
      <c r="C125" s="3">
        <v>33</v>
      </c>
      <c r="D125" s="1">
        <v>1</v>
      </c>
      <c r="E125" s="5" t="s">
        <v>67</v>
      </c>
      <c r="F125" s="5">
        <f>+E125*D125</f>
        <v>2.2222222222222223E-2</v>
      </c>
      <c r="G125" s="3">
        <f>+H125-(B125*D125)</f>
        <v>13</v>
      </c>
      <c r="H125" s="3">
        <f>+C125*D125</f>
        <v>33</v>
      </c>
      <c r="I125" s="3">
        <f>+B125*D125</f>
        <v>20</v>
      </c>
      <c r="J125" s="6">
        <f t="shared" si="1"/>
        <v>0.39393939393939392</v>
      </c>
      <c r="K125" s="12">
        <v>124</v>
      </c>
      <c r="L125" s="8">
        <f>+SUMIF(A:A,K125,F:F)</f>
        <v>0.17916666666666667</v>
      </c>
      <c r="M125" s="11">
        <f>+SUMIF(A:A,K125,H:H)</f>
        <v>222</v>
      </c>
    </row>
    <row r="126" spans="1:13">
      <c r="A126" s="1">
        <v>49</v>
      </c>
      <c r="B126" s="3">
        <v>14</v>
      </c>
      <c r="C126" s="3">
        <v>24</v>
      </c>
      <c r="D126" s="1">
        <v>3</v>
      </c>
      <c r="E126" s="5" t="s">
        <v>70</v>
      </c>
      <c r="F126" s="5">
        <f>+E126*D126</f>
        <v>1.8750000000000003E-2</v>
      </c>
      <c r="G126" s="3">
        <f>+H126-(B126*D126)</f>
        <v>30</v>
      </c>
      <c r="H126" s="3">
        <f>+C126*D126</f>
        <v>72</v>
      </c>
      <c r="I126" s="3">
        <f>+B126*D126</f>
        <v>42</v>
      </c>
      <c r="J126" s="6">
        <f t="shared" si="1"/>
        <v>0.1388888888888889</v>
      </c>
      <c r="K126" s="12">
        <v>125</v>
      </c>
      <c r="L126" s="8">
        <f>+SUMIF(A:A,K126,F:F)</f>
        <v>0.13819444444444445</v>
      </c>
      <c r="M126" s="11">
        <f>+SUMIF(A:A,K126,H:H)</f>
        <v>184</v>
      </c>
    </row>
    <row r="127" spans="1:13">
      <c r="A127" s="1">
        <v>49</v>
      </c>
      <c r="B127" s="3">
        <v>19</v>
      </c>
      <c r="C127" s="3">
        <v>32</v>
      </c>
      <c r="D127" s="1">
        <v>3</v>
      </c>
      <c r="E127" s="5" t="s">
        <v>71</v>
      </c>
      <c r="F127" s="5">
        <f>+E127*D127</f>
        <v>5.6249999999999994E-2</v>
      </c>
      <c r="G127" s="3">
        <f>+H127-(B127*D127)</f>
        <v>39</v>
      </c>
      <c r="H127" s="3">
        <f>+C127*D127</f>
        <v>96</v>
      </c>
      <c r="I127" s="3">
        <f>+B127*D127</f>
        <v>57</v>
      </c>
      <c r="J127" s="6">
        <f t="shared" si="1"/>
        <v>0.13541666666666666</v>
      </c>
      <c r="K127" s="12">
        <v>126</v>
      </c>
      <c r="L127" s="8">
        <f>+SUMIF(A:A,K127,F:F)</f>
        <v>0.13402777777777777</v>
      </c>
      <c r="M127" s="11">
        <f>+SUMIF(A:A,K127,H:H)</f>
        <v>165</v>
      </c>
    </row>
    <row r="128" spans="1:13">
      <c r="A128" s="1">
        <v>49</v>
      </c>
      <c r="B128" s="3">
        <v>10</v>
      </c>
      <c r="C128" s="3">
        <v>18</v>
      </c>
      <c r="D128" s="1">
        <v>1</v>
      </c>
      <c r="E128" s="5" t="s">
        <v>98</v>
      </c>
      <c r="F128" s="5">
        <f>+E128*D128</f>
        <v>3.125E-2</v>
      </c>
      <c r="G128" s="3">
        <f>+H128-(B128*D128)</f>
        <v>8</v>
      </c>
      <c r="H128" s="3">
        <f>+C128*D128</f>
        <v>18</v>
      </c>
      <c r="I128" s="3">
        <f>+B128*D128</f>
        <v>10</v>
      </c>
      <c r="J128" s="6">
        <f t="shared" si="1"/>
        <v>0.44444444444444442</v>
      </c>
      <c r="K128" s="12">
        <v>127</v>
      </c>
      <c r="L128" s="8">
        <f>+SUMIF(A:A,K128,F:F)</f>
        <v>4.1666666666666664E-2</v>
      </c>
      <c r="M128" s="11">
        <f>+SUMIF(A:A,K128,H:H)</f>
        <v>72</v>
      </c>
    </row>
    <row r="129" spans="1:13">
      <c r="A129" s="1">
        <v>50</v>
      </c>
      <c r="B129" s="3">
        <v>19</v>
      </c>
      <c r="C129" s="3">
        <v>32</v>
      </c>
      <c r="D129" s="1">
        <v>1</v>
      </c>
      <c r="E129" s="5" t="s">
        <v>87</v>
      </c>
      <c r="F129" s="5">
        <f>+E129*D129</f>
        <v>4.1666666666666666E-3</v>
      </c>
      <c r="G129" s="3">
        <f>+H129-(B129*D129)</f>
        <v>13</v>
      </c>
      <c r="H129" s="3">
        <f>+C129*D129</f>
        <v>32</v>
      </c>
      <c r="I129" s="3">
        <f>+B129*D129</f>
        <v>19</v>
      </c>
      <c r="J129" s="6">
        <f t="shared" si="1"/>
        <v>0.40625</v>
      </c>
      <c r="K129" s="12">
        <v>128</v>
      </c>
      <c r="L129" s="8">
        <f>+SUMIF(A:A,K129,F:F)</f>
        <v>0.31041666666666667</v>
      </c>
      <c r="M129" s="11">
        <f>+SUMIF(A:A,K129,H:H)</f>
        <v>239</v>
      </c>
    </row>
    <row r="130" spans="1:13">
      <c r="A130" s="1">
        <v>50</v>
      </c>
      <c r="B130" s="3">
        <v>13</v>
      </c>
      <c r="C130" s="3">
        <v>22</v>
      </c>
      <c r="D130" s="1">
        <v>2</v>
      </c>
      <c r="E130" s="5" t="s">
        <v>78</v>
      </c>
      <c r="F130" s="5">
        <f>+E130*D130</f>
        <v>2.0833333333333332E-2</v>
      </c>
      <c r="G130" s="3">
        <f>+H130-(B130*D130)</f>
        <v>18</v>
      </c>
      <c r="H130" s="3">
        <f>+C130*D130</f>
        <v>44</v>
      </c>
      <c r="I130" s="3">
        <f>+B130*D130</f>
        <v>26</v>
      </c>
      <c r="J130" s="6">
        <f t="shared" ref="J130:J193" si="2">+(G130/H130)/D130</f>
        <v>0.20454545454545456</v>
      </c>
      <c r="K130" s="12">
        <v>129</v>
      </c>
      <c r="L130" s="8">
        <f>+SUMIF(A:A,K130,F:F)</f>
        <v>6.3888888888888884E-2</v>
      </c>
      <c r="M130" s="11">
        <f>+SUMIF(A:A,K130,H:H)</f>
        <v>106</v>
      </c>
    </row>
    <row r="131" spans="1:13">
      <c r="A131" s="1">
        <v>51</v>
      </c>
      <c r="B131" s="3">
        <v>14</v>
      </c>
      <c r="C131" s="3">
        <v>23</v>
      </c>
      <c r="D131" s="1">
        <v>2</v>
      </c>
      <c r="E131" s="5" t="s">
        <v>112</v>
      </c>
      <c r="F131" s="5">
        <f>+E131*D131</f>
        <v>4.583333333333333E-2</v>
      </c>
      <c r="G131" s="3">
        <f>+H131-(B131*D131)</f>
        <v>18</v>
      </c>
      <c r="H131" s="3">
        <f>+C131*D131</f>
        <v>46</v>
      </c>
      <c r="I131" s="3">
        <f>+B131*D131</f>
        <v>28</v>
      </c>
      <c r="J131" s="6">
        <f t="shared" si="2"/>
        <v>0.19565217391304349</v>
      </c>
      <c r="K131" s="12">
        <v>130</v>
      </c>
      <c r="L131" s="8">
        <f>+SUMIF(A:A,K131,F:F)</f>
        <v>1.7361111111111112E-2</v>
      </c>
      <c r="M131" s="11">
        <f>+SUMIF(A:A,K131,H:H)</f>
        <v>35</v>
      </c>
    </row>
    <row r="132" spans="1:13">
      <c r="A132" s="1">
        <v>51</v>
      </c>
      <c r="B132" s="3">
        <v>20</v>
      </c>
      <c r="C132" s="3">
        <v>33</v>
      </c>
      <c r="D132" s="1">
        <v>3</v>
      </c>
      <c r="E132" s="5" t="s">
        <v>110</v>
      </c>
      <c r="F132" s="5">
        <f>+E132*D132</f>
        <v>0.11666666666666667</v>
      </c>
      <c r="G132" s="3">
        <f>+H132-(B132*D132)</f>
        <v>39</v>
      </c>
      <c r="H132" s="3">
        <f>+C132*D132</f>
        <v>99</v>
      </c>
      <c r="I132" s="3">
        <f>+B132*D132</f>
        <v>60</v>
      </c>
      <c r="J132" s="6">
        <f t="shared" si="2"/>
        <v>0.1313131313131313</v>
      </c>
      <c r="K132" s="12">
        <v>131</v>
      </c>
      <c r="L132" s="8">
        <f>+SUMIF(A:A,K132,F:F)</f>
        <v>0.19027777777777777</v>
      </c>
      <c r="M132" s="11">
        <f>+SUMIF(A:A,K132,H:H)</f>
        <v>157</v>
      </c>
    </row>
    <row r="133" spans="1:13">
      <c r="A133" s="1">
        <v>51</v>
      </c>
      <c r="B133" s="3">
        <v>13</v>
      </c>
      <c r="C133" s="3">
        <v>22</v>
      </c>
      <c r="D133" s="1">
        <v>2</v>
      </c>
      <c r="E133" s="5" t="s">
        <v>113</v>
      </c>
      <c r="F133" s="5">
        <f>+E133*D133</f>
        <v>7.3611111111111113E-2</v>
      </c>
      <c r="G133" s="3">
        <f>+H133-(B133*D133)</f>
        <v>18</v>
      </c>
      <c r="H133" s="3">
        <f>+C133*D133</f>
        <v>44</v>
      </c>
      <c r="I133" s="3">
        <f>+B133*D133</f>
        <v>26</v>
      </c>
      <c r="J133" s="6">
        <f t="shared" si="2"/>
        <v>0.20454545454545456</v>
      </c>
      <c r="K133" s="12">
        <v>132</v>
      </c>
      <c r="L133" s="8">
        <f>+SUMIF(A:A,K133,F:F)</f>
        <v>0.1423611111111111</v>
      </c>
      <c r="M133" s="11">
        <f>+SUMIF(A:A,K133,H:H)</f>
        <v>206</v>
      </c>
    </row>
    <row r="134" spans="1:13">
      <c r="A134" s="1">
        <v>51</v>
      </c>
      <c r="B134" s="3">
        <v>10</v>
      </c>
      <c r="C134" s="3">
        <v>18</v>
      </c>
      <c r="D134" s="1">
        <v>2</v>
      </c>
      <c r="E134" s="5" t="s">
        <v>105</v>
      </c>
      <c r="F134" s="5">
        <f>+E134*D134</f>
        <v>3.0555555555555555E-2</v>
      </c>
      <c r="G134" s="3">
        <f>+H134-(B134*D134)</f>
        <v>16</v>
      </c>
      <c r="H134" s="3">
        <f>+C134*D134</f>
        <v>36</v>
      </c>
      <c r="I134" s="3">
        <f>+B134*D134</f>
        <v>20</v>
      </c>
      <c r="J134" s="6">
        <f t="shared" si="2"/>
        <v>0.22222222222222221</v>
      </c>
      <c r="K134" s="12">
        <v>133</v>
      </c>
      <c r="L134" s="8">
        <f>+SUMIF(A:A,K134,F:F)</f>
        <v>0.12152777777777778</v>
      </c>
      <c r="M134" s="11">
        <f>+SUMIF(A:A,K134,H:H)</f>
        <v>182</v>
      </c>
    </row>
    <row r="135" spans="1:13">
      <c r="A135" s="1">
        <v>52</v>
      </c>
      <c r="B135" s="3">
        <v>20</v>
      </c>
      <c r="C135" s="3">
        <v>33</v>
      </c>
      <c r="D135" s="1">
        <v>3</v>
      </c>
      <c r="E135" s="5" t="s">
        <v>99</v>
      </c>
      <c r="F135" s="5">
        <f>+E135*D135</f>
        <v>2.7083333333333331E-2</v>
      </c>
      <c r="G135" s="3">
        <f>+H135-(B135*D135)</f>
        <v>39</v>
      </c>
      <c r="H135" s="3">
        <f>+C135*D135</f>
        <v>99</v>
      </c>
      <c r="I135" s="3">
        <f>+B135*D135</f>
        <v>60</v>
      </c>
      <c r="J135" s="6">
        <f t="shared" si="2"/>
        <v>0.1313131313131313</v>
      </c>
      <c r="K135" s="12">
        <v>134</v>
      </c>
      <c r="L135" s="8">
        <f>+SUMIF(A:A,K135,F:F)</f>
        <v>7.3611111111111113E-2</v>
      </c>
      <c r="M135" s="11">
        <f>+SUMIF(A:A,K135,H:H)</f>
        <v>120</v>
      </c>
    </row>
    <row r="136" spans="1:13">
      <c r="A136" s="1">
        <v>52</v>
      </c>
      <c r="B136" s="3">
        <v>19</v>
      </c>
      <c r="C136" s="3">
        <v>31</v>
      </c>
      <c r="D136" s="1">
        <v>2</v>
      </c>
      <c r="E136" s="5" t="s">
        <v>75</v>
      </c>
      <c r="F136" s="5">
        <f>+E136*D136</f>
        <v>2.361111111111111E-2</v>
      </c>
      <c r="G136" s="3">
        <f>+H136-(B136*D136)</f>
        <v>24</v>
      </c>
      <c r="H136" s="3">
        <f>+C136*D136</f>
        <v>62</v>
      </c>
      <c r="I136" s="3">
        <f>+B136*D136</f>
        <v>38</v>
      </c>
      <c r="J136" s="6">
        <f t="shared" si="2"/>
        <v>0.19354838709677419</v>
      </c>
      <c r="K136" s="12">
        <v>135</v>
      </c>
      <c r="L136" s="8">
        <f>+SUMIF(A:A,K136,F:F)</f>
        <v>0.15416666666666667</v>
      </c>
      <c r="M136" s="11">
        <f>+SUMIF(A:A,K136,H:H)</f>
        <v>260</v>
      </c>
    </row>
    <row r="137" spans="1:13">
      <c r="A137" s="1">
        <v>52</v>
      </c>
      <c r="B137" s="3">
        <v>20</v>
      </c>
      <c r="C137" s="3">
        <v>34</v>
      </c>
      <c r="D137" s="1">
        <v>3</v>
      </c>
      <c r="E137" s="5" t="s">
        <v>67</v>
      </c>
      <c r="F137" s="5">
        <f>+E137*D137</f>
        <v>6.6666666666666666E-2</v>
      </c>
      <c r="G137" s="3">
        <f>+H137-(B137*D137)</f>
        <v>42</v>
      </c>
      <c r="H137" s="3">
        <f>+C137*D137</f>
        <v>102</v>
      </c>
      <c r="I137" s="3">
        <f>+B137*D137</f>
        <v>60</v>
      </c>
      <c r="J137" s="6">
        <f t="shared" si="2"/>
        <v>0.1372549019607843</v>
      </c>
      <c r="K137" s="12">
        <v>136</v>
      </c>
      <c r="L137" s="8">
        <f>+SUMIF(A:A,K137,F:F)</f>
        <v>1.8055555555555554E-2</v>
      </c>
      <c r="M137" s="11">
        <f>+SUMIF(A:A,K137,H:H)</f>
        <v>80</v>
      </c>
    </row>
    <row r="138" spans="1:13">
      <c r="A138" s="1">
        <v>53</v>
      </c>
      <c r="B138" s="3">
        <v>14</v>
      </c>
      <c r="C138" s="3">
        <v>23</v>
      </c>
      <c r="D138" s="1">
        <v>3</v>
      </c>
      <c r="E138" s="5" t="s">
        <v>102</v>
      </c>
      <c r="F138" s="5">
        <f>+E138*D138</f>
        <v>9.791666666666668E-2</v>
      </c>
      <c r="G138" s="3">
        <f>+H138-(B138*D138)</f>
        <v>27</v>
      </c>
      <c r="H138" s="3">
        <f>+C138*D138</f>
        <v>69</v>
      </c>
      <c r="I138" s="3">
        <f>+B138*D138</f>
        <v>42</v>
      </c>
      <c r="J138" s="6">
        <f t="shared" si="2"/>
        <v>0.13043478260869565</v>
      </c>
      <c r="K138" s="12">
        <v>137</v>
      </c>
      <c r="L138" s="8">
        <f>+SUMIF(A:A,K138,F:F)</f>
        <v>8.5416666666666669E-2</v>
      </c>
      <c r="M138" s="11">
        <f>+SUMIF(A:A,K138,H:H)</f>
        <v>63</v>
      </c>
    </row>
    <row r="139" spans="1:13">
      <c r="A139" s="1">
        <v>53</v>
      </c>
      <c r="B139" s="3">
        <v>18</v>
      </c>
      <c r="C139" s="3">
        <v>30</v>
      </c>
      <c r="D139" s="1">
        <v>3</v>
      </c>
      <c r="E139" s="5" t="s">
        <v>104</v>
      </c>
      <c r="F139" s="5">
        <f>+E139*D139</f>
        <v>8.1250000000000003E-2</v>
      </c>
      <c r="G139" s="3">
        <f>+H139-(B139*D139)</f>
        <v>36</v>
      </c>
      <c r="H139" s="3">
        <f>+C139*D139</f>
        <v>90</v>
      </c>
      <c r="I139" s="3">
        <f>+B139*D139</f>
        <v>54</v>
      </c>
      <c r="J139" s="6">
        <f t="shared" si="2"/>
        <v>0.13333333333333333</v>
      </c>
      <c r="K139" s="12">
        <v>138</v>
      </c>
      <c r="L139" s="8">
        <f>+SUMIF(A:A,K139,F:F)</f>
        <v>0.13958333333333334</v>
      </c>
      <c r="M139" s="11">
        <f>+SUMIF(A:A,K139,H:H)</f>
        <v>238</v>
      </c>
    </row>
    <row r="140" spans="1:13">
      <c r="A140" s="1">
        <v>53</v>
      </c>
      <c r="B140" s="3">
        <v>22</v>
      </c>
      <c r="C140" s="3">
        <v>36</v>
      </c>
      <c r="D140" s="1">
        <v>3</v>
      </c>
      <c r="E140" s="5" t="s">
        <v>79</v>
      </c>
      <c r="F140" s="5">
        <f>+E140*D140</f>
        <v>5.4166666666666662E-2</v>
      </c>
      <c r="G140" s="3">
        <f>+H140-(B140*D140)</f>
        <v>42</v>
      </c>
      <c r="H140" s="3">
        <f>+C140*D140</f>
        <v>108</v>
      </c>
      <c r="I140" s="3">
        <f>+B140*D140</f>
        <v>66</v>
      </c>
      <c r="J140" s="6">
        <f t="shared" si="2"/>
        <v>0.12962962962962962</v>
      </c>
      <c r="K140" s="12">
        <v>139</v>
      </c>
      <c r="L140" s="8">
        <f>+SUMIF(A:A,K140,F:F)</f>
        <v>1.8055555555555554E-2</v>
      </c>
      <c r="M140" s="11">
        <f>+SUMIF(A:A,K140,H:H)</f>
        <v>35</v>
      </c>
    </row>
    <row r="141" spans="1:13">
      <c r="A141" s="1">
        <v>54</v>
      </c>
      <c r="B141" s="3">
        <v>21</v>
      </c>
      <c r="C141" s="3">
        <v>35</v>
      </c>
      <c r="D141" s="1">
        <v>3</v>
      </c>
      <c r="E141" s="5" t="s">
        <v>102</v>
      </c>
      <c r="F141" s="5">
        <f>+E141*D141</f>
        <v>9.791666666666668E-2</v>
      </c>
      <c r="G141" s="3">
        <f>+H141-(B141*D141)</f>
        <v>42</v>
      </c>
      <c r="H141" s="3">
        <f>+C141*D141</f>
        <v>105</v>
      </c>
      <c r="I141" s="3">
        <f>+B141*D141</f>
        <v>63</v>
      </c>
      <c r="J141" s="6">
        <f t="shared" si="2"/>
        <v>0.13333333333333333</v>
      </c>
      <c r="K141" s="12">
        <v>140</v>
      </c>
      <c r="L141" s="8">
        <f>+SUMIF(A:A,K141,F:F)</f>
        <v>0.18819444444444444</v>
      </c>
      <c r="M141" s="11">
        <f>+SUMIF(A:A,K141,H:H)</f>
        <v>191</v>
      </c>
    </row>
    <row r="142" spans="1:13">
      <c r="A142" s="1">
        <v>54</v>
      </c>
      <c r="B142" s="3">
        <v>19</v>
      </c>
      <c r="C142" s="3">
        <v>31</v>
      </c>
      <c r="D142" s="1">
        <v>1</v>
      </c>
      <c r="E142" s="5" t="s">
        <v>107</v>
      </c>
      <c r="F142" s="5">
        <f>+E142*D142</f>
        <v>3.8194444444444448E-2</v>
      </c>
      <c r="G142" s="3">
        <f>+H142-(B142*D142)</f>
        <v>12</v>
      </c>
      <c r="H142" s="3">
        <f>+C142*D142</f>
        <v>31</v>
      </c>
      <c r="I142" s="3">
        <f>+B142*D142</f>
        <v>19</v>
      </c>
      <c r="J142" s="6">
        <f t="shared" si="2"/>
        <v>0.38709677419354838</v>
      </c>
      <c r="K142" s="12">
        <v>141</v>
      </c>
      <c r="L142" s="8">
        <f>+SUMIF(A:A,K142,F:F)</f>
        <v>1.9444444444444445E-2</v>
      </c>
      <c r="M142" s="11">
        <f>+SUMIF(A:A,K142,H:H)</f>
        <v>21</v>
      </c>
    </row>
    <row r="143" spans="1:13">
      <c r="A143" s="1">
        <v>54</v>
      </c>
      <c r="B143" s="3">
        <v>10</v>
      </c>
      <c r="C143" s="3">
        <v>18</v>
      </c>
      <c r="D143" s="1">
        <v>1</v>
      </c>
      <c r="E143" s="5" t="s">
        <v>107</v>
      </c>
      <c r="F143" s="5">
        <f>+E143*D143</f>
        <v>3.8194444444444448E-2</v>
      </c>
      <c r="G143" s="3">
        <f>+H143-(B143*D143)</f>
        <v>8</v>
      </c>
      <c r="H143" s="3">
        <f>+C143*D143</f>
        <v>18</v>
      </c>
      <c r="I143" s="3">
        <f>+B143*D143</f>
        <v>10</v>
      </c>
      <c r="J143" s="6">
        <f t="shared" si="2"/>
        <v>0.44444444444444442</v>
      </c>
      <c r="K143" s="12">
        <v>142</v>
      </c>
      <c r="L143" s="8">
        <f>+SUMIF(A:A,K143,F:F)</f>
        <v>0.11527777777777778</v>
      </c>
      <c r="M143" s="11">
        <f>+SUMIF(A:A,K143,H:H)</f>
        <v>181</v>
      </c>
    </row>
    <row r="144" spans="1:13">
      <c r="A144" s="1">
        <v>54</v>
      </c>
      <c r="B144" s="3">
        <v>20</v>
      </c>
      <c r="C144" s="3">
        <v>33</v>
      </c>
      <c r="D144" s="1">
        <v>1</v>
      </c>
      <c r="E144" s="5" t="s">
        <v>100</v>
      </c>
      <c r="F144" s="5">
        <f>+E144*D144</f>
        <v>3.1944444444444442E-2</v>
      </c>
      <c r="G144" s="3">
        <f>+H144-(B144*D144)</f>
        <v>13</v>
      </c>
      <c r="H144" s="3">
        <f>+C144*D144</f>
        <v>33</v>
      </c>
      <c r="I144" s="3">
        <f>+B144*D144</f>
        <v>20</v>
      </c>
      <c r="J144" s="6">
        <f t="shared" si="2"/>
        <v>0.39393939393939392</v>
      </c>
      <c r="K144" s="12">
        <v>143</v>
      </c>
      <c r="L144" s="8">
        <f>+SUMIF(A:A,K144,F:F)</f>
        <v>2.2222222222222223E-2</v>
      </c>
      <c r="M144" s="11">
        <f>+SUMIF(A:A,K144,H:H)</f>
        <v>50</v>
      </c>
    </row>
    <row r="145" spans="1:13">
      <c r="A145" s="1">
        <v>55</v>
      </c>
      <c r="B145" s="3">
        <v>20</v>
      </c>
      <c r="C145" s="3">
        <v>33</v>
      </c>
      <c r="D145" s="1">
        <v>3</v>
      </c>
      <c r="E145" s="5" t="s">
        <v>71</v>
      </c>
      <c r="F145" s="5">
        <f>+E145*D145</f>
        <v>5.6249999999999994E-2</v>
      </c>
      <c r="G145" s="3">
        <f>+H145-(B145*D145)</f>
        <v>39</v>
      </c>
      <c r="H145" s="3">
        <f>+C145*D145</f>
        <v>99</v>
      </c>
      <c r="I145" s="3">
        <f>+B145*D145</f>
        <v>60</v>
      </c>
      <c r="J145" s="6">
        <f t="shared" si="2"/>
        <v>0.1313131313131313</v>
      </c>
      <c r="K145" s="12">
        <v>144</v>
      </c>
      <c r="L145" s="8">
        <f>+SUMIF(A:A,K145,F:F)</f>
        <v>0.2013888888888889</v>
      </c>
      <c r="M145" s="11">
        <f>+SUMIF(A:A,K145,H:H)</f>
        <v>185</v>
      </c>
    </row>
    <row r="146" spans="1:13">
      <c r="A146" s="1">
        <v>55</v>
      </c>
      <c r="B146" s="3">
        <v>14</v>
      </c>
      <c r="C146" s="3">
        <v>24</v>
      </c>
      <c r="D146" s="1">
        <v>1</v>
      </c>
      <c r="E146" s="5" t="s">
        <v>85</v>
      </c>
      <c r="F146" s="5">
        <f>+E146*D146</f>
        <v>3.472222222222222E-3</v>
      </c>
      <c r="G146" s="3">
        <f>+H146-(B146*D146)</f>
        <v>10</v>
      </c>
      <c r="H146" s="3">
        <f>+C146*D146</f>
        <v>24</v>
      </c>
      <c r="I146" s="3">
        <f>+B146*D146</f>
        <v>14</v>
      </c>
      <c r="J146" s="6">
        <f t="shared" si="2"/>
        <v>0.41666666666666669</v>
      </c>
      <c r="K146" s="12">
        <v>145</v>
      </c>
      <c r="L146" s="8">
        <f>+SUMIF(A:A,K146,F:F)</f>
        <v>0.18819444444444444</v>
      </c>
      <c r="M146" s="11">
        <f>+SUMIF(A:A,K146,H:H)</f>
        <v>126</v>
      </c>
    </row>
    <row r="147" spans="1:13">
      <c r="A147" s="1">
        <v>55</v>
      </c>
      <c r="B147" s="3">
        <v>22</v>
      </c>
      <c r="C147" s="3">
        <v>36</v>
      </c>
      <c r="D147" s="1">
        <v>1</v>
      </c>
      <c r="E147" s="5" t="s">
        <v>68</v>
      </c>
      <c r="F147" s="5">
        <f>+E147*D147</f>
        <v>3.5416666666666666E-2</v>
      </c>
      <c r="G147" s="3">
        <f>+H147-(B147*D147)</f>
        <v>14</v>
      </c>
      <c r="H147" s="3">
        <f>+C147*D147</f>
        <v>36</v>
      </c>
      <c r="I147" s="3">
        <f>+B147*D147</f>
        <v>22</v>
      </c>
      <c r="J147" s="6">
        <f t="shared" si="2"/>
        <v>0.3888888888888889</v>
      </c>
      <c r="K147" s="12">
        <v>146</v>
      </c>
      <c r="L147" s="8">
        <f>+SUMIF(A:A,K147,F:F)</f>
        <v>6.5277777777777782E-2</v>
      </c>
      <c r="M147" s="11">
        <f>+SUMIF(A:A,K147,H:H)</f>
        <v>62</v>
      </c>
    </row>
    <row r="148" spans="1:13">
      <c r="A148" s="1">
        <v>55</v>
      </c>
      <c r="B148" s="3">
        <v>19</v>
      </c>
      <c r="C148" s="3">
        <v>32</v>
      </c>
      <c r="D148" s="1">
        <v>3</v>
      </c>
      <c r="E148" s="5" t="s">
        <v>99</v>
      </c>
      <c r="F148" s="5">
        <f>+E148*D148</f>
        <v>2.7083333333333331E-2</v>
      </c>
      <c r="G148" s="3">
        <f>+H148-(B148*D148)</f>
        <v>39</v>
      </c>
      <c r="H148" s="3">
        <f>+C148*D148</f>
        <v>96</v>
      </c>
      <c r="I148" s="3">
        <f>+B148*D148</f>
        <v>57</v>
      </c>
      <c r="J148" s="6">
        <f t="shared" si="2"/>
        <v>0.13541666666666666</v>
      </c>
      <c r="K148" s="12">
        <v>147</v>
      </c>
      <c r="L148" s="8">
        <f>+SUMIF(A:A,K148,F:F)</f>
        <v>3.680555555555555E-2</v>
      </c>
      <c r="M148" s="11">
        <f>+SUMIF(A:A,K148,H:H)</f>
        <v>84</v>
      </c>
    </row>
    <row r="149" spans="1:13">
      <c r="A149" s="1">
        <v>56</v>
      </c>
      <c r="B149" s="3">
        <v>17</v>
      </c>
      <c r="C149" s="3">
        <v>29</v>
      </c>
      <c r="D149" s="1">
        <v>1</v>
      </c>
      <c r="E149" s="5" t="s">
        <v>91</v>
      </c>
      <c r="F149" s="5">
        <f>+E149*D149</f>
        <v>2.6388888888888889E-2</v>
      </c>
      <c r="G149" s="3">
        <f>+H149-(B149*D149)</f>
        <v>12</v>
      </c>
      <c r="H149" s="3">
        <f>+C149*D149</f>
        <v>29</v>
      </c>
      <c r="I149" s="3">
        <f>+B149*D149</f>
        <v>17</v>
      </c>
      <c r="J149" s="6">
        <f t="shared" si="2"/>
        <v>0.41379310344827586</v>
      </c>
      <c r="K149" s="12">
        <v>148</v>
      </c>
      <c r="L149" s="8">
        <f>+SUMIF(A:A,K149,F:F)</f>
        <v>0.23541666666666666</v>
      </c>
      <c r="M149" s="11">
        <f>+SUMIF(A:A,K149,H:H)</f>
        <v>212</v>
      </c>
    </row>
    <row r="150" spans="1:13">
      <c r="A150" s="1">
        <v>56</v>
      </c>
      <c r="B150" s="3">
        <v>11</v>
      </c>
      <c r="C150" s="3">
        <v>19</v>
      </c>
      <c r="D150" s="1">
        <v>1</v>
      </c>
      <c r="E150" s="5" t="s">
        <v>88</v>
      </c>
      <c r="F150" s="5">
        <f>+E150*D150</f>
        <v>2.7777777777777776E-2</v>
      </c>
      <c r="G150" s="3">
        <f>+H150-(B150*D150)</f>
        <v>8</v>
      </c>
      <c r="H150" s="3">
        <f>+C150*D150</f>
        <v>19</v>
      </c>
      <c r="I150" s="3">
        <f>+B150*D150</f>
        <v>11</v>
      </c>
      <c r="J150" s="6">
        <f t="shared" si="2"/>
        <v>0.42105263157894735</v>
      </c>
      <c r="K150" s="12">
        <v>149</v>
      </c>
      <c r="L150" s="8">
        <f>+SUMIF(A:A,K150,F:F)</f>
        <v>0.18611111111111112</v>
      </c>
      <c r="M150" s="11">
        <f>+SUMIF(A:A,K150,H:H)</f>
        <v>226</v>
      </c>
    </row>
    <row r="151" spans="1:13">
      <c r="A151" s="1">
        <v>57</v>
      </c>
      <c r="B151" s="3">
        <v>21</v>
      </c>
      <c r="C151" s="3">
        <v>35</v>
      </c>
      <c r="D151" s="1">
        <v>1</v>
      </c>
      <c r="E151" s="5" t="s">
        <v>108</v>
      </c>
      <c r="F151" s="5">
        <f>+E151*D151</f>
        <v>1.4583333333333334E-2</v>
      </c>
      <c r="G151" s="3">
        <f>+H151-(B151*D151)</f>
        <v>14</v>
      </c>
      <c r="H151" s="3">
        <f>+C151*D151</f>
        <v>35</v>
      </c>
      <c r="I151" s="3">
        <f>+B151*D151</f>
        <v>21</v>
      </c>
      <c r="J151" s="6">
        <f t="shared" si="2"/>
        <v>0.4</v>
      </c>
      <c r="K151" s="12">
        <v>150</v>
      </c>
      <c r="L151" s="8">
        <f>+SUMIF(A:A,K151,F:F)</f>
        <v>0.14722222222222223</v>
      </c>
      <c r="M151" s="11">
        <f>+SUMIF(A:A,K151,H:H)</f>
        <v>150</v>
      </c>
    </row>
    <row r="152" spans="1:13">
      <c r="A152" s="1">
        <v>57</v>
      </c>
      <c r="B152" s="3">
        <v>25</v>
      </c>
      <c r="C152" s="3">
        <v>40</v>
      </c>
      <c r="D152" s="1">
        <v>1</v>
      </c>
      <c r="E152" s="5" t="s">
        <v>114</v>
      </c>
      <c r="F152" s="5">
        <f>+E152*D152</f>
        <v>2.0833333333333332E-2</v>
      </c>
      <c r="G152" s="3">
        <f>+H152-(B152*D152)</f>
        <v>15</v>
      </c>
      <c r="H152" s="3">
        <f>+C152*D152</f>
        <v>40</v>
      </c>
      <c r="I152" s="3">
        <f>+B152*D152</f>
        <v>25</v>
      </c>
      <c r="J152" s="6">
        <f t="shared" si="2"/>
        <v>0.375</v>
      </c>
      <c r="K152" s="12">
        <v>151</v>
      </c>
      <c r="L152" s="8">
        <f>+SUMIF(A:A,K152,F:F)</f>
        <v>3.9583333333333331E-2</v>
      </c>
      <c r="M152" s="11">
        <f>+SUMIF(A:A,K152,H:H)</f>
        <v>132</v>
      </c>
    </row>
    <row r="153" spans="1:13">
      <c r="A153" s="1">
        <v>57</v>
      </c>
      <c r="B153" s="3">
        <v>13</v>
      </c>
      <c r="C153" s="3">
        <v>22</v>
      </c>
      <c r="D153" s="1">
        <v>1</v>
      </c>
      <c r="E153" s="5" t="s">
        <v>82</v>
      </c>
      <c r="F153" s="5">
        <f>+E153*D153</f>
        <v>6.9444444444444441E-3</v>
      </c>
      <c r="G153" s="3">
        <f>+H153-(B153*D153)</f>
        <v>9</v>
      </c>
      <c r="H153" s="3">
        <f>+C153*D153</f>
        <v>22</v>
      </c>
      <c r="I153" s="3">
        <f>+B153*D153</f>
        <v>13</v>
      </c>
      <c r="J153" s="6">
        <f t="shared" si="2"/>
        <v>0.40909090909090912</v>
      </c>
      <c r="K153" s="12">
        <v>152</v>
      </c>
      <c r="L153" s="8">
        <f>+SUMIF(A:A,K153,F:F)</f>
        <v>1.6666666666666666E-2</v>
      </c>
      <c r="M153" s="11">
        <f>+SUMIF(A:A,K153,H:H)</f>
        <v>56</v>
      </c>
    </row>
    <row r="154" spans="1:13">
      <c r="A154" s="1">
        <v>57</v>
      </c>
      <c r="B154" s="3">
        <v>22</v>
      </c>
      <c r="C154" s="3">
        <v>36</v>
      </c>
      <c r="D154" s="1">
        <v>2</v>
      </c>
      <c r="E154" s="5" t="s">
        <v>115</v>
      </c>
      <c r="F154" s="5">
        <f>+E154*D154</f>
        <v>9.7222222222222224E-3</v>
      </c>
      <c r="G154" s="3">
        <f>+H154-(B154*D154)</f>
        <v>28</v>
      </c>
      <c r="H154" s="3">
        <f>+C154*D154</f>
        <v>72</v>
      </c>
      <c r="I154" s="3">
        <f>+B154*D154</f>
        <v>44</v>
      </c>
      <c r="J154" s="6">
        <f t="shared" si="2"/>
        <v>0.19444444444444445</v>
      </c>
      <c r="K154" s="12">
        <v>153</v>
      </c>
      <c r="L154" s="8">
        <f>+SUMIF(A:A,K154,F:F)</f>
        <v>9.375E-2</v>
      </c>
      <c r="M154" s="11">
        <f>+SUMIF(A:A,K154,H:H)</f>
        <v>203</v>
      </c>
    </row>
    <row r="155" spans="1:13">
      <c r="A155" s="1">
        <v>58</v>
      </c>
      <c r="B155" s="3">
        <v>13</v>
      </c>
      <c r="C155" s="3">
        <v>22</v>
      </c>
      <c r="D155" s="1">
        <v>1</v>
      </c>
      <c r="E155" s="5" t="s">
        <v>75</v>
      </c>
      <c r="F155" s="5">
        <f>+E155*D155</f>
        <v>1.1805555555555555E-2</v>
      </c>
      <c r="G155" s="3">
        <f>+H155-(B155*D155)</f>
        <v>9</v>
      </c>
      <c r="H155" s="3">
        <f>+C155*D155</f>
        <v>22</v>
      </c>
      <c r="I155" s="3">
        <f>+B155*D155</f>
        <v>13</v>
      </c>
      <c r="J155" s="6">
        <f t="shared" si="2"/>
        <v>0.40909090909090912</v>
      </c>
      <c r="K155" s="12">
        <v>154</v>
      </c>
      <c r="L155" s="8">
        <f>+SUMIF(A:A,K155,F:F)</f>
        <v>0.15</v>
      </c>
      <c r="M155" s="11">
        <f>+SUMIF(A:A,K155,H:H)</f>
        <v>144</v>
      </c>
    </row>
    <row r="156" spans="1:13">
      <c r="A156" s="1">
        <v>58</v>
      </c>
      <c r="B156" s="3">
        <v>12</v>
      </c>
      <c r="C156" s="3">
        <v>20</v>
      </c>
      <c r="D156" s="1">
        <v>3</v>
      </c>
      <c r="E156" s="5" t="s">
        <v>110</v>
      </c>
      <c r="F156" s="5">
        <f>+E156*D156</f>
        <v>0.11666666666666667</v>
      </c>
      <c r="G156" s="3">
        <f>+H156-(B156*D156)</f>
        <v>24</v>
      </c>
      <c r="H156" s="3">
        <f>+C156*D156</f>
        <v>60</v>
      </c>
      <c r="I156" s="3">
        <f>+B156*D156</f>
        <v>36</v>
      </c>
      <c r="J156" s="6">
        <f t="shared" si="2"/>
        <v>0.13333333333333333</v>
      </c>
      <c r="K156" s="12">
        <v>155</v>
      </c>
      <c r="L156" s="8">
        <f>+SUMIF(A:A,K156,F:F)</f>
        <v>0.11597222222222223</v>
      </c>
      <c r="M156" s="11">
        <f>+SUMIF(A:A,K156,H:H)</f>
        <v>136</v>
      </c>
    </row>
    <row r="157" spans="1:13">
      <c r="A157" s="1">
        <v>59</v>
      </c>
      <c r="B157" s="3">
        <v>11</v>
      </c>
      <c r="C157" s="3">
        <v>19</v>
      </c>
      <c r="D157" s="1">
        <v>2</v>
      </c>
      <c r="E157" s="5" t="s">
        <v>99</v>
      </c>
      <c r="F157" s="5">
        <f>+E157*D157</f>
        <v>1.8055555555555554E-2</v>
      </c>
      <c r="G157" s="3">
        <f>+H157-(B157*D157)</f>
        <v>16</v>
      </c>
      <c r="H157" s="3">
        <f>+C157*D157</f>
        <v>38</v>
      </c>
      <c r="I157" s="3">
        <f>+B157*D157</f>
        <v>22</v>
      </c>
      <c r="J157" s="6">
        <f t="shared" si="2"/>
        <v>0.21052631578947367</v>
      </c>
      <c r="K157" s="12">
        <v>156</v>
      </c>
      <c r="L157" s="8">
        <f>+SUMIF(A:A,K157,F:F)</f>
        <v>8.3333333333333332E-3</v>
      </c>
      <c r="M157" s="11">
        <f>+SUMIF(A:A,K157,H:H)</f>
        <v>56</v>
      </c>
    </row>
    <row r="158" spans="1:13">
      <c r="A158" s="1">
        <v>59</v>
      </c>
      <c r="B158" s="3">
        <v>14</v>
      </c>
      <c r="C158" s="3">
        <v>23</v>
      </c>
      <c r="D158" s="1">
        <v>2</v>
      </c>
      <c r="E158" s="5" t="s">
        <v>70</v>
      </c>
      <c r="F158" s="5">
        <f>+E158*D158</f>
        <v>1.2500000000000001E-2</v>
      </c>
      <c r="G158" s="3">
        <f>+H158-(B158*D158)</f>
        <v>18</v>
      </c>
      <c r="H158" s="3">
        <f>+C158*D158</f>
        <v>46</v>
      </c>
      <c r="I158" s="3">
        <f>+B158*D158</f>
        <v>28</v>
      </c>
      <c r="J158" s="6">
        <f t="shared" si="2"/>
        <v>0.19565217391304349</v>
      </c>
      <c r="K158" s="12">
        <v>157</v>
      </c>
      <c r="L158" s="8">
        <f>+SUMIF(A:A,K158,F:F)</f>
        <v>0.21875</v>
      </c>
      <c r="M158" s="11">
        <f>+SUMIF(A:A,K158,H:H)</f>
        <v>271</v>
      </c>
    </row>
    <row r="159" spans="1:13">
      <c r="A159" s="1">
        <v>59</v>
      </c>
      <c r="B159" s="3">
        <v>10</v>
      </c>
      <c r="C159" s="3">
        <v>18</v>
      </c>
      <c r="D159" s="1">
        <v>2</v>
      </c>
      <c r="E159" s="5" t="s">
        <v>99</v>
      </c>
      <c r="F159" s="5">
        <f>+E159*D159</f>
        <v>1.8055555555555554E-2</v>
      </c>
      <c r="G159" s="3">
        <f>+H159-(B159*D159)</f>
        <v>16</v>
      </c>
      <c r="H159" s="3">
        <f>+C159*D159</f>
        <v>36</v>
      </c>
      <c r="I159" s="3">
        <f>+B159*D159</f>
        <v>20</v>
      </c>
      <c r="J159" s="6">
        <f t="shared" si="2"/>
        <v>0.22222222222222221</v>
      </c>
      <c r="K159" s="12">
        <v>158</v>
      </c>
      <c r="L159" s="8">
        <f>+SUMIF(A:A,K159,F:F)</f>
        <v>0.20208333333333334</v>
      </c>
      <c r="M159" s="11">
        <f>+SUMIF(A:A,K159,H:H)</f>
        <v>310</v>
      </c>
    </row>
    <row r="160" spans="1:13">
      <c r="A160" s="1">
        <v>59</v>
      </c>
      <c r="B160" s="3">
        <v>25</v>
      </c>
      <c r="C160" s="3">
        <v>40</v>
      </c>
      <c r="D160" s="1">
        <v>1</v>
      </c>
      <c r="E160" s="5" t="s">
        <v>99</v>
      </c>
      <c r="F160" s="5">
        <f>+E160*D160</f>
        <v>9.0277777777777769E-3</v>
      </c>
      <c r="G160" s="3">
        <f>+H160-(B160*D160)</f>
        <v>15</v>
      </c>
      <c r="H160" s="3">
        <f>+C160*D160</f>
        <v>40</v>
      </c>
      <c r="I160" s="3">
        <f>+B160*D160</f>
        <v>25</v>
      </c>
      <c r="J160" s="6">
        <f t="shared" si="2"/>
        <v>0.375</v>
      </c>
      <c r="K160" s="12">
        <v>159</v>
      </c>
      <c r="L160" s="8">
        <f>+SUMIF(A:A,K160,F:F)</f>
        <v>0.14305555555555555</v>
      </c>
      <c r="M160" s="11">
        <f>+SUMIF(A:A,K160,H:H)</f>
        <v>253</v>
      </c>
    </row>
    <row r="161" spans="1:13">
      <c r="A161" s="1">
        <v>60</v>
      </c>
      <c r="B161" s="3">
        <v>10</v>
      </c>
      <c r="C161" s="3">
        <v>18</v>
      </c>
      <c r="D161" s="1">
        <v>2</v>
      </c>
      <c r="E161" s="5" t="s">
        <v>74</v>
      </c>
      <c r="F161" s="5">
        <f>+E161*D161</f>
        <v>3.1944444444444442E-2</v>
      </c>
      <c r="G161" s="3">
        <f>+H161-(B161*D161)</f>
        <v>16</v>
      </c>
      <c r="H161" s="3">
        <f>+C161*D161</f>
        <v>36</v>
      </c>
      <c r="I161" s="3">
        <f>+B161*D161</f>
        <v>20</v>
      </c>
      <c r="J161" s="6">
        <f t="shared" si="2"/>
        <v>0.22222222222222221</v>
      </c>
      <c r="K161" s="12">
        <v>160</v>
      </c>
      <c r="L161" s="8">
        <f>+SUMIF(A:A,K161,F:F)</f>
        <v>0.10694444444444445</v>
      </c>
      <c r="M161" s="11">
        <f>+SUMIF(A:A,K161,H:H)</f>
        <v>156</v>
      </c>
    </row>
    <row r="162" spans="1:13">
      <c r="A162" s="1">
        <v>60</v>
      </c>
      <c r="B162" s="3">
        <v>20</v>
      </c>
      <c r="C162" s="3">
        <v>33</v>
      </c>
      <c r="D162" s="1">
        <v>2</v>
      </c>
      <c r="E162" s="5" t="s">
        <v>97</v>
      </c>
      <c r="F162" s="5">
        <f>+E162*D162</f>
        <v>2.7777777777777776E-2</v>
      </c>
      <c r="G162" s="3">
        <f>+H162-(B162*D162)</f>
        <v>26</v>
      </c>
      <c r="H162" s="3">
        <f>+C162*D162</f>
        <v>66</v>
      </c>
      <c r="I162" s="3">
        <f>+B162*D162</f>
        <v>40</v>
      </c>
      <c r="J162" s="6">
        <f t="shared" si="2"/>
        <v>0.19696969696969696</v>
      </c>
      <c r="K162" s="12">
        <v>161</v>
      </c>
      <c r="L162" s="8">
        <f>+SUMIF(A:A,K162,F:F)</f>
        <v>0.11874999999999999</v>
      </c>
      <c r="M162" s="11">
        <f>+SUMIF(A:A,K162,H:H)</f>
        <v>84</v>
      </c>
    </row>
    <row r="163" spans="1:13">
      <c r="A163" s="1">
        <v>61</v>
      </c>
      <c r="B163" s="3">
        <v>25</v>
      </c>
      <c r="C163" s="3">
        <v>40</v>
      </c>
      <c r="D163" s="1">
        <v>2</v>
      </c>
      <c r="E163" s="5" t="s">
        <v>110</v>
      </c>
      <c r="F163" s="5">
        <f>+E163*D163</f>
        <v>7.7777777777777779E-2</v>
      </c>
      <c r="G163" s="3">
        <f>+H163-(B163*D163)</f>
        <v>30</v>
      </c>
      <c r="H163" s="3">
        <f>+C163*D163</f>
        <v>80</v>
      </c>
      <c r="I163" s="3">
        <f>+B163*D163</f>
        <v>50</v>
      </c>
      <c r="J163" s="6">
        <f t="shared" si="2"/>
        <v>0.1875</v>
      </c>
      <c r="K163" s="12">
        <v>162</v>
      </c>
      <c r="L163" s="8">
        <f>+SUMIF(A:A,K163,F:F)</f>
        <v>5.2083333333333336E-2</v>
      </c>
      <c r="M163" s="11">
        <f>+SUMIF(A:A,K163,H:H)</f>
        <v>72</v>
      </c>
    </row>
    <row r="164" spans="1:13">
      <c r="A164" s="1">
        <v>61</v>
      </c>
      <c r="B164" s="3">
        <v>10</v>
      </c>
      <c r="C164" s="3">
        <v>18</v>
      </c>
      <c r="D164" s="1">
        <v>1</v>
      </c>
      <c r="E164" s="5" t="s">
        <v>104</v>
      </c>
      <c r="F164" s="5">
        <f>+E164*D164</f>
        <v>2.7083333333333334E-2</v>
      </c>
      <c r="G164" s="3">
        <f>+H164-(B164*D164)</f>
        <v>8</v>
      </c>
      <c r="H164" s="3">
        <f>+C164*D164</f>
        <v>18</v>
      </c>
      <c r="I164" s="3">
        <f>+B164*D164</f>
        <v>10</v>
      </c>
      <c r="J164" s="6">
        <f t="shared" si="2"/>
        <v>0.44444444444444442</v>
      </c>
      <c r="K164" s="12">
        <v>163</v>
      </c>
      <c r="L164" s="8">
        <f>+SUMIF(A:A,K164,F:F)</f>
        <v>0.11041666666666666</v>
      </c>
      <c r="M164" s="11">
        <f>+SUMIF(A:A,K164,H:H)</f>
        <v>271</v>
      </c>
    </row>
    <row r="165" spans="1:13">
      <c r="A165" s="1">
        <v>61</v>
      </c>
      <c r="B165" s="3">
        <v>18</v>
      </c>
      <c r="C165" s="3">
        <v>30</v>
      </c>
      <c r="D165" s="1">
        <v>2</v>
      </c>
      <c r="E165" s="5" t="s">
        <v>99</v>
      </c>
      <c r="F165" s="5">
        <f>+E165*D165</f>
        <v>1.8055555555555554E-2</v>
      </c>
      <c r="G165" s="3">
        <f>+H165-(B165*D165)</f>
        <v>24</v>
      </c>
      <c r="H165" s="3">
        <f>+C165*D165</f>
        <v>60</v>
      </c>
      <c r="I165" s="3">
        <f>+B165*D165</f>
        <v>36</v>
      </c>
      <c r="J165" s="6">
        <f t="shared" si="2"/>
        <v>0.2</v>
      </c>
      <c r="K165" s="12">
        <v>164</v>
      </c>
      <c r="L165" s="8">
        <f>+SUMIF(A:A,K165,F:F)</f>
        <v>0.1111111111111111</v>
      </c>
      <c r="M165" s="11">
        <f>+SUMIF(A:A,K165,H:H)</f>
        <v>170</v>
      </c>
    </row>
    <row r="166" spans="1:13">
      <c r="A166" s="1">
        <v>61</v>
      </c>
      <c r="B166" s="3">
        <v>16</v>
      </c>
      <c r="C166" s="3">
        <v>28</v>
      </c>
      <c r="D166" s="1">
        <v>3</v>
      </c>
      <c r="E166" s="5" t="s">
        <v>68</v>
      </c>
      <c r="F166" s="5">
        <f>+E166*D166</f>
        <v>0.10625</v>
      </c>
      <c r="G166" s="3">
        <f>+H166-(B166*D166)</f>
        <v>36</v>
      </c>
      <c r="H166" s="3">
        <f>+C166*D166</f>
        <v>84</v>
      </c>
      <c r="I166" s="3">
        <f>+B166*D166</f>
        <v>48</v>
      </c>
      <c r="J166" s="6">
        <f t="shared" si="2"/>
        <v>0.14285714285714285</v>
      </c>
      <c r="K166" s="12">
        <v>165</v>
      </c>
      <c r="L166" s="8">
        <f>+SUMIF(A:A,K166,F:F)</f>
        <v>7.7777777777777779E-2</v>
      </c>
      <c r="M166" s="11">
        <f>+SUMIF(A:A,K166,H:H)</f>
        <v>90</v>
      </c>
    </row>
    <row r="167" spans="1:13">
      <c r="A167" s="1">
        <v>62</v>
      </c>
      <c r="B167" s="3">
        <v>18</v>
      </c>
      <c r="C167" s="3">
        <v>30</v>
      </c>
      <c r="D167" s="1">
        <v>2</v>
      </c>
      <c r="E167" s="5" t="s">
        <v>89</v>
      </c>
      <c r="F167" s="5">
        <f>+E167*D167</f>
        <v>8.1944444444444445E-2</v>
      </c>
      <c r="G167" s="3">
        <f>+H167-(B167*D167)</f>
        <v>24</v>
      </c>
      <c r="H167" s="3">
        <f>+C167*D167</f>
        <v>60</v>
      </c>
      <c r="I167" s="3">
        <f>+B167*D167</f>
        <v>36</v>
      </c>
      <c r="J167" s="6">
        <f t="shared" si="2"/>
        <v>0.2</v>
      </c>
      <c r="K167" s="12">
        <v>166</v>
      </c>
      <c r="L167" s="8">
        <f>+SUMIF(A:A,K167,F:F)</f>
        <v>3.0555555555555555E-2</v>
      </c>
      <c r="M167" s="11">
        <f>+SUMIF(A:A,K167,H:H)</f>
        <v>46</v>
      </c>
    </row>
    <row r="168" spans="1:13">
      <c r="A168" s="1">
        <v>62</v>
      </c>
      <c r="B168" s="3">
        <v>11</v>
      </c>
      <c r="C168" s="3">
        <v>19</v>
      </c>
      <c r="D168" s="1">
        <v>3</v>
      </c>
      <c r="E168" s="5" t="s">
        <v>100</v>
      </c>
      <c r="F168" s="5">
        <f>+E168*D168</f>
        <v>9.5833333333333326E-2</v>
      </c>
      <c r="G168" s="3">
        <f>+H168-(B168*D168)</f>
        <v>24</v>
      </c>
      <c r="H168" s="3">
        <f>+C168*D168</f>
        <v>57</v>
      </c>
      <c r="I168" s="3">
        <f>+B168*D168</f>
        <v>33</v>
      </c>
      <c r="J168" s="6">
        <f t="shared" si="2"/>
        <v>0.14035087719298245</v>
      </c>
      <c r="K168" s="12">
        <v>167</v>
      </c>
      <c r="L168" s="8">
        <f>+SUMIF(A:A,K168,F:F)</f>
        <v>6.8055555555555564E-2</v>
      </c>
      <c r="M168" s="11">
        <f>+SUMIF(A:A,K168,H:H)</f>
        <v>152</v>
      </c>
    </row>
    <row r="169" spans="1:13">
      <c r="A169" s="1">
        <v>62</v>
      </c>
      <c r="B169" s="3">
        <v>19</v>
      </c>
      <c r="C169" s="3">
        <v>31</v>
      </c>
      <c r="D169" s="1">
        <v>1</v>
      </c>
      <c r="E169" s="5" t="s">
        <v>95</v>
      </c>
      <c r="F169" s="5">
        <f>+E169*D169</f>
        <v>3.4722222222222224E-2</v>
      </c>
      <c r="G169" s="3">
        <f>+H169-(B169*D169)</f>
        <v>12</v>
      </c>
      <c r="H169" s="3">
        <f>+C169*D169</f>
        <v>31</v>
      </c>
      <c r="I169" s="3">
        <f>+B169*D169</f>
        <v>19</v>
      </c>
      <c r="J169" s="6">
        <f t="shared" si="2"/>
        <v>0.38709677419354838</v>
      </c>
      <c r="K169" s="12">
        <v>168</v>
      </c>
      <c r="L169" s="8">
        <f>+SUMIF(A:A,K169,F:F)</f>
        <v>9.7222222222222224E-3</v>
      </c>
      <c r="M169" s="11">
        <f>+SUMIF(A:A,K169,H:H)</f>
        <v>44</v>
      </c>
    </row>
    <row r="170" spans="1:13">
      <c r="A170" s="1">
        <v>63</v>
      </c>
      <c r="B170" s="3">
        <v>12</v>
      </c>
      <c r="C170" s="3">
        <v>20</v>
      </c>
      <c r="D170" s="1">
        <v>1</v>
      </c>
      <c r="E170" s="5" t="s">
        <v>82</v>
      </c>
      <c r="F170" s="5">
        <f>+E170*D170</f>
        <v>6.9444444444444441E-3</v>
      </c>
      <c r="G170" s="3">
        <f>+H170-(B170*D170)</f>
        <v>8</v>
      </c>
      <c r="H170" s="3">
        <f>+C170*D170</f>
        <v>20</v>
      </c>
      <c r="I170" s="3">
        <f>+B170*D170</f>
        <v>12</v>
      </c>
      <c r="J170" s="6">
        <f t="shared" si="2"/>
        <v>0.4</v>
      </c>
      <c r="K170" s="12">
        <v>169</v>
      </c>
      <c r="L170" s="8">
        <f>+SUMIF(A:A,K170,F:F)</f>
        <v>0.15277777777777776</v>
      </c>
      <c r="M170" s="11">
        <f>+SUMIF(A:A,K170,H:H)</f>
        <v>154</v>
      </c>
    </row>
    <row r="171" spans="1:13">
      <c r="A171" s="1">
        <v>63</v>
      </c>
      <c r="B171" s="3">
        <v>21</v>
      </c>
      <c r="C171" s="3">
        <v>35</v>
      </c>
      <c r="D171" s="1">
        <v>1</v>
      </c>
      <c r="E171" s="5" t="s">
        <v>97</v>
      </c>
      <c r="F171" s="5">
        <f>+E171*D171</f>
        <v>1.3888888888888888E-2</v>
      </c>
      <c r="G171" s="3">
        <f>+H171-(B171*D171)</f>
        <v>14</v>
      </c>
      <c r="H171" s="3">
        <f>+C171*D171</f>
        <v>35</v>
      </c>
      <c r="I171" s="3">
        <f>+B171*D171</f>
        <v>21</v>
      </c>
      <c r="J171" s="6">
        <f t="shared" si="2"/>
        <v>0.4</v>
      </c>
      <c r="K171" s="12">
        <v>170</v>
      </c>
      <c r="L171" s="8">
        <f>+SUMIF(A:A,K171,F:F)</f>
        <v>0.10069444444444445</v>
      </c>
      <c r="M171" s="11">
        <f>+SUMIF(A:A,K171,H:H)</f>
        <v>243</v>
      </c>
    </row>
    <row r="172" spans="1:13">
      <c r="A172" s="1">
        <v>64</v>
      </c>
      <c r="B172" s="3">
        <v>12</v>
      </c>
      <c r="C172" s="3">
        <v>20</v>
      </c>
      <c r="D172" s="1">
        <v>3</v>
      </c>
      <c r="E172" s="5" t="s">
        <v>66</v>
      </c>
      <c r="F172" s="5">
        <f>+E172*D172</f>
        <v>5.2083333333333336E-2</v>
      </c>
      <c r="G172" s="3">
        <f>+H172-(B172*D172)</f>
        <v>24</v>
      </c>
      <c r="H172" s="3">
        <f>+C172*D172</f>
        <v>60</v>
      </c>
      <c r="I172" s="3">
        <f>+B172*D172</f>
        <v>36</v>
      </c>
      <c r="J172" s="6">
        <f t="shared" si="2"/>
        <v>0.13333333333333333</v>
      </c>
      <c r="K172" s="12">
        <v>171</v>
      </c>
      <c r="L172" s="8">
        <f>+SUMIF(A:A,K172,F:F)</f>
        <v>8.611111111111111E-2</v>
      </c>
      <c r="M172" s="11">
        <f>+SUMIF(A:A,K172,H:H)</f>
        <v>139</v>
      </c>
    </row>
    <row r="173" spans="1:13">
      <c r="A173" s="1">
        <v>64</v>
      </c>
      <c r="B173" s="3">
        <v>25</v>
      </c>
      <c r="C173" s="3">
        <v>40</v>
      </c>
      <c r="D173" s="1">
        <v>3</v>
      </c>
      <c r="E173" s="5" t="s">
        <v>102</v>
      </c>
      <c r="F173" s="5">
        <f>+E173*D173</f>
        <v>9.791666666666668E-2</v>
      </c>
      <c r="G173" s="3">
        <f>+H173-(B173*D173)</f>
        <v>45</v>
      </c>
      <c r="H173" s="3">
        <f>+C173*D173</f>
        <v>120</v>
      </c>
      <c r="I173" s="3">
        <f>+B173*D173</f>
        <v>75</v>
      </c>
      <c r="J173" s="6">
        <f t="shared" si="2"/>
        <v>0.125</v>
      </c>
      <c r="K173" s="12">
        <v>172</v>
      </c>
      <c r="L173" s="8">
        <f>+SUMIF(A:A,K173,F:F)</f>
        <v>3.7499999999999999E-2</v>
      </c>
      <c r="M173" s="11">
        <f>+SUMIF(A:A,K173,H:H)</f>
        <v>68</v>
      </c>
    </row>
    <row r="174" spans="1:13">
      <c r="A174" s="1">
        <v>64</v>
      </c>
      <c r="B174" s="3">
        <v>22</v>
      </c>
      <c r="C174" s="3">
        <v>36</v>
      </c>
      <c r="D174" s="1">
        <v>3</v>
      </c>
      <c r="E174" s="5" t="s">
        <v>82</v>
      </c>
      <c r="F174" s="5">
        <f>+E174*D174</f>
        <v>2.0833333333333332E-2</v>
      </c>
      <c r="G174" s="3">
        <f>+H174-(B174*D174)</f>
        <v>42</v>
      </c>
      <c r="H174" s="3">
        <f>+C174*D174</f>
        <v>108</v>
      </c>
      <c r="I174" s="3">
        <f>+B174*D174</f>
        <v>66</v>
      </c>
      <c r="J174" s="6">
        <f t="shared" si="2"/>
        <v>0.12962962962962962</v>
      </c>
      <c r="K174" s="12">
        <v>173</v>
      </c>
      <c r="L174" s="8">
        <f>+SUMIF(A:A,K174,F:F)</f>
        <v>0.13958333333333334</v>
      </c>
      <c r="M174" s="11">
        <f>+SUMIF(A:A,K174,H:H)</f>
        <v>177</v>
      </c>
    </row>
    <row r="175" spans="1:13">
      <c r="A175" s="1">
        <v>65</v>
      </c>
      <c r="B175" s="3">
        <v>16</v>
      </c>
      <c r="C175" s="3">
        <v>28</v>
      </c>
      <c r="D175" s="1">
        <v>1</v>
      </c>
      <c r="E175" s="5" t="s">
        <v>67</v>
      </c>
      <c r="F175" s="5">
        <f>+E175*D175</f>
        <v>2.2222222222222223E-2</v>
      </c>
      <c r="G175" s="3">
        <f>+H175-(B175*D175)</f>
        <v>12</v>
      </c>
      <c r="H175" s="3">
        <f>+C175*D175</f>
        <v>28</v>
      </c>
      <c r="I175" s="3">
        <f>+B175*D175</f>
        <v>16</v>
      </c>
      <c r="J175" s="6">
        <f t="shared" si="2"/>
        <v>0.42857142857142855</v>
      </c>
      <c r="K175" s="12">
        <v>174</v>
      </c>
      <c r="L175" s="8">
        <f>+SUMIF(A:A,K175,F:F)</f>
        <v>1.6666666666666666E-2</v>
      </c>
      <c r="M175" s="11">
        <f>+SUMIF(A:A,K175,H:H)</f>
        <v>60</v>
      </c>
    </row>
    <row r="176" spans="1:13">
      <c r="A176" s="1">
        <v>65</v>
      </c>
      <c r="B176" s="3">
        <v>19</v>
      </c>
      <c r="C176" s="3">
        <v>31</v>
      </c>
      <c r="D176" s="1">
        <v>1</v>
      </c>
      <c r="E176" s="5" t="s">
        <v>107</v>
      </c>
      <c r="F176" s="5">
        <f>+E176*D176</f>
        <v>3.8194444444444448E-2</v>
      </c>
      <c r="G176" s="3">
        <f>+H176-(B176*D176)</f>
        <v>12</v>
      </c>
      <c r="H176" s="3">
        <f>+C176*D176</f>
        <v>31</v>
      </c>
      <c r="I176" s="3">
        <f>+B176*D176</f>
        <v>19</v>
      </c>
      <c r="J176" s="6">
        <f t="shared" si="2"/>
        <v>0.38709677419354838</v>
      </c>
      <c r="K176" s="12">
        <v>175</v>
      </c>
      <c r="L176" s="8">
        <f>+SUMIF(A:A,K176,F:F)</f>
        <v>7.1527777777777773E-2</v>
      </c>
      <c r="M176" s="11">
        <f>+SUMIF(A:A,K176,H:H)</f>
        <v>144</v>
      </c>
    </row>
    <row r="177" spans="1:13">
      <c r="A177" s="1">
        <v>65</v>
      </c>
      <c r="B177" s="3">
        <v>11</v>
      </c>
      <c r="C177" s="3">
        <v>19</v>
      </c>
      <c r="D177" s="1">
        <v>3</v>
      </c>
      <c r="E177" s="5" t="s">
        <v>68</v>
      </c>
      <c r="F177" s="5">
        <f>+E177*D177</f>
        <v>0.10625</v>
      </c>
      <c r="G177" s="3">
        <f>+H177-(B177*D177)</f>
        <v>24</v>
      </c>
      <c r="H177" s="3">
        <f>+C177*D177</f>
        <v>57</v>
      </c>
      <c r="I177" s="3">
        <f>+B177*D177</f>
        <v>33</v>
      </c>
      <c r="J177" s="6">
        <f t="shared" si="2"/>
        <v>0.14035087719298245</v>
      </c>
      <c r="K177" s="12">
        <v>176</v>
      </c>
      <c r="L177" s="8">
        <f>+SUMIF(A:A,K177,F:F)</f>
        <v>0.1</v>
      </c>
      <c r="M177" s="11">
        <f>+SUMIF(A:A,K177,H:H)</f>
        <v>63</v>
      </c>
    </row>
    <row r="178" spans="1:13">
      <c r="A178" s="1">
        <v>65</v>
      </c>
      <c r="B178" s="3">
        <v>25</v>
      </c>
      <c r="C178" s="3">
        <v>40</v>
      </c>
      <c r="D178" s="1">
        <v>2</v>
      </c>
      <c r="E178" s="5" t="s">
        <v>75</v>
      </c>
      <c r="F178" s="5">
        <f>+E178*D178</f>
        <v>2.361111111111111E-2</v>
      </c>
      <c r="G178" s="3">
        <f>+H178-(B178*D178)</f>
        <v>30</v>
      </c>
      <c r="H178" s="3">
        <f>+C178*D178</f>
        <v>80</v>
      </c>
      <c r="I178" s="3">
        <f>+B178*D178</f>
        <v>50</v>
      </c>
      <c r="J178" s="6">
        <f t="shared" si="2"/>
        <v>0.1875</v>
      </c>
      <c r="K178" s="12">
        <v>177</v>
      </c>
      <c r="L178" s="8">
        <f>+SUMIF(A:A,K178,F:F)</f>
        <v>0.20208333333333334</v>
      </c>
      <c r="M178" s="11">
        <f>+SUMIF(A:A,K178,H:H)</f>
        <v>173</v>
      </c>
    </row>
    <row r="179" spans="1:13">
      <c r="A179" s="1">
        <v>66</v>
      </c>
      <c r="B179" s="3">
        <v>22</v>
      </c>
      <c r="C179" s="3">
        <v>36</v>
      </c>
      <c r="D179" s="1">
        <v>1</v>
      </c>
      <c r="E179" s="5" t="s">
        <v>116</v>
      </c>
      <c r="F179" s="5">
        <f>+E179*D179</f>
        <v>2.013888888888889E-2</v>
      </c>
      <c r="G179" s="3">
        <f>+H179-(B179*D179)</f>
        <v>14</v>
      </c>
      <c r="H179" s="3">
        <f>+C179*D179</f>
        <v>36</v>
      </c>
      <c r="I179" s="3">
        <f>+B179*D179</f>
        <v>22</v>
      </c>
      <c r="J179" s="6">
        <f t="shared" si="2"/>
        <v>0.3888888888888889</v>
      </c>
      <c r="K179" s="12">
        <v>178</v>
      </c>
      <c r="L179" s="8">
        <f>+SUMIF(A:A,K179,F:F)</f>
        <v>0.19166666666666668</v>
      </c>
      <c r="M179" s="11">
        <f>+SUMIF(A:A,K179,H:H)</f>
        <v>208</v>
      </c>
    </row>
    <row r="180" spans="1:13">
      <c r="A180" s="1">
        <v>66</v>
      </c>
      <c r="B180" s="3">
        <v>25</v>
      </c>
      <c r="C180" s="3">
        <v>40</v>
      </c>
      <c r="D180" s="1">
        <v>3</v>
      </c>
      <c r="E180" s="5" t="s">
        <v>114</v>
      </c>
      <c r="F180" s="5">
        <f>+E180*D180</f>
        <v>6.25E-2</v>
      </c>
      <c r="G180" s="3">
        <f>+H180-(B180*D180)</f>
        <v>45</v>
      </c>
      <c r="H180" s="3">
        <f>+C180*D180</f>
        <v>120</v>
      </c>
      <c r="I180" s="3">
        <f>+B180*D180</f>
        <v>75</v>
      </c>
      <c r="J180" s="6">
        <f t="shared" si="2"/>
        <v>0.125</v>
      </c>
      <c r="K180" s="12">
        <v>179</v>
      </c>
      <c r="L180" s="8">
        <f>+SUMIF(A:A,K180,F:F)</f>
        <v>3.6111111111111108E-2</v>
      </c>
      <c r="M180" s="11">
        <f>+SUMIF(A:A,K180,H:H)</f>
        <v>62</v>
      </c>
    </row>
    <row r="181" spans="1:13">
      <c r="A181" s="1">
        <v>66</v>
      </c>
      <c r="B181" s="3">
        <v>10</v>
      </c>
      <c r="C181" s="3">
        <v>18</v>
      </c>
      <c r="D181" s="1">
        <v>3</v>
      </c>
      <c r="E181" s="5" t="s">
        <v>107</v>
      </c>
      <c r="F181" s="5">
        <f>+E181*D181</f>
        <v>0.11458333333333334</v>
      </c>
      <c r="G181" s="3">
        <f>+H181-(B181*D181)</f>
        <v>24</v>
      </c>
      <c r="H181" s="3">
        <f>+C181*D181</f>
        <v>54</v>
      </c>
      <c r="I181" s="3">
        <f>+B181*D181</f>
        <v>30</v>
      </c>
      <c r="J181" s="6">
        <f t="shared" si="2"/>
        <v>0.14814814814814814</v>
      </c>
      <c r="K181" s="12">
        <v>180</v>
      </c>
      <c r="L181" s="8">
        <f>+SUMIF(A:A,K181,F:F)</f>
        <v>0.13958333333333334</v>
      </c>
      <c r="M181" s="11">
        <f>+SUMIF(A:A,K181,H:H)</f>
        <v>166</v>
      </c>
    </row>
    <row r="182" spans="1:13">
      <c r="A182" s="1">
        <v>67</v>
      </c>
      <c r="B182" s="3">
        <v>25</v>
      </c>
      <c r="C182" s="3">
        <v>40</v>
      </c>
      <c r="D182" s="1">
        <v>1</v>
      </c>
      <c r="E182" s="5" t="s">
        <v>105</v>
      </c>
      <c r="F182" s="5">
        <f>+E182*D182</f>
        <v>1.5277777777777777E-2</v>
      </c>
      <c r="G182" s="3">
        <f>+H182-(B182*D182)</f>
        <v>15</v>
      </c>
      <c r="H182" s="3">
        <f>+C182*D182</f>
        <v>40</v>
      </c>
      <c r="I182" s="3">
        <f>+B182*D182</f>
        <v>25</v>
      </c>
      <c r="J182" s="6">
        <f t="shared" si="2"/>
        <v>0.375</v>
      </c>
      <c r="K182" s="12">
        <v>181</v>
      </c>
      <c r="L182" s="8">
        <f>+SUMIF(A:A,K182,F:F)</f>
        <v>3.8194444444444448E-2</v>
      </c>
      <c r="M182" s="11">
        <f>+SUMIF(A:A,K182,H:H)</f>
        <v>27</v>
      </c>
    </row>
    <row r="183" spans="1:13">
      <c r="A183" s="1">
        <v>67</v>
      </c>
      <c r="B183" s="3">
        <v>22</v>
      </c>
      <c r="C183" s="3">
        <v>36</v>
      </c>
      <c r="D183" s="1">
        <v>3</v>
      </c>
      <c r="E183" s="5" t="s">
        <v>89</v>
      </c>
      <c r="F183" s="5">
        <f>+E183*D183</f>
        <v>0.12291666666666667</v>
      </c>
      <c r="G183" s="3">
        <f>+H183-(B183*D183)</f>
        <v>42</v>
      </c>
      <c r="H183" s="3">
        <f>+C183*D183</f>
        <v>108</v>
      </c>
      <c r="I183" s="3">
        <f>+B183*D183</f>
        <v>66</v>
      </c>
      <c r="J183" s="6">
        <f t="shared" si="2"/>
        <v>0.12962962962962962</v>
      </c>
      <c r="K183" s="12">
        <v>182</v>
      </c>
      <c r="L183" s="8">
        <f>+SUMIF(A:A,K183,F:F)</f>
        <v>1.5277777777777777E-2</v>
      </c>
      <c r="M183" s="11">
        <f>+SUMIF(A:A,K183,H:H)</f>
        <v>38</v>
      </c>
    </row>
    <row r="184" spans="1:13">
      <c r="A184" s="1">
        <v>67</v>
      </c>
      <c r="B184" s="3">
        <v>15</v>
      </c>
      <c r="C184" s="3">
        <v>26</v>
      </c>
      <c r="D184" s="1">
        <v>3</v>
      </c>
      <c r="E184" s="5" t="s">
        <v>78</v>
      </c>
      <c r="F184" s="5">
        <f>+E184*D184</f>
        <v>3.125E-2</v>
      </c>
      <c r="G184" s="3">
        <f>+H184-(B184*D184)</f>
        <v>33</v>
      </c>
      <c r="H184" s="3">
        <f>+C184*D184</f>
        <v>78</v>
      </c>
      <c r="I184" s="3">
        <f>+B184*D184</f>
        <v>45</v>
      </c>
      <c r="J184" s="6">
        <f t="shared" si="2"/>
        <v>0.14102564102564102</v>
      </c>
      <c r="K184" s="12">
        <v>183</v>
      </c>
      <c r="L184" s="8">
        <f>+SUMIF(A:A,K184,F:F)</f>
        <v>0.29583333333333334</v>
      </c>
      <c r="M184" s="11">
        <f>+SUMIF(A:A,K184,H:H)</f>
        <v>255</v>
      </c>
    </row>
    <row r="185" spans="1:13">
      <c r="A185" s="1">
        <v>67</v>
      </c>
      <c r="B185" s="3">
        <v>18</v>
      </c>
      <c r="C185" s="3">
        <v>30</v>
      </c>
      <c r="D185" s="1">
        <v>1</v>
      </c>
      <c r="E185" s="5" t="s">
        <v>103</v>
      </c>
      <c r="F185" s="5">
        <f>+E185*D185</f>
        <v>2.4305555555555556E-2</v>
      </c>
      <c r="G185" s="3">
        <f>+H185-(B185*D185)</f>
        <v>12</v>
      </c>
      <c r="H185" s="3">
        <f>+C185*D185</f>
        <v>30</v>
      </c>
      <c r="I185" s="3">
        <f>+B185*D185</f>
        <v>18</v>
      </c>
      <c r="J185" s="6">
        <f t="shared" si="2"/>
        <v>0.4</v>
      </c>
      <c r="K185" s="12">
        <v>184</v>
      </c>
      <c r="L185" s="8">
        <f>+SUMIF(A:A,K185,F:F)</f>
        <v>5.1388888888888887E-2</v>
      </c>
      <c r="M185" s="11">
        <f>+SUMIF(A:A,K185,H:H)</f>
        <v>205</v>
      </c>
    </row>
    <row r="186" spans="1:13">
      <c r="A186" s="1">
        <v>68</v>
      </c>
      <c r="B186" s="3">
        <v>14</v>
      </c>
      <c r="C186" s="3">
        <v>23</v>
      </c>
      <c r="D186" s="1">
        <v>3</v>
      </c>
      <c r="E186" s="5" t="s">
        <v>92</v>
      </c>
      <c r="F186" s="5">
        <f>+E186*D186</f>
        <v>8.9583333333333334E-2</v>
      </c>
      <c r="G186" s="3">
        <f>+H186-(B186*D186)</f>
        <v>27</v>
      </c>
      <c r="H186" s="3">
        <f>+C186*D186</f>
        <v>69</v>
      </c>
      <c r="I186" s="3">
        <f>+B186*D186</f>
        <v>42</v>
      </c>
      <c r="J186" s="6">
        <f t="shared" si="2"/>
        <v>0.13043478260869565</v>
      </c>
      <c r="K186" s="12">
        <v>185</v>
      </c>
      <c r="L186" s="8">
        <f>+SUMIF(A:A,K186,F:F)</f>
        <v>7.4999999999999997E-2</v>
      </c>
      <c r="M186" s="11">
        <f>+SUMIF(A:A,K186,H:H)</f>
        <v>91</v>
      </c>
    </row>
    <row r="187" spans="1:13">
      <c r="A187" s="1">
        <v>68</v>
      </c>
      <c r="B187" s="3">
        <v>16</v>
      </c>
      <c r="C187" s="3">
        <v>28</v>
      </c>
      <c r="D187" s="1">
        <v>1</v>
      </c>
      <c r="E187" s="5" t="s">
        <v>83</v>
      </c>
      <c r="F187" s="5">
        <f>+E187*D187</f>
        <v>1.3194444444444444E-2</v>
      </c>
      <c r="G187" s="3">
        <f>+H187-(B187*D187)</f>
        <v>12</v>
      </c>
      <c r="H187" s="3">
        <f>+C187*D187</f>
        <v>28</v>
      </c>
      <c r="I187" s="3">
        <f>+B187*D187</f>
        <v>16</v>
      </c>
      <c r="J187" s="6">
        <f t="shared" si="2"/>
        <v>0.42857142857142855</v>
      </c>
      <c r="K187" s="12">
        <v>186</v>
      </c>
      <c r="L187" s="8">
        <f>+SUMIF(A:A,K187,F:F)</f>
        <v>0.19374999999999998</v>
      </c>
      <c r="M187" s="11">
        <f>+SUMIF(A:A,K187,H:H)</f>
        <v>270</v>
      </c>
    </row>
    <row r="188" spans="1:13">
      <c r="A188" s="1">
        <v>68</v>
      </c>
      <c r="B188" s="3">
        <v>19</v>
      </c>
      <c r="C188" s="3">
        <v>32</v>
      </c>
      <c r="D188" s="1">
        <v>3</v>
      </c>
      <c r="E188" s="5" t="s">
        <v>94</v>
      </c>
      <c r="F188" s="5">
        <f>+E188*D188</f>
        <v>0.11874999999999999</v>
      </c>
      <c r="G188" s="3">
        <f>+H188-(B188*D188)</f>
        <v>39</v>
      </c>
      <c r="H188" s="3">
        <f>+C188*D188</f>
        <v>96</v>
      </c>
      <c r="I188" s="3">
        <f>+B188*D188</f>
        <v>57</v>
      </c>
      <c r="J188" s="6">
        <f t="shared" si="2"/>
        <v>0.13541666666666666</v>
      </c>
      <c r="K188" s="12">
        <v>187</v>
      </c>
      <c r="L188" s="8">
        <f>+SUMIF(A:A,K188,F:F)</f>
        <v>0.12222222222222223</v>
      </c>
      <c r="M188" s="11">
        <f>+SUMIF(A:A,K188,H:H)</f>
        <v>208</v>
      </c>
    </row>
    <row r="189" spans="1:13">
      <c r="A189" s="1">
        <v>68</v>
      </c>
      <c r="B189" s="3">
        <v>15</v>
      </c>
      <c r="C189" s="3">
        <v>25</v>
      </c>
      <c r="D189" s="1">
        <v>1</v>
      </c>
      <c r="E189" s="5" t="s">
        <v>79</v>
      </c>
      <c r="F189" s="5">
        <f>+E189*D189</f>
        <v>1.8055555555555554E-2</v>
      </c>
      <c r="G189" s="3">
        <f>+H189-(B189*D189)</f>
        <v>10</v>
      </c>
      <c r="H189" s="3">
        <f>+C189*D189</f>
        <v>25</v>
      </c>
      <c r="I189" s="3">
        <f>+B189*D189</f>
        <v>15</v>
      </c>
      <c r="J189" s="6">
        <f t="shared" si="2"/>
        <v>0.4</v>
      </c>
      <c r="K189" s="12">
        <v>188</v>
      </c>
      <c r="L189" s="8">
        <f>+SUMIF(A:A,K189,F:F)</f>
        <v>0.10555555555555557</v>
      </c>
      <c r="M189" s="11">
        <f>+SUMIF(A:A,K189,H:H)</f>
        <v>83</v>
      </c>
    </row>
    <row r="190" spans="1:13">
      <c r="A190" s="1">
        <v>69</v>
      </c>
      <c r="B190" s="3">
        <v>13</v>
      </c>
      <c r="C190" s="3">
        <v>21</v>
      </c>
      <c r="D190" s="1">
        <v>3</v>
      </c>
      <c r="E190" s="5" t="s">
        <v>97</v>
      </c>
      <c r="F190" s="5">
        <f>+E190*D190</f>
        <v>4.1666666666666664E-2</v>
      </c>
      <c r="G190" s="3">
        <f>+H190-(B190*D190)</f>
        <v>24</v>
      </c>
      <c r="H190" s="3">
        <f>+C190*D190</f>
        <v>63</v>
      </c>
      <c r="I190" s="3">
        <f>+B190*D190</f>
        <v>39</v>
      </c>
      <c r="J190" s="6">
        <f t="shared" si="2"/>
        <v>0.12698412698412698</v>
      </c>
      <c r="K190" s="12">
        <v>189</v>
      </c>
      <c r="L190" s="8">
        <f>+SUMIF(A:A,K190,F:F)</f>
        <v>0.19930555555555557</v>
      </c>
      <c r="M190" s="11">
        <f>+SUMIF(A:A,K190,H:H)</f>
        <v>192</v>
      </c>
    </row>
    <row r="191" spans="1:13">
      <c r="A191" s="1">
        <v>69</v>
      </c>
      <c r="B191" s="3">
        <v>14</v>
      </c>
      <c r="C191" s="3">
        <v>24</v>
      </c>
      <c r="D191" s="1">
        <v>3</v>
      </c>
      <c r="E191" s="5" t="s">
        <v>90</v>
      </c>
      <c r="F191" s="5">
        <f>+E191*D191</f>
        <v>0.1</v>
      </c>
      <c r="G191" s="3">
        <f>+H191-(B191*D191)</f>
        <v>30</v>
      </c>
      <c r="H191" s="3">
        <f>+C191*D191</f>
        <v>72</v>
      </c>
      <c r="I191" s="3">
        <f>+B191*D191</f>
        <v>42</v>
      </c>
      <c r="J191" s="6">
        <f t="shared" si="2"/>
        <v>0.1388888888888889</v>
      </c>
      <c r="K191" s="12">
        <v>190</v>
      </c>
      <c r="L191" s="8">
        <f>+SUMIF(A:A,K191,F:F)</f>
        <v>0.11180555555555556</v>
      </c>
      <c r="M191" s="11">
        <f>+SUMIF(A:A,K191,H:H)</f>
        <v>202</v>
      </c>
    </row>
    <row r="192" spans="1:13">
      <c r="A192" s="1">
        <v>69</v>
      </c>
      <c r="B192" s="3">
        <v>20</v>
      </c>
      <c r="C192" s="3">
        <v>33</v>
      </c>
      <c r="D192" s="1">
        <v>3</v>
      </c>
      <c r="E192" s="5" t="s">
        <v>84</v>
      </c>
      <c r="F192" s="5">
        <f>+E192*D192</f>
        <v>0.05</v>
      </c>
      <c r="G192" s="3">
        <f>+H192-(B192*D192)</f>
        <v>39</v>
      </c>
      <c r="H192" s="3">
        <f>+C192*D192</f>
        <v>99</v>
      </c>
      <c r="I192" s="3">
        <f>+B192*D192</f>
        <v>60</v>
      </c>
      <c r="J192" s="6">
        <f t="shared" si="2"/>
        <v>0.1313131313131313</v>
      </c>
      <c r="K192" s="12">
        <v>191</v>
      </c>
      <c r="L192" s="8">
        <f>+SUMIF(A:A,K192,F:F)</f>
        <v>0.18125000000000002</v>
      </c>
      <c r="M192" s="11">
        <f>+SUMIF(A:A,K192,H:H)</f>
        <v>162</v>
      </c>
    </row>
    <row r="193" spans="1:13">
      <c r="A193" s="1">
        <v>70</v>
      </c>
      <c r="B193" s="3">
        <v>15</v>
      </c>
      <c r="C193" s="3">
        <v>25</v>
      </c>
      <c r="D193" s="1">
        <v>2</v>
      </c>
      <c r="E193" s="5" t="s">
        <v>83</v>
      </c>
      <c r="F193" s="5">
        <f>+E193*D193</f>
        <v>2.6388888888888889E-2</v>
      </c>
      <c r="G193" s="3">
        <f>+H193-(B193*D193)</f>
        <v>20</v>
      </c>
      <c r="H193" s="3">
        <f>+C193*D193</f>
        <v>50</v>
      </c>
      <c r="I193" s="3">
        <f>+B193*D193</f>
        <v>30</v>
      </c>
      <c r="J193" s="6">
        <f t="shared" si="2"/>
        <v>0.2</v>
      </c>
      <c r="K193" s="12">
        <v>192</v>
      </c>
      <c r="L193" s="8">
        <f>+SUMIF(A:A,K193,F:F)</f>
        <v>5.4166666666666662E-2</v>
      </c>
      <c r="M193" s="11">
        <f>+SUMIF(A:A,K193,H:H)</f>
        <v>75</v>
      </c>
    </row>
    <row r="194" spans="1:13">
      <c r="A194" s="1">
        <v>70</v>
      </c>
      <c r="B194" s="3">
        <v>20</v>
      </c>
      <c r="C194" s="3">
        <v>34</v>
      </c>
      <c r="D194" s="1">
        <v>2</v>
      </c>
      <c r="E194" s="5" t="s">
        <v>108</v>
      </c>
      <c r="F194" s="5">
        <f>+E194*D194</f>
        <v>2.9166666666666667E-2</v>
      </c>
      <c r="G194" s="3">
        <f>+H194-(B194*D194)</f>
        <v>28</v>
      </c>
      <c r="H194" s="3">
        <f>+C194*D194</f>
        <v>68</v>
      </c>
      <c r="I194" s="3">
        <f>+B194*D194</f>
        <v>40</v>
      </c>
      <c r="J194" s="6">
        <f t="shared" ref="J194:J257" si="3">+(G194/H194)/D194</f>
        <v>0.20588235294117646</v>
      </c>
      <c r="K194" s="12">
        <v>193</v>
      </c>
      <c r="L194" s="8">
        <f>+SUMIF(A:A,K194,F:F)</f>
        <v>0.2326388888888889</v>
      </c>
      <c r="M194" s="11">
        <f>+SUMIF(A:A,K194,H:H)</f>
        <v>220</v>
      </c>
    </row>
    <row r="195" spans="1:13">
      <c r="A195" s="1">
        <v>71</v>
      </c>
      <c r="B195" s="3">
        <v>18</v>
      </c>
      <c r="C195" s="3">
        <v>30</v>
      </c>
      <c r="D195" s="1">
        <v>3</v>
      </c>
      <c r="E195" s="5" t="s">
        <v>97</v>
      </c>
      <c r="F195" s="5">
        <f>+E195*D195</f>
        <v>4.1666666666666664E-2</v>
      </c>
      <c r="G195" s="3">
        <f>+H195-(B195*D195)</f>
        <v>36</v>
      </c>
      <c r="H195" s="3">
        <f>+C195*D195</f>
        <v>90</v>
      </c>
      <c r="I195" s="3">
        <f>+B195*D195</f>
        <v>54</v>
      </c>
      <c r="J195" s="6">
        <f t="shared" si="3"/>
        <v>0.13333333333333333</v>
      </c>
      <c r="K195" s="12">
        <v>194</v>
      </c>
      <c r="L195" s="8">
        <f>+SUMIF(A:A,K195,F:F)</f>
        <v>5.9722222222222225E-2</v>
      </c>
      <c r="M195" s="11">
        <f>+SUMIF(A:A,K195,H:H)</f>
        <v>96</v>
      </c>
    </row>
    <row r="196" spans="1:13">
      <c r="A196" s="1">
        <v>71</v>
      </c>
      <c r="B196" s="3">
        <v>14</v>
      </c>
      <c r="C196" s="3">
        <v>23</v>
      </c>
      <c r="D196" s="1">
        <v>2</v>
      </c>
      <c r="E196" s="5" t="s">
        <v>116</v>
      </c>
      <c r="F196" s="5">
        <f>+E196*D196</f>
        <v>4.027777777777778E-2</v>
      </c>
      <c r="G196" s="3">
        <f>+H196-(B196*D196)</f>
        <v>18</v>
      </c>
      <c r="H196" s="3">
        <f>+C196*D196</f>
        <v>46</v>
      </c>
      <c r="I196" s="3">
        <f>+B196*D196</f>
        <v>28</v>
      </c>
      <c r="J196" s="6">
        <f t="shared" si="3"/>
        <v>0.19565217391304349</v>
      </c>
      <c r="K196" s="12">
        <v>195</v>
      </c>
      <c r="L196" s="8">
        <f>+SUMIF(A:A,K196,F:F)</f>
        <v>7.0833333333333331E-2</v>
      </c>
      <c r="M196" s="11">
        <f>+SUMIF(A:A,K196,H:H)</f>
        <v>50</v>
      </c>
    </row>
    <row r="197" spans="1:13">
      <c r="A197" s="1">
        <v>72</v>
      </c>
      <c r="B197" s="3">
        <v>13</v>
      </c>
      <c r="C197" s="3">
        <v>21</v>
      </c>
      <c r="D197" s="1">
        <v>1</v>
      </c>
      <c r="E197" s="5" t="s">
        <v>75</v>
      </c>
      <c r="F197" s="5">
        <f>+E197*D197</f>
        <v>1.1805555555555555E-2</v>
      </c>
      <c r="G197" s="3">
        <f>+H197-(B197*D197)</f>
        <v>8</v>
      </c>
      <c r="H197" s="3">
        <f>+C197*D197</f>
        <v>21</v>
      </c>
      <c r="I197" s="3">
        <f>+B197*D197</f>
        <v>13</v>
      </c>
      <c r="J197" s="6">
        <f t="shared" si="3"/>
        <v>0.38095238095238093</v>
      </c>
      <c r="K197" s="12">
        <v>196</v>
      </c>
      <c r="L197" s="8">
        <f>+SUMIF(A:A,K197,F:F)</f>
        <v>0.23541666666666666</v>
      </c>
      <c r="M197" s="11">
        <f>+SUMIF(A:A,K197,H:H)</f>
        <v>191</v>
      </c>
    </row>
    <row r="198" spans="1:13">
      <c r="A198" s="1">
        <v>72</v>
      </c>
      <c r="B198" s="3">
        <v>10</v>
      </c>
      <c r="C198" s="3">
        <v>18</v>
      </c>
      <c r="D198" s="1">
        <v>3</v>
      </c>
      <c r="E198" s="5" t="s">
        <v>111</v>
      </c>
      <c r="F198" s="5">
        <f>+E198*D198</f>
        <v>7.7083333333333337E-2</v>
      </c>
      <c r="G198" s="3">
        <f>+H198-(B198*D198)</f>
        <v>24</v>
      </c>
      <c r="H198" s="3">
        <f>+C198*D198</f>
        <v>54</v>
      </c>
      <c r="I198" s="3">
        <f>+B198*D198</f>
        <v>30</v>
      </c>
      <c r="J198" s="6">
        <f t="shared" si="3"/>
        <v>0.14814814814814814</v>
      </c>
      <c r="K198" s="12">
        <v>197</v>
      </c>
      <c r="L198" s="8">
        <f>+SUMIF(A:A,K198,F:F)</f>
        <v>8.0555555555555547E-2</v>
      </c>
      <c r="M198" s="11">
        <f>+SUMIF(A:A,K198,H:H)</f>
        <v>129</v>
      </c>
    </row>
    <row r="199" spans="1:13">
      <c r="A199" s="1">
        <v>73</v>
      </c>
      <c r="B199" s="3">
        <v>16</v>
      </c>
      <c r="C199" s="3">
        <v>27</v>
      </c>
      <c r="D199" s="1">
        <v>3</v>
      </c>
      <c r="E199" s="5" t="s">
        <v>97</v>
      </c>
      <c r="F199" s="5">
        <f>+E199*D199</f>
        <v>4.1666666666666664E-2</v>
      </c>
      <c r="G199" s="3">
        <f>+H199-(B199*D199)</f>
        <v>33</v>
      </c>
      <c r="H199" s="3">
        <f>+C199*D199</f>
        <v>81</v>
      </c>
      <c r="I199" s="3">
        <f>+B199*D199</f>
        <v>48</v>
      </c>
      <c r="J199" s="6">
        <f t="shared" si="3"/>
        <v>0.13580246913580246</v>
      </c>
      <c r="K199" s="12">
        <v>198</v>
      </c>
      <c r="L199" s="8">
        <f>+SUMIF(A:A,K199,F:F)</f>
        <v>4.583333333333333E-2</v>
      </c>
      <c r="M199" s="11">
        <f>+SUMIF(A:A,K199,H:H)</f>
        <v>54</v>
      </c>
    </row>
    <row r="200" spans="1:13">
      <c r="A200" s="1">
        <v>74</v>
      </c>
      <c r="B200" s="3">
        <v>15</v>
      </c>
      <c r="C200" s="3">
        <v>26</v>
      </c>
      <c r="D200" s="1">
        <v>2</v>
      </c>
      <c r="E200" s="5" t="s">
        <v>104</v>
      </c>
      <c r="F200" s="5">
        <f>+E200*D200</f>
        <v>5.4166666666666669E-2</v>
      </c>
      <c r="G200" s="3">
        <f>+H200-(B200*D200)</f>
        <v>22</v>
      </c>
      <c r="H200" s="3">
        <f>+C200*D200</f>
        <v>52</v>
      </c>
      <c r="I200" s="3">
        <f>+B200*D200</f>
        <v>30</v>
      </c>
      <c r="J200" s="6">
        <f t="shared" si="3"/>
        <v>0.21153846153846154</v>
      </c>
      <c r="K200" s="12">
        <v>199</v>
      </c>
      <c r="L200" s="8">
        <f>+SUMIF(A:A,K200,F:F)</f>
        <v>0.21111111111111108</v>
      </c>
      <c r="M200" s="11">
        <f>+SUMIF(A:A,K200,H:H)</f>
        <v>261</v>
      </c>
    </row>
    <row r="201" spans="1:13">
      <c r="A201" s="1">
        <v>74</v>
      </c>
      <c r="B201" s="3">
        <v>20</v>
      </c>
      <c r="C201" s="3">
        <v>34</v>
      </c>
      <c r="D201" s="1">
        <v>3</v>
      </c>
      <c r="E201" s="5" t="s">
        <v>111</v>
      </c>
      <c r="F201" s="5">
        <f>+E201*D201</f>
        <v>7.7083333333333337E-2</v>
      </c>
      <c r="G201" s="3">
        <f>+H201-(B201*D201)</f>
        <v>42</v>
      </c>
      <c r="H201" s="3">
        <f>+C201*D201</f>
        <v>102</v>
      </c>
      <c r="I201" s="3">
        <f>+B201*D201</f>
        <v>60</v>
      </c>
      <c r="J201" s="6">
        <f t="shared" si="3"/>
        <v>0.1372549019607843</v>
      </c>
      <c r="K201" s="12">
        <v>200</v>
      </c>
      <c r="L201" s="8">
        <f>+SUMIF(A:A,K201,F:F)</f>
        <v>9.3055555555555558E-2</v>
      </c>
      <c r="M201" s="11">
        <f>+SUMIF(A:A,K201,H:H)</f>
        <v>88</v>
      </c>
    </row>
    <row r="202" spans="1:13">
      <c r="A202" s="1">
        <v>74</v>
      </c>
      <c r="B202" s="3">
        <v>19</v>
      </c>
      <c r="C202" s="3">
        <v>32</v>
      </c>
      <c r="D202" s="1">
        <v>2</v>
      </c>
      <c r="E202" s="5" t="s">
        <v>84</v>
      </c>
      <c r="F202" s="5">
        <f>+E202*D202</f>
        <v>3.3333333333333333E-2</v>
      </c>
      <c r="G202" s="3">
        <f>+H202-(B202*D202)</f>
        <v>26</v>
      </c>
      <c r="H202" s="3">
        <f>+C202*D202</f>
        <v>64</v>
      </c>
      <c r="I202" s="3">
        <f>+B202*D202</f>
        <v>38</v>
      </c>
      <c r="J202" s="6">
        <f t="shared" si="3"/>
        <v>0.203125</v>
      </c>
      <c r="K202" s="12">
        <v>201</v>
      </c>
      <c r="L202" s="8">
        <f>+SUMIF(A:A,K202,F:F)</f>
        <v>0.12083333333333335</v>
      </c>
      <c r="M202" s="11">
        <f>+SUMIF(A:A,K202,H:H)</f>
        <v>72</v>
      </c>
    </row>
    <row r="203" spans="1:13">
      <c r="A203" s="1">
        <v>75</v>
      </c>
      <c r="B203" s="3">
        <v>25</v>
      </c>
      <c r="C203" s="3">
        <v>40</v>
      </c>
      <c r="D203" s="1">
        <v>1</v>
      </c>
      <c r="E203" s="5" t="s">
        <v>103</v>
      </c>
      <c r="F203" s="5">
        <f>+E203*D203</f>
        <v>2.4305555555555556E-2</v>
      </c>
      <c r="G203" s="3">
        <f>+H203-(B203*D203)</f>
        <v>15</v>
      </c>
      <c r="H203" s="3">
        <f>+C203*D203</f>
        <v>40</v>
      </c>
      <c r="I203" s="3">
        <f>+B203*D203</f>
        <v>25</v>
      </c>
      <c r="J203" s="6">
        <f t="shared" si="3"/>
        <v>0.375</v>
      </c>
      <c r="K203" s="12">
        <v>202</v>
      </c>
      <c r="L203" s="8">
        <f>+SUMIF(A:A,K203,F:F)</f>
        <v>0.17291666666666664</v>
      </c>
      <c r="M203" s="11">
        <f>+SUMIF(A:A,K203,H:H)</f>
        <v>206</v>
      </c>
    </row>
    <row r="204" spans="1:13">
      <c r="A204" s="1">
        <v>75</v>
      </c>
      <c r="B204" s="3">
        <v>14</v>
      </c>
      <c r="C204" s="3">
        <v>23</v>
      </c>
      <c r="D204" s="1">
        <v>3</v>
      </c>
      <c r="E204" s="5" t="s">
        <v>117</v>
      </c>
      <c r="F204" s="5">
        <f>+E204*D204</f>
        <v>3.3333333333333333E-2</v>
      </c>
      <c r="G204" s="3">
        <f>+H204-(B204*D204)</f>
        <v>27</v>
      </c>
      <c r="H204" s="3">
        <f>+C204*D204</f>
        <v>69</v>
      </c>
      <c r="I204" s="3">
        <f>+B204*D204</f>
        <v>42</v>
      </c>
      <c r="J204" s="6">
        <f t="shared" si="3"/>
        <v>0.13043478260869565</v>
      </c>
      <c r="K204" s="12">
        <v>203</v>
      </c>
      <c r="L204" s="8">
        <f>+SUMIF(A:A,K204,F:F)</f>
        <v>0.17708333333333331</v>
      </c>
      <c r="M204" s="11">
        <f>+SUMIF(A:A,K204,H:H)</f>
        <v>156</v>
      </c>
    </row>
    <row r="205" spans="1:13">
      <c r="A205" s="1">
        <v>76</v>
      </c>
      <c r="B205" s="3">
        <v>18</v>
      </c>
      <c r="C205" s="3">
        <v>30</v>
      </c>
      <c r="D205" s="1">
        <v>3</v>
      </c>
      <c r="E205" s="5" t="s">
        <v>99</v>
      </c>
      <c r="F205" s="5">
        <f>+E205*D205</f>
        <v>2.7083333333333331E-2</v>
      </c>
      <c r="G205" s="3">
        <f>+H205-(B205*D205)</f>
        <v>36</v>
      </c>
      <c r="H205" s="3">
        <f>+C205*D205</f>
        <v>90</v>
      </c>
      <c r="I205" s="3">
        <f>+B205*D205</f>
        <v>54</v>
      </c>
      <c r="J205" s="6">
        <f t="shared" si="3"/>
        <v>0.13333333333333333</v>
      </c>
      <c r="K205" s="12">
        <v>204</v>
      </c>
      <c r="L205" s="8">
        <f>+SUMIF(A:A,K205,F:F)</f>
        <v>2.9166666666666667E-2</v>
      </c>
      <c r="M205" s="11">
        <f>+SUMIF(A:A,K205,H:H)</f>
        <v>48</v>
      </c>
    </row>
    <row r="206" spans="1:13">
      <c r="A206" s="1">
        <v>76</v>
      </c>
      <c r="B206" s="3">
        <v>10</v>
      </c>
      <c r="C206" s="3">
        <v>18</v>
      </c>
      <c r="D206" s="1">
        <v>1</v>
      </c>
      <c r="E206" s="5" t="s">
        <v>69</v>
      </c>
      <c r="F206" s="5">
        <f>+E206*D206</f>
        <v>2.361111111111111E-2</v>
      </c>
      <c r="G206" s="3">
        <f>+H206-(B206*D206)</f>
        <v>8</v>
      </c>
      <c r="H206" s="3">
        <f>+C206*D206</f>
        <v>18</v>
      </c>
      <c r="I206" s="3">
        <f>+B206*D206</f>
        <v>10</v>
      </c>
      <c r="J206" s="6">
        <f t="shared" si="3"/>
        <v>0.44444444444444442</v>
      </c>
      <c r="K206" s="12">
        <v>205</v>
      </c>
      <c r="L206" s="8">
        <f>+SUMIF(A:A,K206,F:F)</f>
        <v>5.9722222222222218E-2</v>
      </c>
      <c r="M206" s="11">
        <f>+SUMIF(A:A,K206,H:H)</f>
        <v>61</v>
      </c>
    </row>
    <row r="207" spans="1:13">
      <c r="A207" s="1">
        <v>76</v>
      </c>
      <c r="B207" s="3">
        <v>14</v>
      </c>
      <c r="C207" s="3">
        <v>24</v>
      </c>
      <c r="D207" s="1">
        <v>1</v>
      </c>
      <c r="E207" s="5" t="s">
        <v>97</v>
      </c>
      <c r="F207" s="5">
        <f>+E207*D207</f>
        <v>1.3888888888888888E-2</v>
      </c>
      <c r="G207" s="3">
        <f>+H207-(B207*D207)</f>
        <v>10</v>
      </c>
      <c r="H207" s="3">
        <f>+C207*D207</f>
        <v>24</v>
      </c>
      <c r="I207" s="3">
        <f>+B207*D207</f>
        <v>14</v>
      </c>
      <c r="J207" s="6">
        <f t="shared" si="3"/>
        <v>0.41666666666666669</v>
      </c>
      <c r="K207" s="12">
        <v>206</v>
      </c>
      <c r="L207" s="8">
        <f>+SUMIF(A:A,K207,F:F)</f>
        <v>4.027777777777778E-2</v>
      </c>
      <c r="M207" s="11">
        <f>+SUMIF(A:A,K207,H:H)</f>
        <v>30</v>
      </c>
    </row>
    <row r="208" spans="1:13">
      <c r="A208" s="1">
        <v>76</v>
      </c>
      <c r="B208" s="3">
        <v>15</v>
      </c>
      <c r="C208" s="3">
        <v>26</v>
      </c>
      <c r="D208" s="1">
        <v>1</v>
      </c>
      <c r="E208" s="5" t="s">
        <v>114</v>
      </c>
      <c r="F208" s="5">
        <f>+E208*D208</f>
        <v>2.0833333333333332E-2</v>
      </c>
      <c r="G208" s="3">
        <f>+H208-(B208*D208)</f>
        <v>11</v>
      </c>
      <c r="H208" s="3">
        <f>+C208*D208</f>
        <v>26</v>
      </c>
      <c r="I208" s="3">
        <f>+B208*D208</f>
        <v>15</v>
      </c>
      <c r="J208" s="6">
        <f t="shared" si="3"/>
        <v>0.42307692307692307</v>
      </c>
      <c r="K208" s="12">
        <v>207</v>
      </c>
      <c r="L208" s="8">
        <f>+SUMIF(A:A,K208,F:F)</f>
        <v>0.12916666666666665</v>
      </c>
      <c r="M208" s="11">
        <f>+SUMIF(A:A,K208,H:H)</f>
        <v>180</v>
      </c>
    </row>
    <row r="209" spans="1:13">
      <c r="A209" s="1">
        <v>77</v>
      </c>
      <c r="B209" s="3">
        <v>10</v>
      </c>
      <c r="C209" s="3">
        <v>18</v>
      </c>
      <c r="D209" s="1">
        <v>1</v>
      </c>
      <c r="E209" s="5" t="s">
        <v>69</v>
      </c>
      <c r="F209" s="5">
        <f>+E209*D209</f>
        <v>2.361111111111111E-2</v>
      </c>
      <c r="G209" s="3">
        <f>+H209-(B209*D209)</f>
        <v>8</v>
      </c>
      <c r="H209" s="3">
        <f>+C209*D209</f>
        <v>18</v>
      </c>
      <c r="I209" s="3">
        <f>+B209*D209</f>
        <v>10</v>
      </c>
      <c r="J209" s="6">
        <f t="shared" si="3"/>
        <v>0.44444444444444442</v>
      </c>
      <c r="K209" s="12">
        <v>208</v>
      </c>
      <c r="L209" s="8">
        <f>+SUMIF(A:A,K209,F:F)</f>
        <v>0.14652777777777778</v>
      </c>
      <c r="M209" s="11">
        <f>+SUMIF(A:A,K209,H:H)</f>
        <v>180</v>
      </c>
    </row>
    <row r="210" spans="1:13">
      <c r="A210" s="1">
        <v>77</v>
      </c>
      <c r="B210" s="3">
        <v>14</v>
      </c>
      <c r="C210" s="3">
        <v>24</v>
      </c>
      <c r="D210" s="1">
        <v>2</v>
      </c>
      <c r="E210" s="5" t="s">
        <v>107</v>
      </c>
      <c r="F210" s="5">
        <f>+E210*D210</f>
        <v>7.6388888888888895E-2</v>
      </c>
      <c r="G210" s="3">
        <f>+H210-(B210*D210)</f>
        <v>20</v>
      </c>
      <c r="H210" s="3">
        <f>+C210*D210</f>
        <v>48</v>
      </c>
      <c r="I210" s="3">
        <f>+B210*D210</f>
        <v>28</v>
      </c>
      <c r="J210" s="6">
        <f t="shared" si="3"/>
        <v>0.20833333333333334</v>
      </c>
      <c r="K210" s="12">
        <v>209</v>
      </c>
      <c r="L210" s="8">
        <f>+SUMIF(A:A,K210,F:F)</f>
        <v>0.2326388888888889</v>
      </c>
      <c r="M210" s="11">
        <f>+SUMIF(A:A,K210,H:H)</f>
        <v>214</v>
      </c>
    </row>
    <row r="211" spans="1:13">
      <c r="A211" s="1">
        <v>77</v>
      </c>
      <c r="B211" s="3">
        <v>20</v>
      </c>
      <c r="C211" s="3">
        <v>33</v>
      </c>
      <c r="D211" s="1">
        <v>1</v>
      </c>
      <c r="E211" s="5" t="s">
        <v>76</v>
      </c>
      <c r="F211" s="5">
        <f>+E211*D211</f>
        <v>5.5555555555555558E-3</v>
      </c>
      <c r="G211" s="3">
        <f>+H211-(B211*D211)</f>
        <v>13</v>
      </c>
      <c r="H211" s="3">
        <f>+C211*D211</f>
        <v>33</v>
      </c>
      <c r="I211" s="3">
        <f>+B211*D211</f>
        <v>20</v>
      </c>
      <c r="J211" s="6">
        <f t="shared" si="3"/>
        <v>0.39393939393939392</v>
      </c>
      <c r="K211" s="12">
        <v>210</v>
      </c>
      <c r="L211" s="8">
        <f>+SUMIF(A:A,K211,F:F)</f>
        <v>0.1736111111111111</v>
      </c>
      <c r="M211" s="11">
        <f>+SUMIF(A:A,K211,H:H)</f>
        <v>195</v>
      </c>
    </row>
    <row r="212" spans="1:13">
      <c r="A212" s="1">
        <v>78</v>
      </c>
      <c r="B212" s="3">
        <v>11</v>
      </c>
      <c r="C212" s="3">
        <v>19</v>
      </c>
      <c r="D212" s="1">
        <v>3</v>
      </c>
      <c r="E212" s="5" t="s">
        <v>73</v>
      </c>
      <c r="F212" s="5">
        <f>+E212*D212</f>
        <v>0.11249999999999999</v>
      </c>
      <c r="G212" s="3">
        <f>+H212-(B212*D212)</f>
        <v>24</v>
      </c>
      <c r="H212" s="3">
        <f>+C212*D212</f>
        <v>57</v>
      </c>
      <c r="I212" s="3">
        <f>+B212*D212</f>
        <v>33</v>
      </c>
      <c r="J212" s="6">
        <f t="shared" si="3"/>
        <v>0.14035087719298245</v>
      </c>
      <c r="K212" s="12">
        <v>211</v>
      </c>
      <c r="L212" s="8">
        <f>+SUMIF(A:A,K212,F:F)</f>
        <v>0.20624999999999999</v>
      </c>
      <c r="M212" s="11">
        <f>+SUMIF(A:A,K212,H:H)</f>
        <v>169</v>
      </c>
    </row>
    <row r="213" spans="1:13">
      <c r="A213" s="1">
        <v>79</v>
      </c>
      <c r="B213" s="3">
        <v>17</v>
      </c>
      <c r="C213" s="3">
        <v>29</v>
      </c>
      <c r="D213" s="1">
        <v>3</v>
      </c>
      <c r="E213" s="5" t="s">
        <v>96</v>
      </c>
      <c r="F213" s="5">
        <f>+E213*D213</f>
        <v>2.9166666666666667E-2</v>
      </c>
      <c r="G213" s="3">
        <f>+H213-(B213*D213)</f>
        <v>36</v>
      </c>
      <c r="H213" s="3">
        <f>+C213*D213</f>
        <v>87</v>
      </c>
      <c r="I213" s="3">
        <f>+B213*D213</f>
        <v>51</v>
      </c>
      <c r="J213" s="6">
        <f t="shared" si="3"/>
        <v>0.13793103448275862</v>
      </c>
      <c r="K213" s="12">
        <v>212</v>
      </c>
      <c r="L213" s="8">
        <f>+SUMIF(A:A,K213,F:F)</f>
        <v>0.26041666666666669</v>
      </c>
      <c r="M213" s="11">
        <f>+SUMIF(A:A,K213,H:H)</f>
        <v>245</v>
      </c>
    </row>
    <row r="214" spans="1:13">
      <c r="A214" s="1">
        <v>79</v>
      </c>
      <c r="B214" s="3">
        <v>20</v>
      </c>
      <c r="C214" s="3">
        <v>33</v>
      </c>
      <c r="D214" s="1">
        <v>3</v>
      </c>
      <c r="E214" s="5" t="s">
        <v>96</v>
      </c>
      <c r="F214" s="5">
        <f>+E214*D214</f>
        <v>2.9166666666666667E-2</v>
      </c>
      <c r="G214" s="3">
        <f>+H214-(B214*D214)</f>
        <v>39</v>
      </c>
      <c r="H214" s="3">
        <f>+C214*D214</f>
        <v>99</v>
      </c>
      <c r="I214" s="3">
        <f>+B214*D214</f>
        <v>60</v>
      </c>
      <c r="J214" s="6">
        <f t="shared" si="3"/>
        <v>0.1313131313131313</v>
      </c>
      <c r="K214" s="12">
        <v>213</v>
      </c>
      <c r="L214" s="8">
        <f>+SUMIF(A:A,K214,F:F)</f>
        <v>0.10208333333333333</v>
      </c>
      <c r="M214" s="11">
        <f>+SUMIF(A:A,K214,H:H)</f>
        <v>87</v>
      </c>
    </row>
    <row r="215" spans="1:13">
      <c r="A215" s="1">
        <v>79</v>
      </c>
      <c r="B215" s="3">
        <v>12</v>
      </c>
      <c r="C215" s="3">
        <v>20</v>
      </c>
      <c r="D215" s="1">
        <v>3</v>
      </c>
      <c r="E215" s="5" t="s">
        <v>66</v>
      </c>
      <c r="F215" s="5">
        <f>+E215*D215</f>
        <v>5.2083333333333336E-2</v>
      </c>
      <c r="G215" s="3">
        <f>+H215-(B215*D215)</f>
        <v>24</v>
      </c>
      <c r="H215" s="3">
        <f>+C215*D215</f>
        <v>60</v>
      </c>
      <c r="I215" s="3">
        <f>+B215*D215</f>
        <v>36</v>
      </c>
      <c r="J215" s="6">
        <f t="shared" si="3"/>
        <v>0.13333333333333333</v>
      </c>
      <c r="K215" s="12">
        <v>214</v>
      </c>
      <c r="L215" s="8">
        <f>+SUMIF(A:A,K215,F:F)</f>
        <v>6.1111111111111116E-2</v>
      </c>
      <c r="M215" s="11">
        <f>+SUMIF(A:A,K215,H:H)</f>
        <v>228</v>
      </c>
    </row>
    <row r="216" spans="1:13">
      <c r="A216" s="1">
        <v>79</v>
      </c>
      <c r="B216" s="3">
        <v>13</v>
      </c>
      <c r="C216" s="3">
        <v>21</v>
      </c>
      <c r="D216" s="1">
        <v>3</v>
      </c>
      <c r="E216" s="5" t="s">
        <v>92</v>
      </c>
      <c r="F216" s="5">
        <f>+E216*D216</f>
        <v>8.9583333333333334E-2</v>
      </c>
      <c r="G216" s="3">
        <f>+H216-(B216*D216)</f>
        <v>24</v>
      </c>
      <c r="H216" s="3">
        <f>+C216*D216</f>
        <v>63</v>
      </c>
      <c r="I216" s="3">
        <f>+B216*D216</f>
        <v>39</v>
      </c>
      <c r="J216" s="6">
        <f t="shared" si="3"/>
        <v>0.12698412698412698</v>
      </c>
      <c r="K216" s="12">
        <v>215</v>
      </c>
      <c r="L216" s="8">
        <f>+SUMIF(A:A,K216,F:F)</f>
        <v>8.7499999999999994E-2</v>
      </c>
      <c r="M216" s="11">
        <f>+SUMIF(A:A,K216,H:H)</f>
        <v>158</v>
      </c>
    </row>
    <row r="217" spans="1:13">
      <c r="A217" s="1">
        <v>80</v>
      </c>
      <c r="B217" s="3">
        <v>13</v>
      </c>
      <c r="C217" s="3">
        <v>22</v>
      </c>
      <c r="D217" s="1">
        <v>2</v>
      </c>
      <c r="E217" s="5" t="s">
        <v>85</v>
      </c>
      <c r="F217" s="5">
        <f>+E217*D217</f>
        <v>6.9444444444444441E-3</v>
      </c>
      <c r="G217" s="3">
        <f>+H217-(B217*D217)</f>
        <v>18</v>
      </c>
      <c r="H217" s="3">
        <f>+C217*D217</f>
        <v>44</v>
      </c>
      <c r="I217" s="3">
        <f>+B217*D217</f>
        <v>26</v>
      </c>
      <c r="J217" s="6">
        <f t="shared" si="3"/>
        <v>0.20454545454545456</v>
      </c>
      <c r="K217" s="12">
        <v>216</v>
      </c>
      <c r="L217" s="8">
        <f>+SUMIF(A:A,K217,F:F)</f>
        <v>0.16250000000000003</v>
      </c>
      <c r="M217" s="11">
        <f>+SUMIF(A:A,K217,H:H)</f>
        <v>142</v>
      </c>
    </row>
    <row r="218" spans="1:13">
      <c r="A218" s="1">
        <v>80</v>
      </c>
      <c r="B218" s="3">
        <v>17</v>
      </c>
      <c r="C218" s="3">
        <v>29</v>
      </c>
      <c r="D218" s="1">
        <v>1</v>
      </c>
      <c r="E218" s="5" t="s">
        <v>69</v>
      </c>
      <c r="F218" s="5">
        <f>+E218*D218</f>
        <v>2.361111111111111E-2</v>
      </c>
      <c r="G218" s="3">
        <f>+H218-(B218*D218)</f>
        <v>12</v>
      </c>
      <c r="H218" s="3">
        <f>+C218*D218</f>
        <v>29</v>
      </c>
      <c r="I218" s="3">
        <f>+B218*D218</f>
        <v>17</v>
      </c>
      <c r="J218" s="6">
        <f t="shared" si="3"/>
        <v>0.41379310344827586</v>
      </c>
      <c r="K218" s="12">
        <v>217</v>
      </c>
      <c r="L218" s="8">
        <f>+SUMIF(A:A,K218,F:F)</f>
        <v>2.7083333333333331E-2</v>
      </c>
      <c r="M218" s="11">
        <f>+SUMIF(A:A,K218,H:H)</f>
        <v>96</v>
      </c>
    </row>
    <row r="219" spans="1:13">
      <c r="A219" s="1">
        <v>80</v>
      </c>
      <c r="B219" s="3">
        <v>14</v>
      </c>
      <c r="C219" s="3">
        <v>24</v>
      </c>
      <c r="D219" s="1">
        <v>2</v>
      </c>
      <c r="E219" s="5" t="s">
        <v>118</v>
      </c>
      <c r="F219" s="5">
        <f>+E219*D219</f>
        <v>3.888888888888889E-2</v>
      </c>
      <c r="G219" s="3">
        <f>+H219-(B219*D219)</f>
        <v>20</v>
      </c>
      <c r="H219" s="3">
        <f>+C219*D219</f>
        <v>48</v>
      </c>
      <c r="I219" s="3">
        <f>+B219*D219</f>
        <v>28</v>
      </c>
      <c r="J219" s="6">
        <f t="shared" si="3"/>
        <v>0.20833333333333334</v>
      </c>
      <c r="K219" s="12">
        <v>218</v>
      </c>
      <c r="L219" s="8">
        <f>+SUMIF(A:A,K219,F:F)</f>
        <v>9.1666666666666674E-2</v>
      </c>
      <c r="M219" s="11">
        <f>+SUMIF(A:A,K219,H:H)</f>
        <v>184</v>
      </c>
    </row>
    <row r="220" spans="1:13">
      <c r="A220" s="1">
        <v>81</v>
      </c>
      <c r="B220" s="3">
        <v>19</v>
      </c>
      <c r="C220" s="3">
        <v>31</v>
      </c>
      <c r="D220" s="1">
        <v>2</v>
      </c>
      <c r="E220" s="5" t="s">
        <v>89</v>
      </c>
      <c r="F220" s="5">
        <f>+E220*D220</f>
        <v>8.1944444444444445E-2</v>
      </c>
      <c r="G220" s="3">
        <f>+H220-(B220*D220)</f>
        <v>24</v>
      </c>
      <c r="H220" s="3">
        <f>+C220*D220</f>
        <v>62</v>
      </c>
      <c r="I220" s="3">
        <f>+B220*D220</f>
        <v>38</v>
      </c>
      <c r="J220" s="6">
        <f t="shared" si="3"/>
        <v>0.19354838709677419</v>
      </c>
      <c r="K220" s="12">
        <v>219</v>
      </c>
      <c r="L220" s="8">
        <f>+SUMIF(A:A,K220,F:F)</f>
        <v>3.9583333333333331E-2</v>
      </c>
      <c r="M220" s="11">
        <f>+SUMIF(A:A,K220,H:H)</f>
        <v>139</v>
      </c>
    </row>
    <row r="221" spans="1:13">
      <c r="A221" s="1">
        <v>82</v>
      </c>
      <c r="B221" s="3">
        <v>15</v>
      </c>
      <c r="C221" s="3">
        <v>25</v>
      </c>
      <c r="D221" s="1">
        <v>2</v>
      </c>
      <c r="E221" s="5" t="s">
        <v>77</v>
      </c>
      <c r="F221" s="5">
        <f>+E221*D221</f>
        <v>1.5277777777777777E-2</v>
      </c>
      <c r="G221" s="3">
        <f>+H221-(B221*D221)</f>
        <v>20</v>
      </c>
      <c r="H221" s="3">
        <f>+C221*D221</f>
        <v>50</v>
      </c>
      <c r="I221" s="3">
        <f>+B221*D221</f>
        <v>30</v>
      </c>
      <c r="J221" s="6">
        <f t="shared" si="3"/>
        <v>0.2</v>
      </c>
      <c r="K221" s="12">
        <v>220</v>
      </c>
      <c r="L221" s="8">
        <f>+SUMIF(A:A,K221,F:F)</f>
        <v>9.0277777777777769E-3</v>
      </c>
      <c r="M221" s="11">
        <f>+SUMIF(A:A,K221,H:H)</f>
        <v>24</v>
      </c>
    </row>
    <row r="222" spans="1:13">
      <c r="A222" s="1">
        <v>82</v>
      </c>
      <c r="B222" s="3">
        <v>18</v>
      </c>
      <c r="C222" s="3">
        <v>30</v>
      </c>
      <c r="D222" s="1">
        <v>1</v>
      </c>
      <c r="E222" s="5" t="s">
        <v>76</v>
      </c>
      <c r="F222" s="5">
        <f>+E222*D222</f>
        <v>5.5555555555555558E-3</v>
      </c>
      <c r="G222" s="3">
        <f>+H222-(B222*D222)</f>
        <v>12</v>
      </c>
      <c r="H222" s="3">
        <f>+C222*D222</f>
        <v>30</v>
      </c>
      <c r="I222" s="3">
        <f>+B222*D222</f>
        <v>18</v>
      </c>
      <c r="J222" s="6">
        <f t="shared" si="3"/>
        <v>0.4</v>
      </c>
      <c r="K222" s="12">
        <v>221</v>
      </c>
      <c r="L222" s="8">
        <f>+SUMIF(A:A,K222,F:F)</f>
        <v>0.15277777777777779</v>
      </c>
      <c r="M222" s="11">
        <f>+SUMIF(A:A,K222,H:H)</f>
        <v>193</v>
      </c>
    </row>
    <row r="223" spans="1:13">
      <c r="A223" s="1">
        <v>83</v>
      </c>
      <c r="B223" s="3">
        <v>16</v>
      </c>
      <c r="C223" s="3">
        <v>27</v>
      </c>
      <c r="D223" s="1">
        <v>2</v>
      </c>
      <c r="E223" s="5" t="s">
        <v>96</v>
      </c>
      <c r="F223" s="5">
        <f>+E223*D223</f>
        <v>1.9444444444444445E-2</v>
      </c>
      <c r="G223" s="3">
        <f>+H223-(B223*D223)</f>
        <v>22</v>
      </c>
      <c r="H223" s="3">
        <f>+C223*D223</f>
        <v>54</v>
      </c>
      <c r="I223" s="3">
        <f>+B223*D223</f>
        <v>32</v>
      </c>
      <c r="J223" s="6">
        <f t="shared" si="3"/>
        <v>0.20370370370370369</v>
      </c>
      <c r="K223" s="12">
        <v>222</v>
      </c>
      <c r="L223" s="8">
        <f>+SUMIF(A:A,K223,F:F)</f>
        <v>9.9305555555555564E-2</v>
      </c>
      <c r="M223" s="11">
        <f>+SUMIF(A:A,K223,H:H)</f>
        <v>97</v>
      </c>
    </row>
    <row r="224" spans="1:13">
      <c r="A224" s="1">
        <v>83</v>
      </c>
      <c r="B224" s="3">
        <v>12</v>
      </c>
      <c r="C224" s="3">
        <v>20</v>
      </c>
      <c r="D224" s="1">
        <v>1</v>
      </c>
      <c r="E224" s="5" t="s">
        <v>114</v>
      </c>
      <c r="F224" s="5">
        <f>+E224*D224</f>
        <v>2.0833333333333332E-2</v>
      </c>
      <c r="G224" s="3">
        <f>+H224-(B224*D224)</f>
        <v>8</v>
      </c>
      <c r="H224" s="3">
        <f>+C224*D224</f>
        <v>20</v>
      </c>
      <c r="I224" s="3">
        <f>+B224*D224</f>
        <v>12</v>
      </c>
      <c r="J224" s="6">
        <f t="shared" si="3"/>
        <v>0.4</v>
      </c>
      <c r="K224" s="12">
        <v>223</v>
      </c>
      <c r="L224" s="8">
        <f>+SUMIF(A:A,K224,F:F)</f>
        <v>3.6805555555555557E-2</v>
      </c>
      <c r="M224" s="11">
        <f>+SUMIF(A:A,K224,H:H)</f>
        <v>32</v>
      </c>
    </row>
    <row r="225" spans="1:13">
      <c r="A225" s="1">
        <v>83</v>
      </c>
      <c r="B225" s="3">
        <v>19</v>
      </c>
      <c r="C225" s="3">
        <v>32</v>
      </c>
      <c r="D225" s="1">
        <v>3</v>
      </c>
      <c r="E225" s="5" t="s">
        <v>95</v>
      </c>
      <c r="F225" s="5">
        <f>+E225*D225</f>
        <v>0.10416666666666667</v>
      </c>
      <c r="G225" s="3">
        <f>+H225-(B225*D225)</f>
        <v>39</v>
      </c>
      <c r="H225" s="3">
        <f>+C225*D225</f>
        <v>96</v>
      </c>
      <c r="I225" s="3">
        <f>+B225*D225</f>
        <v>57</v>
      </c>
      <c r="J225" s="6">
        <f t="shared" si="3"/>
        <v>0.13541666666666666</v>
      </c>
      <c r="K225" s="12">
        <v>224</v>
      </c>
      <c r="L225" s="8">
        <f>+SUMIF(A:A,K225,F:F)</f>
        <v>2.7777777777777776E-2</v>
      </c>
      <c r="M225" s="11">
        <f>+SUMIF(A:A,K225,H:H)</f>
        <v>52</v>
      </c>
    </row>
    <row r="226" spans="1:13">
      <c r="A226" s="1">
        <v>84</v>
      </c>
      <c r="B226" s="3">
        <v>18</v>
      </c>
      <c r="C226" s="3">
        <v>30</v>
      </c>
      <c r="D226" s="1">
        <v>2</v>
      </c>
      <c r="E226" s="5" t="s">
        <v>82</v>
      </c>
      <c r="F226" s="5">
        <f>+E226*D226</f>
        <v>1.3888888888888888E-2</v>
      </c>
      <c r="G226" s="3">
        <f>+H226-(B226*D226)</f>
        <v>24</v>
      </c>
      <c r="H226" s="3">
        <f>+C226*D226</f>
        <v>60</v>
      </c>
      <c r="I226" s="3">
        <f>+B226*D226</f>
        <v>36</v>
      </c>
      <c r="J226" s="6">
        <f t="shared" si="3"/>
        <v>0.2</v>
      </c>
      <c r="K226" s="12">
        <v>225</v>
      </c>
      <c r="L226" s="8">
        <f>+SUMIF(A:A,K226,F:F)</f>
        <v>0.19583333333333333</v>
      </c>
      <c r="M226" s="11">
        <f>+SUMIF(A:A,K226,H:H)</f>
        <v>168</v>
      </c>
    </row>
    <row r="227" spans="1:13">
      <c r="A227" s="1">
        <v>85</v>
      </c>
      <c r="B227" s="3">
        <v>16</v>
      </c>
      <c r="C227" s="3">
        <v>28</v>
      </c>
      <c r="D227" s="1">
        <v>3</v>
      </c>
      <c r="E227" s="5" t="s">
        <v>79</v>
      </c>
      <c r="F227" s="5">
        <f>+E227*D227</f>
        <v>5.4166666666666662E-2</v>
      </c>
      <c r="G227" s="3">
        <f>+H227-(B227*D227)</f>
        <v>36</v>
      </c>
      <c r="H227" s="3">
        <f>+C227*D227</f>
        <v>84</v>
      </c>
      <c r="I227" s="3">
        <f>+B227*D227</f>
        <v>48</v>
      </c>
      <c r="J227" s="6">
        <f t="shared" si="3"/>
        <v>0.14285714285714285</v>
      </c>
      <c r="K227" s="12">
        <v>226</v>
      </c>
      <c r="L227" s="8">
        <f>+SUMIF(A:A,K227,F:F)</f>
        <v>0.18402777777777779</v>
      </c>
      <c r="M227" s="11">
        <f>+SUMIF(A:A,K227,H:H)</f>
        <v>171</v>
      </c>
    </row>
    <row r="228" spans="1:13">
      <c r="A228" s="1">
        <v>85</v>
      </c>
      <c r="B228" s="3">
        <v>22</v>
      </c>
      <c r="C228" s="3">
        <v>36</v>
      </c>
      <c r="D228" s="1">
        <v>2</v>
      </c>
      <c r="E228" s="5" t="s">
        <v>112</v>
      </c>
      <c r="F228" s="5">
        <f>+E228*D228</f>
        <v>4.583333333333333E-2</v>
      </c>
      <c r="G228" s="3">
        <f>+H228-(B228*D228)</f>
        <v>28</v>
      </c>
      <c r="H228" s="3">
        <f>+C228*D228</f>
        <v>72</v>
      </c>
      <c r="I228" s="3">
        <f>+B228*D228</f>
        <v>44</v>
      </c>
      <c r="J228" s="6">
        <f t="shared" si="3"/>
        <v>0.19444444444444445</v>
      </c>
      <c r="K228" s="12">
        <v>227</v>
      </c>
      <c r="L228" s="8">
        <f>+SUMIF(A:A,K228,F:F)</f>
        <v>0.12638888888888888</v>
      </c>
      <c r="M228" s="11">
        <f>+SUMIF(A:A,K228,H:H)</f>
        <v>211</v>
      </c>
    </row>
    <row r="229" spans="1:13">
      <c r="A229" s="1">
        <v>85</v>
      </c>
      <c r="B229" s="3">
        <v>12</v>
      </c>
      <c r="C229" s="3">
        <v>20</v>
      </c>
      <c r="D229" s="1">
        <v>1</v>
      </c>
      <c r="E229" s="5" t="s">
        <v>73</v>
      </c>
      <c r="F229" s="5">
        <f>+E229*D229</f>
        <v>3.7499999999999999E-2</v>
      </c>
      <c r="G229" s="3">
        <f>+H229-(B229*D229)</f>
        <v>8</v>
      </c>
      <c r="H229" s="3">
        <f>+C229*D229</f>
        <v>20</v>
      </c>
      <c r="I229" s="3">
        <f>+B229*D229</f>
        <v>12</v>
      </c>
      <c r="J229" s="6">
        <f t="shared" si="3"/>
        <v>0.4</v>
      </c>
      <c r="K229" s="12">
        <v>228</v>
      </c>
      <c r="L229" s="8">
        <f>+SUMIF(A:A,K229,F:F)</f>
        <v>7.2916666666666671E-2</v>
      </c>
      <c r="M229" s="11">
        <f>+SUMIF(A:A,K229,H:H)</f>
        <v>69</v>
      </c>
    </row>
    <row r="230" spans="1:13">
      <c r="A230" s="1">
        <v>85</v>
      </c>
      <c r="B230" s="3">
        <v>19</v>
      </c>
      <c r="C230" s="3">
        <v>32</v>
      </c>
      <c r="D230" s="1">
        <v>1</v>
      </c>
      <c r="E230" s="5" t="s">
        <v>116</v>
      </c>
      <c r="F230" s="5">
        <f>+E230*D230</f>
        <v>2.013888888888889E-2</v>
      </c>
      <c r="G230" s="3">
        <f>+H230-(B230*D230)</f>
        <v>13</v>
      </c>
      <c r="H230" s="3">
        <f>+C230*D230</f>
        <v>32</v>
      </c>
      <c r="I230" s="3">
        <f>+B230*D230</f>
        <v>19</v>
      </c>
      <c r="J230" s="6">
        <f t="shared" si="3"/>
        <v>0.40625</v>
      </c>
      <c r="K230" s="12">
        <v>229</v>
      </c>
      <c r="L230" s="8">
        <f>+SUMIF(A:A,K230,F:F)</f>
        <v>8.1250000000000003E-2</v>
      </c>
      <c r="M230" s="11">
        <f>+SUMIF(A:A,K230,H:H)</f>
        <v>124</v>
      </c>
    </row>
    <row r="231" spans="1:13">
      <c r="A231" s="1">
        <v>86</v>
      </c>
      <c r="B231" s="3">
        <v>15</v>
      </c>
      <c r="C231" s="3">
        <v>25</v>
      </c>
      <c r="D231" s="1">
        <v>2</v>
      </c>
      <c r="E231" s="5" t="s">
        <v>76</v>
      </c>
      <c r="F231" s="5">
        <f>+E231*D231</f>
        <v>1.1111111111111112E-2</v>
      </c>
      <c r="G231" s="3">
        <f>+H231-(B231*D231)</f>
        <v>20</v>
      </c>
      <c r="H231" s="3">
        <f>+C231*D231</f>
        <v>50</v>
      </c>
      <c r="I231" s="3">
        <f>+B231*D231</f>
        <v>30</v>
      </c>
      <c r="J231" s="6">
        <f t="shared" si="3"/>
        <v>0.2</v>
      </c>
      <c r="K231" s="12">
        <v>230</v>
      </c>
      <c r="L231" s="8">
        <f>+SUMIF(A:A,K231,F:F)</f>
        <v>0.13333333333333333</v>
      </c>
      <c r="M231" s="11">
        <f>+SUMIF(A:A,K231,H:H)</f>
        <v>214</v>
      </c>
    </row>
    <row r="232" spans="1:13">
      <c r="A232" s="1">
        <v>87</v>
      </c>
      <c r="B232" s="3">
        <v>10</v>
      </c>
      <c r="C232" s="3">
        <v>18</v>
      </c>
      <c r="D232" s="1">
        <v>2</v>
      </c>
      <c r="E232" s="5" t="s">
        <v>107</v>
      </c>
      <c r="F232" s="5">
        <f>+E232*D232</f>
        <v>7.6388888888888895E-2</v>
      </c>
      <c r="G232" s="3">
        <f>+H232-(B232*D232)</f>
        <v>16</v>
      </c>
      <c r="H232" s="3">
        <f>+C232*D232</f>
        <v>36</v>
      </c>
      <c r="I232" s="3">
        <f>+B232*D232</f>
        <v>20</v>
      </c>
      <c r="J232" s="6">
        <f t="shared" si="3"/>
        <v>0.22222222222222221</v>
      </c>
      <c r="K232" s="12">
        <v>231</v>
      </c>
      <c r="L232" s="8">
        <f>+SUMIF(A:A,K232,F:F)</f>
        <v>0.1479166666666667</v>
      </c>
      <c r="M232" s="11">
        <f>+SUMIF(A:A,K232,H:H)</f>
        <v>208</v>
      </c>
    </row>
    <row r="233" spans="1:13">
      <c r="A233" s="1">
        <v>87</v>
      </c>
      <c r="B233" s="3">
        <v>19</v>
      </c>
      <c r="C233" s="3">
        <v>32</v>
      </c>
      <c r="D233" s="1">
        <v>1</v>
      </c>
      <c r="E233" s="5" t="s">
        <v>85</v>
      </c>
      <c r="F233" s="5">
        <f>+E233*D233</f>
        <v>3.472222222222222E-3</v>
      </c>
      <c r="G233" s="3">
        <f>+H233-(B233*D233)</f>
        <v>13</v>
      </c>
      <c r="H233" s="3">
        <f>+C233*D233</f>
        <v>32</v>
      </c>
      <c r="I233" s="3">
        <f>+B233*D233</f>
        <v>19</v>
      </c>
      <c r="J233" s="6">
        <f t="shared" si="3"/>
        <v>0.40625</v>
      </c>
      <c r="K233" s="12">
        <v>232</v>
      </c>
      <c r="L233" s="8">
        <f>+SUMIF(A:A,K233,F:F)</f>
        <v>0.15833333333333333</v>
      </c>
      <c r="M233" s="11">
        <f>+SUMIF(A:A,K233,H:H)</f>
        <v>190</v>
      </c>
    </row>
    <row r="234" spans="1:13">
      <c r="A234" s="1">
        <v>87</v>
      </c>
      <c r="B234" s="3">
        <v>19</v>
      </c>
      <c r="C234" s="3">
        <v>31</v>
      </c>
      <c r="D234" s="1">
        <v>1</v>
      </c>
      <c r="E234" s="5" t="s">
        <v>77</v>
      </c>
      <c r="F234" s="5">
        <f>+E234*D234</f>
        <v>7.6388888888888886E-3</v>
      </c>
      <c r="G234" s="3">
        <f>+H234-(B234*D234)</f>
        <v>12</v>
      </c>
      <c r="H234" s="3">
        <f>+C234*D234</f>
        <v>31</v>
      </c>
      <c r="I234" s="3">
        <f>+B234*D234</f>
        <v>19</v>
      </c>
      <c r="J234" s="6">
        <f t="shared" si="3"/>
        <v>0.38709677419354838</v>
      </c>
      <c r="K234" s="12">
        <v>233</v>
      </c>
      <c r="L234" s="8">
        <f>+SUMIF(A:A,K234,F:F)</f>
        <v>4.3055555555555555E-2</v>
      </c>
      <c r="M234" s="11">
        <f>+SUMIF(A:A,K234,H:H)</f>
        <v>38</v>
      </c>
    </row>
    <row r="235" spans="1:13">
      <c r="A235" s="1">
        <v>88</v>
      </c>
      <c r="B235" s="3">
        <v>25</v>
      </c>
      <c r="C235" s="3">
        <v>40</v>
      </c>
      <c r="D235" s="1">
        <v>1</v>
      </c>
      <c r="E235" s="5" t="s">
        <v>109</v>
      </c>
      <c r="F235" s="5">
        <f>+E235*D235</f>
        <v>8.3333333333333332E-3</v>
      </c>
      <c r="G235" s="3">
        <f>+H235-(B235*D235)</f>
        <v>15</v>
      </c>
      <c r="H235" s="3">
        <f>+C235*D235</f>
        <v>40</v>
      </c>
      <c r="I235" s="3">
        <f>+B235*D235</f>
        <v>25</v>
      </c>
      <c r="J235" s="6">
        <f t="shared" si="3"/>
        <v>0.375</v>
      </c>
      <c r="K235" s="12">
        <v>234</v>
      </c>
      <c r="L235" s="8">
        <f>+SUMIF(A:A,K235,F:F)</f>
        <v>0.17777777777777778</v>
      </c>
      <c r="M235" s="11">
        <f>+SUMIF(A:A,K235,H:H)</f>
        <v>225</v>
      </c>
    </row>
    <row r="236" spans="1:13">
      <c r="A236" s="1">
        <v>88</v>
      </c>
      <c r="B236" s="3">
        <v>11</v>
      </c>
      <c r="C236" s="3">
        <v>19</v>
      </c>
      <c r="D236" s="1">
        <v>3</v>
      </c>
      <c r="E236" s="5" t="s">
        <v>100</v>
      </c>
      <c r="F236" s="5">
        <f>+E236*D236</f>
        <v>9.5833333333333326E-2</v>
      </c>
      <c r="G236" s="3">
        <f>+H236-(B236*D236)</f>
        <v>24</v>
      </c>
      <c r="H236" s="3">
        <f>+C236*D236</f>
        <v>57</v>
      </c>
      <c r="I236" s="3">
        <f>+B236*D236</f>
        <v>33</v>
      </c>
      <c r="J236" s="6">
        <f t="shared" si="3"/>
        <v>0.14035087719298245</v>
      </c>
      <c r="K236" s="12">
        <v>235</v>
      </c>
      <c r="L236" s="8">
        <f>+SUMIF(A:A,K236,F:F)</f>
        <v>1.7361111111111112E-2</v>
      </c>
      <c r="M236" s="11">
        <f>+SUMIF(A:A,K236,H:H)</f>
        <v>33</v>
      </c>
    </row>
    <row r="237" spans="1:13">
      <c r="A237" s="1">
        <v>88</v>
      </c>
      <c r="B237" s="3">
        <v>15</v>
      </c>
      <c r="C237" s="3">
        <v>26</v>
      </c>
      <c r="D237" s="1">
        <v>1</v>
      </c>
      <c r="E237" s="5" t="s">
        <v>89</v>
      </c>
      <c r="F237" s="5">
        <f>+E237*D237</f>
        <v>4.0972222222222222E-2</v>
      </c>
      <c r="G237" s="3">
        <f>+H237-(B237*D237)</f>
        <v>11</v>
      </c>
      <c r="H237" s="3">
        <f>+C237*D237</f>
        <v>26</v>
      </c>
      <c r="I237" s="3">
        <f>+B237*D237</f>
        <v>15</v>
      </c>
      <c r="J237" s="6">
        <f t="shared" si="3"/>
        <v>0.42307692307692307</v>
      </c>
      <c r="K237" s="12">
        <v>236</v>
      </c>
      <c r="L237" s="8">
        <f>+SUMIF(A:A,K237,F:F)</f>
        <v>0.15</v>
      </c>
      <c r="M237" s="11">
        <f>+SUMIF(A:A,K237,H:H)</f>
        <v>255</v>
      </c>
    </row>
    <row r="238" spans="1:13">
      <c r="A238" s="1">
        <v>89</v>
      </c>
      <c r="B238" s="3">
        <v>14</v>
      </c>
      <c r="C238" s="3">
        <v>23</v>
      </c>
      <c r="D238" s="1">
        <v>3</v>
      </c>
      <c r="E238" s="5" t="s">
        <v>86</v>
      </c>
      <c r="F238" s="5">
        <f>+E238*D238</f>
        <v>9.166666666666666E-2</v>
      </c>
      <c r="G238" s="3">
        <f>+H238-(B238*D238)</f>
        <v>27</v>
      </c>
      <c r="H238" s="3">
        <f>+C238*D238</f>
        <v>69</v>
      </c>
      <c r="I238" s="3">
        <f>+B238*D238</f>
        <v>42</v>
      </c>
      <c r="J238" s="6">
        <f t="shared" si="3"/>
        <v>0.13043478260869565</v>
      </c>
      <c r="K238" s="12">
        <v>237</v>
      </c>
      <c r="L238" s="8">
        <f>+SUMIF(A:A,K238,F:F)</f>
        <v>5.1388888888888887E-2</v>
      </c>
      <c r="M238" s="11">
        <f>+SUMIF(A:A,K238,H:H)</f>
        <v>106</v>
      </c>
    </row>
    <row r="239" spans="1:13">
      <c r="A239" s="1">
        <v>89</v>
      </c>
      <c r="B239" s="3">
        <v>20</v>
      </c>
      <c r="C239" s="3">
        <v>34</v>
      </c>
      <c r="D239" s="1">
        <v>2</v>
      </c>
      <c r="E239" s="5" t="s">
        <v>93</v>
      </c>
      <c r="F239" s="5">
        <f>+E239*D239</f>
        <v>8.0555555555555561E-2</v>
      </c>
      <c r="G239" s="3">
        <f>+H239-(B239*D239)</f>
        <v>28</v>
      </c>
      <c r="H239" s="3">
        <f>+C239*D239</f>
        <v>68</v>
      </c>
      <c r="I239" s="3">
        <f>+B239*D239</f>
        <v>40</v>
      </c>
      <c r="J239" s="6">
        <f t="shared" si="3"/>
        <v>0.20588235294117646</v>
      </c>
      <c r="K239" s="12">
        <v>238</v>
      </c>
      <c r="L239" s="8">
        <f>+SUMIF(A:A,K239,F:F)</f>
        <v>6.25E-2</v>
      </c>
      <c r="M239" s="11">
        <f>+SUMIF(A:A,K239,H:H)</f>
        <v>72</v>
      </c>
    </row>
    <row r="240" spans="1:13">
      <c r="A240" s="1">
        <v>89</v>
      </c>
      <c r="B240" s="3">
        <v>13</v>
      </c>
      <c r="C240" s="3">
        <v>22</v>
      </c>
      <c r="D240" s="1">
        <v>1</v>
      </c>
      <c r="E240" s="5" t="s">
        <v>88</v>
      </c>
      <c r="F240" s="5">
        <f>+E240*D240</f>
        <v>2.7777777777777776E-2</v>
      </c>
      <c r="G240" s="3">
        <f>+H240-(B240*D240)</f>
        <v>9</v>
      </c>
      <c r="H240" s="3">
        <f>+C240*D240</f>
        <v>22</v>
      </c>
      <c r="I240" s="3">
        <f>+B240*D240</f>
        <v>13</v>
      </c>
      <c r="J240" s="6">
        <f t="shared" si="3"/>
        <v>0.40909090909090912</v>
      </c>
      <c r="K240" s="12">
        <v>239</v>
      </c>
      <c r="L240" s="8">
        <f>+SUMIF(A:A,K240,F:F)</f>
        <v>7.6388888888888895E-2</v>
      </c>
      <c r="M240" s="11">
        <f>+SUMIF(A:A,K240,H:H)</f>
        <v>74</v>
      </c>
    </row>
    <row r="241" spans="1:13">
      <c r="A241" s="1">
        <v>90</v>
      </c>
      <c r="B241" s="3">
        <v>20</v>
      </c>
      <c r="C241" s="3">
        <v>34</v>
      </c>
      <c r="D241" s="1">
        <v>1</v>
      </c>
      <c r="E241" s="5" t="s">
        <v>90</v>
      </c>
      <c r="F241" s="5">
        <f>+E241*D241</f>
        <v>3.3333333333333333E-2</v>
      </c>
      <c r="G241" s="3">
        <f>+H241-(B241*D241)</f>
        <v>14</v>
      </c>
      <c r="H241" s="3">
        <f>+C241*D241</f>
        <v>34</v>
      </c>
      <c r="I241" s="3">
        <f>+B241*D241</f>
        <v>20</v>
      </c>
      <c r="J241" s="6">
        <f t="shared" si="3"/>
        <v>0.41176470588235292</v>
      </c>
      <c r="K241" s="12">
        <v>240</v>
      </c>
      <c r="L241" s="8">
        <f>+SUMIF(A:A,K241,F:F)</f>
        <v>0.23680555555555555</v>
      </c>
      <c r="M241" s="11">
        <f>+SUMIF(A:A,K241,H:H)</f>
        <v>294</v>
      </c>
    </row>
    <row r="242" spans="1:13">
      <c r="A242" s="1">
        <v>91</v>
      </c>
      <c r="B242" s="3">
        <v>21</v>
      </c>
      <c r="C242" s="3">
        <v>35</v>
      </c>
      <c r="D242" s="1">
        <v>3</v>
      </c>
      <c r="E242" s="5" t="s">
        <v>108</v>
      </c>
      <c r="F242" s="5">
        <f>+E242*D242</f>
        <v>4.3749999999999997E-2</v>
      </c>
      <c r="G242" s="3">
        <f>+H242-(B242*D242)</f>
        <v>42</v>
      </c>
      <c r="H242" s="3">
        <f>+C242*D242</f>
        <v>105</v>
      </c>
      <c r="I242" s="3">
        <f>+B242*D242</f>
        <v>63</v>
      </c>
      <c r="J242" s="6">
        <f t="shared" si="3"/>
        <v>0.13333333333333333</v>
      </c>
      <c r="K242" s="12">
        <v>241</v>
      </c>
      <c r="L242" s="8">
        <f>+SUMIF(A:A,K242,F:F)</f>
        <v>7.6388888888888886E-3</v>
      </c>
      <c r="M242" s="11">
        <f>+SUMIF(A:A,K242,H:H)</f>
        <v>18</v>
      </c>
    </row>
    <row r="243" spans="1:13">
      <c r="A243" s="1">
        <v>91</v>
      </c>
      <c r="B243" s="3">
        <v>13</v>
      </c>
      <c r="C243" s="3">
        <v>21</v>
      </c>
      <c r="D243" s="1">
        <v>3</v>
      </c>
      <c r="E243" s="5" t="s">
        <v>119</v>
      </c>
      <c r="F243" s="5">
        <f>+E243*D243</f>
        <v>0.10833333333333332</v>
      </c>
      <c r="G243" s="3">
        <f>+H243-(B243*D243)</f>
        <v>24</v>
      </c>
      <c r="H243" s="3">
        <f>+C243*D243</f>
        <v>63</v>
      </c>
      <c r="I243" s="3">
        <f>+B243*D243</f>
        <v>39</v>
      </c>
      <c r="J243" s="6">
        <f t="shared" si="3"/>
        <v>0.12698412698412698</v>
      </c>
      <c r="K243" s="12">
        <v>242</v>
      </c>
      <c r="L243" s="8">
        <f>+SUMIF(A:A,K243,F:F)</f>
        <v>0.12430555555555554</v>
      </c>
      <c r="M243" s="11">
        <f>+SUMIF(A:A,K243,H:H)</f>
        <v>134</v>
      </c>
    </row>
    <row r="244" spans="1:13">
      <c r="A244" s="1">
        <v>91</v>
      </c>
      <c r="B244" s="3">
        <v>13</v>
      </c>
      <c r="C244" s="3">
        <v>22</v>
      </c>
      <c r="D244" s="1">
        <v>2</v>
      </c>
      <c r="E244" s="5" t="s">
        <v>77</v>
      </c>
      <c r="F244" s="5">
        <f>+E244*D244</f>
        <v>1.5277777777777777E-2</v>
      </c>
      <c r="G244" s="3">
        <f>+H244-(B244*D244)</f>
        <v>18</v>
      </c>
      <c r="H244" s="3">
        <f>+C244*D244</f>
        <v>44</v>
      </c>
      <c r="I244" s="3">
        <f>+B244*D244</f>
        <v>26</v>
      </c>
      <c r="J244" s="6">
        <f t="shared" si="3"/>
        <v>0.20454545454545456</v>
      </c>
      <c r="K244" s="12">
        <v>243</v>
      </c>
      <c r="L244" s="8">
        <f>+SUMIF(A:A,K244,F:F)</f>
        <v>4.583333333333333E-2</v>
      </c>
      <c r="M244" s="11">
        <f>+SUMIF(A:A,K244,H:H)</f>
        <v>120</v>
      </c>
    </row>
    <row r="245" spans="1:13">
      <c r="A245" s="1">
        <v>91</v>
      </c>
      <c r="B245" s="3">
        <v>16</v>
      </c>
      <c r="C245" s="3">
        <v>27</v>
      </c>
      <c r="D245" s="1">
        <v>3</v>
      </c>
      <c r="E245" s="5" t="s">
        <v>90</v>
      </c>
      <c r="F245" s="5">
        <f>+E245*D245</f>
        <v>0.1</v>
      </c>
      <c r="G245" s="3">
        <f>+H245-(B245*D245)</f>
        <v>33</v>
      </c>
      <c r="H245" s="3">
        <f>+C245*D245</f>
        <v>81</v>
      </c>
      <c r="I245" s="3">
        <f>+B245*D245</f>
        <v>48</v>
      </c>
      <c r="J245" s="6">
        <f t="shared" si="3"/>
        <v>0.13580246913580246</v>
      </c>
      <c r="K245" s="12">
        <v>244</v>
      </c>
      <c r="L245" s="8">
        <f>+SUMIF(A:A,K245,F:F)</f>
        <v>0.14444444444444443</v>
      </c>
      <c r="M245" s="11">
        <f>+SUMIF(A:A,K245,H:H)</f>
        <v>158</v>
      </c>
    </row>
    <row r="246" spans="1:13">
      <c r="A246" s="1">
        <v>92</v>
      </c>
      <c r="B246" s="3">
        <v>17</v>
      </c>
      <c r="C246" s="3">
        <v>29</v>
      </c>
      <c r="D246" s="1">
        <v>2</v>
      </c>
      <c r="E246" s="5" t="s">
        <v>72</v>
      </c>
      <c r="F246" s="5">
        <f>+E246*D246</f>
        <v>0.05</v>
      </c>
      <c r="G246" s="3">
        <f>+H246-(B246*D246)</f>
        <v>24</v>
      </c>
      <c r="H246" s="3">
        <f>+C246*D246</f>
        <v>58</v>
      </c>
      <c r="I246" s="3">
        <f>+B246*D246</f>
        <v>34</v>
      </c>
      <c r="J246" s="6">
        <f t="shared" si="3"/>
        <v>0.20689655172413793</v>
      </c>
      <c r="K246" s="12">
        <v>245</v>
      </c>
      <c r="L246" s="8">
        <f>+SUMIF(A:A,K246,F:F)</f>
        <v>0.19375000000000001</v>
      </c>
      <c r="M246" s="11">
        <f>+SUMIF(A:A,K246,H:H)</f>
        <v>273</v>
      </c>
    </row>
    <row r="247" spans="1:13">
      <c r="A247" s="1">
        <v>92</v>
      </c>
      <c r="B247" s="3">
        <v>14</v>
      </c>
      <c r="C247" s="3">
        <v>24</v>
      </c>
      <c r="D247" s="1">
        <v>1</v>
      </c>
      <c r="E247" s="5" t="s">
        <v>87</v>
      </c>
      <c r="F247" s="5">
        <f>+E247*D247</f>
        <v>4.1666666666666666E-3</v>
      </c>
      <c r="G247" s="3">
        <f>+H247-(B247*D247)</f>
        <v>10</v>
      </c>
      <c r="H247" s="3">
        <f>+C247*D247</f>
        <v>24</v>
      </c>
      <c r="I247" s="3">
        <f>+B247*D247</f>
        <v>14</v>
      </c>
      <c r="J247" s="6">
        <f t="shared" si="3"/>
        <v>0.41666666666666669</v>
      </c>
      <c r="K247" s="12">
        <v>246</v>
      </c>
      <c r="L247" s="8">
        <f>+SUMIF(A:A,K247,F:F)</f>
        <v>0.29722222222222222</v>
      </c>
      <c r="M247" s="11">
        <f>+SUMIF(A:A,K247,H:H)</f>
        <v>327</v>
      </c>
    </row>
    <row r="248" spans="1:13">
      <c r="A248" s="1">
        <v>93</v>
      </c>
      <c r="B248" s="3">
        <v>17</v>
      </c>
      <c r="C248" s="3">
        <v>29</v>
      </c>
      <c r="D248" s="1">
        <v>1</v>
      </c>
      <c r="E248" s="5" t="s">
        <v>106</v>
      </c>
      <c r="F248" s="5">
        <f>+E248*D248</f>
        <v>1.2500000000000001E-2</v>
      </c>
      <c r="G248" s="3">
        <f>+H248-(B248*D248)</f>
        <v>12</v>
      </c>
      <c r="H248" s="3">
        <f>+C248*D248</f>
        <v>29</v>
      </c>
      <c r="I248" s="3">
        <f>+B248*D248</f>
        <v>17</v>
      </c>
      <c r="J248" s="6">
        <f t="shared" si="3"/>
        <v>0.41379310344827586</v>
      </c>
      <c r="K248" s="12">
        <v>247</v>
      </c>
      <c r="L248" s="8">
        <f>+SUMIF(A:A,K248,F:F)</f>
        <v>8.1944444444444445E-2</v>
      </c>
      <c r="M248" s="11">
        <f>+SUMIF(A:A,K248,H:H)</f>
        <v>66</v>
      </c>
    </row>
    <row r="249" spans="1:13">
      <c r="A249" s="1">
        <v>94</v>
      </c>
      <c r="B249" s="3">
        <v>18</v>
      </c>
      <c r="C249" s="3">
        <v>30</v>
      </c>
      <c r="D249" s="1">
        <v>3</v>
      </c>
      <c r="E249" s="5" t="s">
        <v>83</v>
      </c>
      <c r="F249" s="5">
        <f>+E249*D249</f>
        <v>3.9583333333333331E-2</v>
      </c>
      <c r="G249" s="3">
        <f>+H249-(B249*D249)</f>
        <v>36</v>
      </c>
      <c r="H249" s="3">
        <f>+C249*D249</f>
        <v>90</v>
      </c>
      <c r="I249" s="3">
        <f>+B249*D249</f>
        <v>54</v>
      </c>
      <c r="J249" s="6">
        <f t="shared" si="3"/>
        <v>0.13333333333333333</v>
      </c>
      <c r="K249" s="12">
        <v>248</v>
      </c>
      <c r="L249" s="8">
        <f>+SUMIF(A:A,K249,F:F)</f>
        <v>0.17986111111111108</v>
      </c>
      <c r="M249" s="11">
        <f>+SUMIF(A:A,K249,H:H)</f>
        <v>225</v>
      </c>
    </row>
    <row r="250" spans="1:13">
      <c r="A250" s="1">
        <v>94</v>
      </c>
      <c r="B250" s="3">
        <v>19</v>
      </c>
      <c r="C250" s="3">
        <v>32</v>
      </c>
      <c r="D250" s="1">
        <v>2</v>
      </c>
      <c r="E250" s="5" t="s">
        <v>110</v>
      </c>
      <c r="F250" s="5">
        <f>+E250*D250</f>
        <v>7.7777777777777779E-2</v>
      </c>
      <c r="G250" s="3">
        <f>+H250-(B250*D250)</f>
        <v>26</v>
      </c>
      <c r="H250" s="3">
        <f>+C250*D250</f>
        <v>64</v>
      </c>
      <c r="I250" s="3">
        <f>+B250*D250</f>
        <v>38</v>
      </c>
      <c r="J250" s="6">
        <f t="shared" si="3"/>
        <v>0.203125</v>
      </c>
      <c r="K250" s="12">
        <v>249</v>
      </c>
      <c r="L250" s="8">
        <f>+SUMIF(A:A,K250,F:F)</f>
        <v>0.15138888888888891</v>
      </c>
      <c r="M250" s="11">
        <f>+SUMIF(A:A,K250,H:H)</f>
        <v>80</v>
      </c>
    </row>
    <row r="251" spans="1:13">
      <c r="A251" s="1">
        <v>94</v>
      </c>
      <c r="B251" s="3">
        <v>20</v>
      </c>
      <c r="C251" s="3">
        <v>33</v>
      </c>
      <c r="D251" s="1">
        <v>3</v>
      </c>
      <c r="E251" s="5" t="s">
        <v>73</v>
      </c>
      <c r="F251" s="5">
        <f>+E251*D251</f>
        <v>0.11249999999999999</v>
      </c>
      <c r="G251" s="3">
        <f>+H251-(B251*D251)</f>
        <v>39</v>
      </c>
      <c r="H251" s="3">
        <f>+C251*D251</f>
        <v>99</v>
      </c>
      <c r="I251" s="3">
        <f>+B251*D251</f>
        <v>60</v>
      </c>
      <c r="J251" s="6">
        <f t="shared" si="3"/>
        <v>0.1313131313131313</v>
      </c>
      <c r="K251" s="12">
        <v>250</v>
      </c>
      <c r="L251" s="8">
        <f>+SUMIF(A:A,K251,F:F)</f>
        <v>2.013888888888889E-2</v>
      </c>
      <c r="M251" s="11">
        <f>+SUMIF(A:A,K251,H:H)</f>
        <v>20</v>
      </c>
    </row>
    <row r="252" spans="1:13">
      <c r="A252" s="1">
        <v>95</v>
      </c>
      <c r="B252" s="3">
        <v>11</v>
      </c>
      <c r="C252" s="3">
        <v>19</v>
      </c>
      <c r="D252" s="1">
        <v>3</v>
      </c>
      <c r="E252" s="5" t="s">
        <v>83</v>
      </c>
      <c r="F252" s="5">
        <f>+E252*D252</f>
        <v>3.9583333333333331E-2</v>
      </c>
      <c r="G252" s="3">
        <f>+H252-(B252*D252)</f>
        <v>24</v>
      </c>
      <c r="H252" s="3">
        <f>+C252*D252</f>
        <v>57</v>
      </c>
      <c r="I252" s="3">
        <f>+B252*D252</f>
        <v>33</v>
      </c>
      <c r="J252" s="6">
        <f t="shared" si="3"/>
        <v>0.14035087719298245</v>
      </c>
      <c r="K252" s="12">
        <v>251</v>
      </c>
      <c r="L252" s="8">
        <f>+SUMIF(A:A,K252,F:F)</f>
        <v>0.11249999999999999</v>
      </c>
      <c r="M252" s="11">
        <f>+SUMIF(A:A,K252,H:H)</f>
        <v>109</v>
      </c>
    </row>
    <row r="253" spans="1:13">
      <c r="A253" s="1">
        <v>95</v>
      </c>
      <c r="B253" s="3">
        <v>19</v>
      </c>
      <c r="C253" s="3">
        <v>32</v>
      </c>
      <c r="D253" s="1">
        <v>3</v>
      </c>
      <c r="E253" s="5" t="s">
        <v>105</v>
      </c>
      <c r="F253" s="5">
        <f>+E253*D253</f>
        <v>4.583333333333333E-2</v>
      </c>
      <c r="G253" s="3">
        <f>+H253-(B253*D253)</f>
        <v>39</v>
      </c>
      <c r="H253" s="3">
        <f>+C253*D253</f>
        <v>96</v>
      </c>
      <c r="I253" s="3">
        <f>+B253*D253</f>
        <v>57</v>
      </c>
      <c r="J253" s="6">
        <f t="shared" si="3"/>
        <v>0.13541666666666666</v>
      </c>
      <c r="K253" s="12">
        <v>252</v>
      </c>
      <c r="L253" s="8">
        <f>+SUMIF(A:A,K253,F:F)</f>
        <v>0.11666666666666667</v>
      </c>
      <c r="M253" s="11">
        <f>+SUMIF(A:A,K253,H:H)</f>
        <v>102</v>
      </c>
    </row>
    <row r="254" spans="1:13">
      <c r="A254" s="1">
        <v>96</v>
      </c>
      <c r="B254" s="3">
        <v>20</v>
      </c>
      <c r="C254" s="3">
        <v>33</v>
      </c>
      <c r="D254" s="1">
        <v>2</v>
      </c>
      <c r="E254" s="5" t="s">
        <v>102</v>
      </c>
      <c r="F254" s="5">
        <f>+E254*D254</f>
        <v>6.5277777777777782E-2</v>
      </c>
      <c r="G254" s="3">
        <f>+H254-(B254*D254)</f>
        <v>26</v>
      </c>
      <c r="H254" s="3">
        <f>+C254*D254</f>
        <v>66</v>
      </c>
      <c r="I254" s="3">
        <f>+B254*D254</f>
        <v>40</v>
      </c>
      <c r="J254" s="6">
        <f t="shared" si="3"/>
        <v>0.19696969696969696</v>
      </c>
      <c r="K254" s="12">
        <v>253</v>
      </c>
      <c r="L254" s="8">
        <f>+SUMIF(A:A,K254,F:F)</f>
        <v>8.4027777777777785E-2</v>
      </c>
      <c r="M254" s="11">
        <f>+SUMIF(A:A,K254,H:H)</f>
        <v>154</v>
      </c>
    </row>
    <row r="255" spans="1:13">
      <c r="A255" s="1">
        <v>96</v>
      </c>
      <c r="B255" s="3">
        <v>11</v>
      </c>
      <c r="C255" s="3">
        <v>19</v>
      </c>
      <c r="D255" s="1">
        <v>2</v>
      </c>
      <c r="E255" s="5" t="s">
        <v>82</v>
      </c>
      <c r="F255" s="5">
        <f>+E255*D255</f>
        <v>1.3888888888888888E-2</v>
      </c>
      <c r="G255" s="3">
        <f>+H255-(B255*D255)</f>
        <v>16</v>
      </c>
      <c r="H255" s="3">
        <f>+C255*D255</f>
        <v>38</v>
      </c>
      <c r="I255" s="3">
        <f>+B255*D255</f>
        <v>22</v>
      </c>
      <c r="J255" s="6">
        <f t="shared" si="3"/>
        <v>0.21052631578947367</v>
      </c>
      <c r="K255" s="12">
        <v>254</v>
      </c>
      <c r="L255" s="8">
        <f>+SUMIF(A:A,K255,F:F)</f>
        <v>0.24791666666666665</v>
      </c>
      <c r="M255" s="11">
        <f>+SUMIF(A:A,K255,H:H)</f>
        <v>297</v>
      </c>
    </row>
    <row r="256" spans="1:13">
      <c r="A256" s="1">
        <v>96</v>
      </c>
      <c r="B256" s="3">
        <v>14</v>
      </c>
      <c r="C256" s="3">
        <v>24</v>
      </c>
      <c r="D256" s="1">
        <v>3</v>
      </c>
      <c r="E256" s="5" t="s">
        <v>83</v>
      </c>
      <c r="F256" s="5">
        <f>+E256*D256</f>
        <v>3.9583333333333331E-2</v>
      </c>
      <c r="G256" s="3">
        <f>+H256-(B256*D256)</f>
        <v>30</v>
      </c>
      <c r="H256" s="3">
        <f>+C256*D256</f>
        <v>72</v>
      </c>
      <c r="I256" s="3">
        <f>+B256*D256</f>
        <v>42</v>
      </c>
      <c r="J256" s="6">
        <f t="shared" si="3"/>
        <v>0.1388888888888889</v>
      </c>
      <c r="K256" s="12">
        <v>255</v>
      </c>
      <c r="L256" s="8">
        <f>+SUMIF(A:A,K256,F:F)</f>
        <v>2.5694444444444443E-2</v>
      </c>
      <c r="M256" s="11">
        <f>+SUMIF(A:A,K256,H:H)</f>
        <v>25</v>
      </c>
    </row>
    <row r="257" spans="1:13">
      <c r="A257" s="1">
        <v>97</v>
      </c>
      <c r="B257" s="3">
        <v>15</v>
      </c>
      <c r="C257" s="3">
        <v>26</v>
      </c>
      <c r="D257" s="1">
        <v>1</v>
      </c>
      <c r="E257" s="5" t="s">
        <v>75</v>
      </c>
      <c r="F257" s="5">
        <f>+E257*D257</f>
        <v>1.1805555555555555E-2</v>
      </c>
      <c r="G257" s="3">
        <f>+H257-(B257*D257)</f>
        <v>11</v>
      </c>
      <c r="H257" s="3">
        <f>+C257*D257</f>
        <v>26</v>
      </c>
      <c r="I257" s="3">
        <f>+B257*D257</f>
        <v>15</v>
      </c>
      <c r="J257" s="6">
        <f t="shared" si="3"/>
        <v>0.42307692307692307</v>
      </c>
      <c r="K257" s="12">
        <v>256</v>
      </c>
      <c r="L257" s="8">
        <f>+SUMIF(A:A,K257,F:F)</f>
        <v>1.1111111111111112E-2</v>
      </c>
      <c r="M257" s="11">
        <f>+SUMIF(A:A,K257,H:H)</f>
        <v>21</v>
      </c>
    </row>
    <row r="258" spans="1:13">
      <c r="A258" s="1">
        <v>97</v>
      </c>
      <c r="B258" s="3">
        <v>12</v>
      </c>
      <c r="C258" s="3">
        <v>20</v>
      </c>
      <c r="D258" s="1">
        <v>3</v>
      </c>
      <c r="E258" s="5" t="s">
        <v>85</v>
      </c>
      <c r="F258" s="5">
        <f>+E258*D258</f>
        <v>1.0416666666666666E-2</v>
      </c>
      <c r="G258" s="3">
        <f>+H258-(B258*D258)</f>
        <v>24</v>
      </c>
      <c r="H258" s="3">
        <f>+C258*D258</f>
        <v>60</v>
      </c>
      <c r="I258" s="3">
        <f>+B258*D258</f>
        <v>36</v>
      </c>
      <c r="J258" s="6">
        <f t="shared" ref="J258:J321" si="4">+(G258/H258)/D258</f>
        <v>0.13333333333333333</v>
      </c>
      <c r="K258" s="12">
        <v>257</v>
      </c>
      <c r="L258" s="8">
        <f>+SUMIF(A:A,K258,F:F)</f>
        <v>3.888888888888889E-2</v>
      </c>
      <c r="M258" s="11">
        <f>+SUMIF(A:A,K258,H:H)</f>
        <v>46</v>
      </c>
    </row>
    <row r="259" spans="1:13">
      <c r="A259" s="1">
        <v>97</v>
      </c>
      <c r="B259" s="3">
        <v>20</v>
      </c>
      <c r="C259" s="3">
        <v>34</v>
      </c>
      <c r="D259" s="1">
        <v>3</v>
      </c>
      <c r="E259" s="5" t="s">
        <v>94</v>
      </c>
      <c r="F259" s="5">
        <f>+E259*D259</f>
        <v>0.11874999999999999</v>
      </c>
      <c r="G259" s="3">
        <f>+H259-(B259*D259)</f>
        <v>42</v>
      </c>
      <c r="H259" s="3">
        <f>+C259*D259</f>
        <v>102</v>
      </c>
      <c r="I259" s="3">
        <f>+B259*D259</f>
        <v>60</v>
      </c>
      <c r="J259" s="6">
        <f t="shared" si="4"/>
        <v>0.1372549019607843</v>
      </c>
      <c r="K259" s="12">
        <v>258</v>
      </c>
      <c r="L259" s="8">
        <f>+SUMIF(A:A,K259,F:F)</f>
        <v>7.2916666666666671E-2</v>
      </c>
      <c r="M259" s="11">
        <f>+SUMIF(A:A,K259,H:H)</f>
        <v>117</v>
      </c>
    </row>
    <row r="260" spans="1:13">
      <c r="A260" s="1">
        <v>98</v>
      </c>
      <c r="B260" s="3">
        <v>12</v>
      </c>
      <c r="C260" s="3">
        <v>20</v>
      </c>
      <c r="D260" s="1">
        <v>3</v>
      </c>
      <c r="E260" s="5" t="s">
        <v>110</v>
      </c>
      <c r="F260" s="5">
        <f>+E260*D260</f>
        <v>0.11666666666666667</v>
      </c>
      <c r="G260" s="3">
        <f>+H260-(B260*D260)</f>
        <v>24</v>
      </c>
      <c r="H260" s="3">
        <f>+C260*D260</f>
        <v>60</v>
      </c>
      <c r="I260" s="3">
        <f>+B260*D260</f>
        <v>36</v>
      </c>
      <c r="J260" s="6">
        <f t="shared" si="4"/>
        <v>0.13333333333333333</v>
      </c>
      <c r="K260" s="12">
        <v>259</v>
      </c>
      <c r="L260" s="8">
        <f>+SUMIF(A:A,K260,F:F)</f>
        <v>2.2916666666666665E-2</v>
      </c>
      <c r="M260" s="11">
        <f>+SUMIF(A:A,K260,H:H)</f>
        <v>81</v>
      </c>
    </row>
    <row r="261" spans="1:13">
      <c r="A261" s="1">
        <v>98</v>
      </c>
      <c r="B261" s="3">
        <v>17</v>
      </c>
      <c r="C261" s="3">
        <v>29</v>
      </c>
      <c r="D261" s="1">
        <v>3</v>
      </c>
      <c r="E261" s="5" t="s">
        <v>112</v>
      </c>
      <c r="F261" s="5">
        <f>+E261*D261</f>
        <v>6.8749999999999992E-2</v>
      </c>
      <c r="G261" s="3">
        <f>+H261-(B261*D261)</f>
        <v>36</v>
      </c>
      <c r="H261" s="3">
        <f>+C261*D261</f>
        <v>87</v>
      </c>
      <c r="I261" s="3">
        <f>+B261*D261</f>
        <v>51</v>
      </c>
      <c r="J261" s="6">
        <f t="shared" si="4"/>
        <v>0.13793103448275862</v>
      </c>
      <c r="K261" s="12">
        <v>260</v>
      </c>
      <c r="L261" s="8">
        <f>+SUMIF(A:A,K261,F:F)</f>
        <v>0.10208333333333333</v>
      </c>
      <c r="M261" s="11">
        <f>+SUMIF(A:A,K261,H:H)</f>
        <v>69</v>
      </c>
    </row>
    <row r="262" spans="1:13">
      <c r="A262" s="1">
        <v>98</v>
      </c>
      <c r="B262" s="3">
        <v>11</v>
      </c>
      <c r="C262" s="3">
        <v>19</v>
      </c>
      <c r="D262" s="1">
        <v>1</v>
      </c>
      <c r="E262" s="5" t="s">
        <v>68</v>
      </c>
      <c r="F262" s="5">
        <f>+E262*D262</f>
        <v>3.5416666666666666E-2</v>
      </c>
      <c r="G262" s="3">
        <f>+H262-(B262*D262)</f>
        <v>8</v>
      </c>
      <c r="H262" s="3">
        <f>+C262*D262</f>
        <v>19</v>
      </c>
      <c r="I262" s="3">
        <f>+B262*D262</f>
        <v>11</v>
      </c>
      <c r="J262" s="6">
        <f t="shared" si="4"/>
        <v>0.42105263157894735</v>
      </c>
      <c r="K262" s="12">
        <v>261</v>
      </c>
      <c r="L262" s="8">
        <f>+SUMIF(A:A,K262,F:F)</f>
        <v>8.9583333333333334E-2</v>
      </c>
      <c r="M262" s="11">
        <f>+SUMIF(A:A,K262,H:H)</f>
        <v>154</v>
      </c>
    </row>
    <row r="263" spans="1:13">
      <c r="A263" s="1">
        <v>99</v>
      </c>
      <c r="B263" s="3">
        <v>18</v>
      </c>
      <c r="C263" s="3">
        <v>30</v>
      </c>
      <c r="D263" s="1">
        <v>2</v>
      </c>
      <c r="E263" s="5" t="s">
        <v>71</v>
      </c>
      <c r="F263" s="5">
        <f>+E263*D263</f>
        <v>3.7499999999999999E-2</v>
      </c>
      <c r="G263" s="3">
        <f>+H263-(B263*D263)</f>
        <v>24</v>
      </c>
      <c r="H263" s="3">
        <f>+C263*D263</f>
        <v>60</v>
      </c>
      <c r="I263" s="3">
        <f>+B263*D263</f>
        <v>36</v>
      </c>
      <c r="J263" s="6">
        <f t="shared" si="4"/>
        <v>0.2</v>
      </c>
      <c r="K263" s="12">
        <v>262</v>
      </c>
      <c r="L263" s="8">
        <f>+SUMIF(A:A,K263,F:F)</f>
        <v>6.1111111111111109E-2</v>
      </c>
      <c r="M263" s="11">
        <f>+SUMIF(A:A,K263,H:H)</f>
        <v>115</v>
      </c>
    </row>
    <row r="264" spans="1:13">
      <c r="A264" s="1">
        <v>99</v>
      </c>
      <c r="B264" s="3">
        <v>19</v>
      </c>
      <c r="C264" s="3">
        <v>31</v>
      </c>
      <c r="D264" s="1">
        <v>1</v>
      </c>
      <c r="E264" s="5" t="s">
        <v>85</v>
      </c>
      <c r="F264" s="5">
        <f>+E264*D264</f>
        <v>3.472222222222222E-3</v>
      </c>
      <c r="G264" s="3">
        <f>+H264-(B264*D264)</f>
        <v>12</v>
      </c>
      <c r="H264" s="3">
        <f>+C264*D264</f>
        <v>31</v>
      </c>
      <c r="I264" s="3">
        <f>+B264*D264</f>
        <v>19</v>
      </c>
      <c r="J264" s="6">
        <f t="shared" si="4"/>
        <v>0.38709677419354838</v>
      </c>
      <c r="K264" s="12">
        <v>263</v>
      </c>
      <c r="L264" s="8">
        <f>+SUMIF(A:A,K264,F:F)</f>
        <v>0.10347222222222223</v>
      </c>
      <c r="M264" s="11">
        <f>+SUMIF(A:A,K264,H:H)</f>
        <v>121</v>
      </c>
    </row>
    <row r="265" spans="1:13">
      <c r="A265" s="1">
        <v>99</v>
      </c>
      <c r="B265" s="3">
        <v>11</v>
      </c>
      <c r="C265" s="3">
        <v>19</v>
      </c>
      <c r="D265" s="1">
        <v>1</v>
      </c>
      <c r="E265" s="5" t="s">
        <v>70</v>
      </c>
      <c r="F265" s="5">
        <f>+E265*D265</f>
        <v>6.2500000000000003E-3</v>
      </c>
      <c r="G265" s="3">
        <f>+H265-(B265*D265)</f>
        <v>8</v>
      </c>
      <c r="H265" s="3">
        <f>+C265*D265</f>
        <v>19</v>
      </c>
      <c r="I265" s="3">
        <f>+B265*D265</f>
        <v>11</v>
      </c>
      <c r="J265" s="6">
        <f t="shared" si="4"/>
        <v>0.42105263157894735</v>
      </c>
      <c r="K265" s="12">
        <v>264</v>
      </c>
      <c r="L265" s="8">
        <f>+SUMIF(A:A,K265,F:F)</f>
        <v>0.11805555555555557</v>
      </c>
      <c r="M265" s="11">
        <f>+SUMIF(A:A,K265,H:H)</f>
        <v>182</v>
      </c>
    </row>
    <row r="266" spans="1:13">
      <c r="A266" s="1">
        <v>99</v>
      </c>
      <c r="B266" s="3">
        <v>17</v>
      </c>
      <c r="C266" s="3">
        <v>29</v>
      </c>
      <c r="D266" s="1">
        <v>1</v>
      </c>
      <c r="E266" s="5" t="s">
        <v>98</v>
      </c>
      <c r="F266" s="5">
        <f>+E266*D266</f>
        <v>3.125E-2</v>
      </c>
      <c r="G266" s="3">
        <f>+H266-(B266*D266)</f>
        <v>12</v>
      </c>
      <c r="H266" s="3">
        <f>+C266*D266</f>
        <v>29</v>
      </c>
      <c r="I266" s="3">
        <f>+B266*D266</f>
        <v>17</v>
      </c>
      <c r="J266" s="6">
        <f t="shared" si="4"/>
        <v>0.41379310344827586</v>
      </c>
      <c r="K266" s="12">
        <v>265</v>
      </c>
      <c r="L266" s="8">
        <f>+SUMIF(A:A,K266,F:F)</f>
        <v>0.16319444444444445</v>
      </c>
      <c r="M266" s="11">
        <f>+SUMIF(A:A,K266,H:H)</f>
        <v>171</v>
      </c>
    </row>
    <row r="267" spans="1:13">
      <c r="A267" s="1">
        <v>100</v>
      </c>
      <c r="B267" s="3">
        <v>14</v>
      </c>
      <c r="C267" s="3">
        <v>24</v>
      </c>
      <c r="D267" s="1">
        <v>3</v>
      </c>
      <c r="E267" s="5" t="s">
        <v>90</v>
      </c>
      <c r="F267" s="5">
        <f>+E267*D267</f>
        <v>0.1</v>
      </c>
      <c r="G267" s="3">
        <f>+H267-(B267*D267)</f>
        <v>30</v>
      </c>
      <c r="H267" s="3">
        <f>+C267*D267</f>
        <v>72</v>
      </c>
      <c r="I267" s="3">
        <f>+B267*D267</f>
        <v>42</v>
      </c>
      <c r="J267" s="6">
        <f t="shared" si="4"/>
        <v>0.1388888888888889</v>
      </c>
      <c r="K267" s="12">
        <v>266</v>
      </c>
      <c r="L267" s="8">
        <f>+SUMIF(A:A,K267,F:F)</f>
        <v>0.14722222222222223</v>
      </c>
      <c r="M267" s="11">
        <f>+SUMIF(A:A,K267,H:H)</f>
        <v>99</v>
      </c>
    </row>
    <row r="268" spans="1:13">
      <c r="A268" s="1">
        <v>100</v>
      </c>
      <c r="B268" s="3">
        <v>13</v>
      </c>
      <c r="C268" s="3">
        <v>22</v>
      </c>
      <c r="D268" s="1">
        <v>2</v>
      </c>
      <c r="E268" s="5" t="s">
        <v>112</v>
      </c>
      <c r="F268" s="5">
        <f>+E268*D268</f>
        <v>4.583333333333333E-2</v>
      </c>
      <c r="G268" s="3">
        <f>+H268-(B268*D268)</f>
        <v>18</v>
      </c>
      <c r="H268" s="3">
        <f>+C268*D268</f>
        <v>44</v>
      </c>
      <c r="I268" s="3">
        <f>+B268*D268</f>
        <v>26</v>
      </c>
      <c r="J268" s="6">
        <f t="shared" si="4"/>
        <v>0.20454545454545456</v>
      </c>
      <c r="K268" s="12">
        <v>267</v>
      </c>
      <c r="L268" s="8">
        <f>+SUMIF(A:A,K268,F:F)</f>
        <v>8.2638888888888887E-2</v>
      </c>
      <c r="M268" s="11">
        <f>+SUMIF(A:A,K268,H:H)</f>
        <v>118</v>
      </c>
    </row>
    <row r="269" spans="1:13">
      <c r="A269" s="1">
        <v>100</v>
      </c>
      <c r="B269" s="3">
        <v>15</v>
      </c>
      <c r="C269" s="3">
        <v>25</v>
      </c>
      <c r="D269" s="1">
        <v>2</v>
      </c>
      <c r="E269" s="5" t="s">
        <v>105</v>
      </c>
      <c r="F269" s="5">
        <f>+E269*D269</f>
        <v>3.0555555555555555E-2</v>
      </c>
      <c r="G269" s="3">
        <f>+H269-(B269*D269)</f>
        <v>20</v>
      </c>
      <c r="H269" s="3">
        <f>+C269*D269</f>
        <v>50</v>
      </c>
      <c r="I269" s="3">
        <f>+B269*D269</f>
        <v>30</v>
      </c>
      <c r="J269" s="6">
        <f t="shared" si="4"/>
        <v>0.2</v>
      </c>
      <c r="K269" s="12">
        <v>268</v>
      </c>
      <c r="L269" s="8">
        <f>+SUMIF(A:A,K269,F:F)</f>
        <v>8.8194444444444436E-2</v>
      </c>
      <c r="M269" s="11">
        <f>+SUMIF(A:A,K269,H:H)</f>
        <v>68</v>
      </c>
    </row>
    <row r="270" spans="1:13">
      <c r="A270" s="1">
        <v>101</v>
      </c>
      <c r="B270" s="3">
        <v>19</v>
      </c>
      <c r="C270" s="3">
        <v>31</v>
      </c>
      <c r="D270" s="1">
        <v>1</v>
      </c>
      <c r="E270" s="5" t="s">
        <v>84</v>
      </c>
      <c r="F270" s="5">
        <f>+E270*D270</f>
        <v>1.6666666666666666E-2</v>
      </c>
      <c r="G270" s="3">
        <f>+H270-(B270*D270)</f>
        <v>12</v>
      </c>
      <c r="H270" s="3">
        <f>+C270*D270</f>
        <v>31</v>
      </c>
      <c r="I270" s="3">
        <f>+B270*D270</f>
        <v>19</v>
      </c>
      <c r="J270" s="6">
        <f t="shared" si="4"/>
        <v>0.38709677419354838</v>
      </c>
      <c r="K270" s="12">
        <v>269</v>
      </c>
      <c r="L270" s="8">
        <f>+SUMIF(A:A,K270,F:F)</f>
        <v>0.12986111111111109</v>
      </c>
      <c r="M270" s="11">
        <f>+SUMIF(A:A,K270,H:H)</f>
        <v>250</v>
      </c>
    </row>
    <row r="271" spans="1:13">
      <c r="A271" s="1">
        <v>101</v>
      </c>
      <c r="B271" s="3">
        <v>15</v>
      </c>
      <c r="C271" s="3">
        <v>25</v>
      </c>
      <c r="D271" s="1">
        <v>2</v>
      </c>
      <c r="E271" s="5" t="s">
        <v>120</v>
      </c>
      <c r="F271" s="5">
        <f>+E271*D271</f>
        <v>5.6944444444444443E-2</v>
      </c>
      <c r="G271" s="3">
        <f>+H271-(B271*D271)</f>
        <v>20</v>
      </c>
      <c r="H271" s="3">
        <f>+C271*D271</f>
        <v>50</v>
      </c>
      <c r="I271" s="3">
        <f>+B271*D271</f>
        <v>30</v>
      </c>
      <c r="J271" s="6">
        <f t="shared" si="4"/>
        <v>0.2</v>
      </c>
      <c r="K271" s="12">
        <v>270</v>
      </c>
      <c r="L271" s="8">
        <f>+SUMIF(A:A,K271,F:F)</f>
        <v>5.4166666666666662E-2</v>
      </c>
      <c r="M271" s="11">
        <f>+SUMIF(A:A,K271,H:H)</f>
        <v>102</v>
      </c>
    </row>
    <row r="272" spans="1:13">
      <c r="A272" s="1">
        <v>101</v>
      </c>
      <c r="B272" s="3">
        <v>13</v>
      </c>
      <c r="C272" s="3">
        <v>22</v>
      </c>
      <c r="D272" s="1">
        <v>1</v>
      </c>
      <c r="E272" s="5" t="s">
        <v>103</v>
      </c>
      <c r="F272" s="5">
        <f>+E272*D272</f>
        <v>2.4305555555555556E-2</v>
      </c>
      <c r="G272" s="3">
        <f>+H272-(B272*D272)</f>
        <v>9</v>
      </c>
      <c r="H272" s="3">
        <f>+C272*D272</f>
        <v>22</v>
      </c>
      <c r="I272" s="3">
        <f>+B272*D272</f>
        <v>13</v>
      </c>
      <c r="J272" s="6">
        <f t="shared" si="4"/>
        <v>0.40909090909090912</v>
      </c>
      <c r="K272" s="12">
        <v>271</v>
      </c>
      <c r="L272" s="8">
        <f>+SUMIF(A:A,K272,F:F)</f>
        <v>7.6388888888888895E-2</v>
      </c>
      <c r="M272" s="11">
        <f>+SUMIF(A:A,K272,H:H)</f>
        <v>44</v>
      </c>
    </row>
    <row r="273" spans="1:13">
      <c r="A273" s="1">
        <v>101</v>
      </c>
      <c r="B273" s="3">
        <v>21</v>
      </c>
      <c r="C273" s="3">
        <v>35</v>
      </c>
      <c r="D273" s="1">
        <v>1</v>
      </c>
      <c r="E273" s="5" t="s">
        <v>69</v>
      </c>
      <c r="F273" s="5">
        <f>+E273*D273</f>
        <v>2.361111111111111E-2</v>
      </c>
      <c r="G273" s="3">
        <f>+H273-(B273*D273)</f>
        <v>14</v>
      </c>
      <c r="H273" s="3">
        <f>+C273*D273</f>
        <v>35</v>
      </c>
      <c r="I273" s="3">
        <f>+B273*D273</f>
        <v>21</v>
      </c>
      <c r="J273" s="6">
        <f t="shared" si="4"/>
        <v>0.4</v>
      </c>
      <c r="K273" s="12">
        <v>272</v>
      </c>
      <c r="L273" s="8">
        <f>+SUMIF(A:A,K273,F:F)</f>
        <v>8.2638888888888901E-2</v>
      </c>
      <c r="M273" s="11">
        <f>+SUMIF(A:A,K273,H:H)</f>
        <v>83</v>
      </c>
    </row>
    <row r="274" spans="1:13">
      <c r="A274" s="1">
        <v>102</v>
      </c>
      <c r="B274" s="3">
        <v>16</v>
      </c>
      <c r="C274" s="3">
        <v>28</v>
      </c>
      <c r="D274" s="1">
        <v>3</v>
      </c>
      <c r="E274" s="5" t="s">
        <v>75</v>
      </c>
      <c r="F274" s="5">
        <f>+E274*D274</f>
        <v>3.5416666666666666E-2</v>
      </c>
      <c r="G274" s="3">
        <f>+H274-(B274*D274)</f>
        <v>36</v>
      </c>
      <c r="H274" s="3">
        <f>+C274*D274</f>
        <v>84</v>
      </c>
      <c r="I274" s="3">
        <f>+B274*D274</f>
        <v>48</v>
      </c>
      <c r="J274" s="6">
        <f t="shared" si="4"/>
        <v>0.14285714285714285</v>
      </c>
      <c r="K274" s="12">
        <v>273</v>
      </c>
      <c r="L274" s="8">
        <f>+SUMIF(A:A,K274,F:F)</f>
        <v>0.10208333333333333</v>
      </c>
      <c r="M274" s="11">
        <f>+SUMIF(A:A,K274,H:H)</f>
        <v>123</v>
      </c>
    </row>
    <row r="275" spans="1:13">
      <c r="A275" s="1">
        <v>102</v>
      </c>
      <c r="B275" s="3">
        <v>17</v>
      </c>
      <c r="C275" s="3">
        <v>29</v>
      </c>
      <c r="D275" s="1">
        <v>3</v>
      </c>
      <c r="E275" s="5" t="s">
        <v>116</v>
      </c>
      <c r="F275" s="5">
        <f>+E275*D275</f>
        <v>6.0416666666666674E-2</v>
      </c>
      <c r="G275" s="3">
        <f>+H275-(B275*D275)</f>
        <v>36</v>
      </c>
      <c r="H275" s="3">
        <f>+C275*D275</f>
        <v>87</v>
      </c>
      <c r="I275" s="3">
        <f>+B275*D275</f>
        <v>51</v>
      </c>
      <c r="J275" s="6">
        <f t="shared" si="4"/>
        <v>0.13793103448275862</v>
      </c>
      <c r="K275" s="12">
        <v>274</v>
      </c>
      <c r="L275" s="8">
        <f>+SUMIF(A:A,K275,F:F)</f>
        <v>0.12708333333333333</v>
      </c>
      <c r="M275" s="11">
        <f>+SUMIF(A:A,K275,H:H)</f>
        <v>116</v>
      </c>
    </row>
    <row r="276" spans="1:13">
      <c r="A276" s="1">
        <v>103</v>
      </c>
      <c r="B276" s="3">
        <v>13</v>
      </c>
      <c r="C276" s="3">
        <v>21</v>
      </c>
      <c r="D276" s="1">
        <v>1</v>
      </c>
      <c r="E276" s="5" t="s">
        <v>94</v>
      </c>
      <c r="F276" s="5">
        <f>+E276*D276</f>
        <v>3.9583333333333331E-2</v>
      </c>
      <c r="G276" s="3">
        <f>+H276-(B276*D276)</f>
        <v>8</v>
      </c>
      <c r="H276" s="3">
        <f>+C276*D276</f>
        <v>21</v>
      </c>
      <c r="I276" s="3">
        <f>+B276*D276</f>
        <v>13</v>
      </c>
      <c r="J276" s="6">
        <f t="shared" si="4"/>
        <v>0.38095238095238093</v>
      </c>
      <c r="K276" s="12">
        <v>275</v>
      </c>
      <c r="L276" s="8">
        <f>+SUMIF(A:A,K276,F:F)</f>
        <v>0.10694444444444445</v>
      </c>
      <c r="M276" s="11">
        <f>+SUMIF(A:A,K276,H:H)</f>
        <v>121</v>
      </c>
    </row>
    <row r="277" spans="1:13">
      <c r="A277" s="1">
        <v>103</v>
      </c>
      <c r="B277" s="3">
        <v>20</v>
      </c>
      <c r="C277" s="3">
        <v>34</v>
      </c>
      <c r="D277" s="1">
        <v>1</v>
      </c>
      <c r="E277" s="5" t="s">
        <v>70</v>
      </c>
      <c r="F277" s="5">
        <f>+E277*D277</f>
        <v>6.2500000000000003E-3</v>
      </c>
      <c r="G277" s="3">
        <f>+H277-(B277*D277)</f>
        <v>14</v>
      </c>
      <c r="H277" s="3">
        <f>+C277*D277</f>
        <v>34</v>
      </c>
      <c r="I277" s="3">
        <f>+B277*D277</f>
        <v>20</v>
      </c>
      <c r="J277" s="6">
        <f t="shared" si="4"/>
        <v>0.41176470588235292</v>
      </c>
      <c r="K277" s="12">
        <v>276</v>
      </c>
      <c r="L277" s="8">
        <f>+SUMIF(A:A,K277,F:F)</f>
        <v>9.3055555555555558E-2</v>
      </c>
      <c r="M277" s="11">
        <f>+SUMIF(A:A,K277,H:H)</f>
        <v>70</v>
      </c>
    </row>
    <row r="278" spans="1:13">
      <c r="A278" s="1">
        <v>103</v>
      </c>
      <c r="B278" s="3">
        <v>10</v>
      </c>
      <c r="C278" s="3">
        <v>18</v>
      </c>
      <c r="D278" s="1">
        <v>1</v>
      </c>
      <c r="E278" s="5" t="s">
        <v>112</v>
      </c>
      <c r="F278" s="5">
        <f>+E278*D278</f>
        <v>2.2916666666666665E-2</v>
      </c>
      <c r="G278" s="3">
        <f>+H278-(B278*D278)</f>
        <v>8</v>
      </c>
      <c r="H278" s="3">
        <f>+C278*D278</f>
        <v>18</v>
      </c>
      <c r="I278" s="3">
        <f>+B278*D278</f>
        <v>10</v>
      </c>
      <c r="J278" s="6">
        <f t="shared" si="4"/>
        <v>0.44444444444444442</v>
      </c>
      <c r="K278" s="12">
        <v>277</v>
      </c>
      <c r="L278" s="8">
        <f>+SUMIF(A:A,K278,F:F)</f>
        <v>6.0416666666666674E-2</v>
      </c>
      <c r="M278" s="11">
        <f>+SUMIF(A:A,K278,H:H)</f>
        <v>93</v>
      </c>
    </row>
    <row r="279" spans="1:13">
      <c r="A279" s="1">
        <v>104</v>
      </c>
      <c r="B279" s="3">
        <v>14</v>
      </c>
      <c r="C279" s="3">
        <v>23</v>
      </c>
      <c r="D279" s="1">
        <v>2</v>
      </c>
      <c r="E279" s="5" t="s">
        <v>92</v>
      </c>
      <c r="F279" s="5">
        <f>+E279*D279</f>
        <v>5.9722222222222225E-2</v>
      </c>
      <c r="G279" s="3">
        <f>+H279-(B279*D279)</f>
        <v>18</v>
      </c>
      <c r="H279" s="3">
        <f>+C279*D279</f>
        <v>46</v>
      </c>
      <c r="I279" s="3">
        <f>+B279*D279</f>
        <v>28</v>
      </c>
      <c r="J279" s="6">
        <f t="shared" si="4"/>
        <v>0.19565217391304349</v>
      </c>
      <c r="K279" s="12">
        <v>278</v>
      </c>
      <c r="L279" s="8">
        <f>+SUMIF(A:A,K279,F:F)</f>
        <v>0.10763888888888888</v>
      </c>
      <c r="M279" s="11">
        <f>+SUMIF(A:A,K279,H:H)</f>
        <v>141</v>
      </c>
    </row>
    <row r="280" spans="1:13">
      <c r="A280" s="1">
        <v>104</v>
      </c>
      <c r="B280" s="3">
        <v>19</v>
      </c>
      <c r="C280" s="3">
        <v>31</v>
      </c>
      <c r="D280" s="1">
        <v>1</v>
      </c>
      <c r="E280" s="5" t="s">
        <v>109</v>
      </c>
      <c r="F280" s="5">
        <f>+E280*D280</f>
        <v>8.3333333333333332E-3</v>
      </c>
      <c r="G280" s="3">
        <f>+H280-(B280*D280)</f>
        <v>12</v>
      </c>
      <c r="H280" s="3">
        <f>+C280*D280</f>
        <v>31</v>
      </c>
      <c r="I280" s="3">
        <f>+B280*D280</f>
        <v>19</v>
      </c>
      <c r="J280" s="6">
        <f t="shared" si="4"/>
        <v>0.38709677419354838</v>
      </c>
      <c r="K280" s="12">
        <v>279</v>
      </c>
      <c r="L280" s="8">
        <f>+SUMIF(A:A,K280,F:F)</f>
        <v>0.1652777777777778</v>
      </c>
      <c r="M280" s="11">
        <f>+SUMIF(A:A,K280,H:H)</f>
        <v>201</v>
      </c>
    </row>
    <row r="281" spans="1:13">
      <c r="A281" s="1">
        <v>105</v>
      </c>
      <c r="B281" s="3">
        <v>12</v>
      </c>
      <c r="C281" s="3">
        <v>20</v>
      </c>
      <c r="D281" s="1">
        <v>3</v>
      </c>
      <c r="E281" s="5" t="s">
        <v>70</v>
      </c>
      <c r="F281" s="5">
        <f>+E281*D281</f>
        <v>1.8750000000000003E-2</v>
      </c>
      <c r="G281" s="3">
        <f>+H281-(B281*D281)</f>
        <v>24</v>
      </c>
      <c r="H281" s="3">
        <f>+C281*D281</f>
        <v>60</v>
      </c>
      <c r="I281" s="3">
        <f>+B281*D281</f>
        <v>36</v>
      </c>
      <c r="J281" s="6">
        <f t="shared" si="4"/>
        <v>0.13333333333333333</v>
      </c>
      <c r="K281" s="12">
        <v>280</v>
      </c>
      <c r="L281" s="8">
        <f>+SUMIF(A:A,K281,F:F)</f>
        <v>0.14305555555555555</v>
      </c>
      <c r="M281" s="11">
        <f>+SUMIF(A:A,K281,H:H)</f>
        <v>117</v>
      </c>
    </row>
    <row r="282" spans="1:13">
      <c r="A282" s="1">
        <v>105</v>
      </c>
      <c r="B282" s="3">
        <v>16</v>
      </c>
      <c r="C282" s="3">
        <v>27</v>
      </c>
      <c r="D282" s="1">
        <v>3</v>
      </c>
      <c r="E282" s="5" t="s">
        <v>69</v>
      </c>
      <c r="F282" s="5">
        <f>+E282*D282</f>
        <v>7.0833333333333331E-2</v>
      </c>
      <c r="G282" s="3">
        <f>+H282-(B282*D282)</f>
        <v>33</v>
      </c>
      <c r="H282" s="3">
        <f>+C282*D282</f>
        <v>81</v>
      </c>
      <c r="I282" s="3">
        <f>+B282*D282</f>
        <v>48</v>
      </c>
      <c r="J282" s="6">
        <f t="shared" si="4"/>
        <v>0.13580246913580246</v>
      </c>
      <c r="K282" s="12">
        <v>281</v>
      </c>
      <c r="L282" s="8">
        <f>+SUMIF(A:A,K282,F:F)</f>
        <v>1.2500000000000001E-2</v>
      </c>
      <c r="M282" s="11">
        <f>+SUMIF(A:A,K282,H:H)</f>
        <v>66</v>
      </c>
    </row>
    <row r="283" spans="1:13">
      <c r="A283" s="1">
        <v>106</v>
      </c>
      <c r="B283" s="3">
        <v>20</v>
      </c>
      <c r="C283" s="3">
        <v>34</v>
      </c>
      <c r="D283" s="1">
        <v>2</v>
      </c>
      <c r="E283" s="5" t="s">
        <v>116</v>
      </c>
      <c r="F283" s="5">
        <f>+E283*D283</f>
        <v>4.027777777777778E-2</v>
      </c>
      <c r="G283" s="3">
        <f>+H283-(B283*D283)</f>
        <v>28</v>
      </c>
      <c r="H283" s="3">
        <f>+C283*D283</f>
        <v>68</v>
      </c>
      <c r="I283" s="3">
        <f>+B283*D283</f>
        <v>40</v>
      </c>
      <c r="J283" s="6">
        <f t="shared" si="4"/>
        <v>0.20588235294117646</v>
      </c>
      <c r="K283" s="12">
        <v>282</v>
      </c>
      <c r="L283" s="8">
        <f>+SUMIF(A:A,K283,F:F)</f>
        <v>0.15833333333333333</v>
      </c>
      <c r="M283" s="11">
        <f>+SUMIF(A:A,K283,H:H)</f>
        <v>74</v>
      </c>
    </row>
    <row r="284" spans="1:13">
      <c r="A284" s="1">
        <v>107</v>
      </c>
      <c r="B284" s="3">
        <v>19</v>
      </c>
      <c r="C284" s="3">
        <v>32</v>
      </c>
      <c r="D284" s="1">
        <v>2</v>
      </c>
      <c r="E284" s="5" t="s">
        <v>90</v>
      </c>
      <c r="F284" s="5">
        <f>+E284*D284</f>
        <v>6.6666666666666666E-2</v>
      </c>
      <c r="G284" s="3">
        <f>+H284-(B284*D284)</f>
        <v>26</v>
      </c>
      <c r="H284" s="3">
        <f>+C284*D284</f>
        <v>64</v>
      </c>
      <c r="I284" s="3">
        <f>+B284*D284</f>
        <v>38</v>
      </c>
      <c r="J284" s="6">
        <f t="shared" si="4"/>
        <v>0.203125</v>
      </c>
      <c r="K284" s="12">
        <v>283</v>
      </c>
      <c r="L284" s="8">
        <f>+SUMIF(A:A,K284,F:F)</f>
        <v>1.2500000000000001E-2</v>
      </c>
      <c r="M284" s="11">
        <f>+SUMIF(A:A,K284,H:H)</f>
        <v>78</v>
      </c>
    </row>
    <row r="285" spans="1:13">
      <c r="A285" s="1">
        <v>107</v>
      </c>
      <c r="B285" s="3">
        <v>17</v>
      </c>
      <c r="C285" s="3">
        <v>29</v>
      </c>
      <c r="D285" s="1">
        <v>3</v>
      </c>
      <c r="E285" s="5" t="s">
        <v>68</v>
      </c>
      <c r="F285" s="5">
        <f>+E285*D285</f>
        <v>0.10625</v>
      </c>
      <c r="G285" s="3">
        <f>+H285-(B285*D285)</f>
        <v>36</v>
      </c>
      <c r="H285" s="3">
        <f>+C285*D285</f>
        <v>87</v>
      </c>
      <c r="I285" s="3">
        <f>+B285*D285</f>
        <v>51</v>
      </c>
      <c r="J285" s="6">
        <f t="shared" si="4"/>
        <v>0.13793103448275862</v>
      </c>
      <c r="K285" s="12">
        <v>284</v>
      </c>
      <c r="L285" s="8">
        <f>+SUMIF(A:A,K285,F:F)</f>
        <v>0.22638888888888886</v>
      </c>
      <c r="M285" s="11">
        <f>+SUMIF(A:A,K285,H:H)</f>
        <v>158</v>
      </c>
    </row>
    <row r="286" spans="1:13">
      <c r="A286" s="1">
        <v>107</v>
      </c>
      <c r="B286" s="3">
        <v>20</v>
      </c>
      <c r="C286" s="3">
        <v>34</v>
      </c>
      <c r="D286" s="1">
        <v>3</v>
      </c>
      <c r="E286" s="5" t="s">
        <v>101</v>
      </c>
      <c r="F286" s="5">
        <f>+E286*D286</f>
        <v>8.7499999999999994E-2</v>
      </c>
      <c r="G286" s="3">
        <f>+H286-(B286*D286)</f>
        <v>42</v>
      </c>
      <c r="H286" s="3">
        <f>+C286*D286</f>
        <v>102</v>
      </c>
      <c r="I286" s="3">
        <f>+B286*D286</f>
        <v>60</v>
      </c>
      <c r="J286" s="6">
        <f t="shared" si="4"/>
        <v>0.1372549019607843</v>
      </c>
      <c r="K286" s="12">
        <v>285</v>
      </c>
      <c r="L286" s="8">
        <f>+SUMIF(A:A,K286,F:F)</f>
        <v>1.6666666666666666E-2</v>
      </c>
      <c r="M286" s="11">
        <f>+SUMIF(A:A,K286,H:H)</f>
        <v>42</v>
      </c>
    </row>
    <row r="287" spans="1:13">
      <c r="A287" s="1">
        <v>108</v>
      </c>
      <c r="B287" s="3">
        <v>17</v>
      </c>
      <c r="C287" s="3">
        <v>29</v>
      </c>
      <c r="D287" s="1">
        <v>2</v>
      </c>
      <c r="E287" s="5" t="s">
        <v>74</v>
      </c>
      <c r="F287" s="5">
        <f>+E287*D287</f>
        <v>3.1944444444444442E-2</v>
      </c>
      <c r="G287" s="3">
        <f>+H287-(B287*D287)</f>
        <v>24</v>
      </c>
      <c r="H287" s="3">
        <f>+C287*D287</f>
        <v>58</v>
      </c>
      <c r="I287" s="3">
        <f>+B287*D287</f>
        <v>34</v>
      </c>
      <c r="J287" s="6">
        <f t="shared" si="4"/>
        <v>0.20689655172413793</v>
      </c>
      <c r="K287" s="12">
        <v>286</v>
      </c>
      <c r="L287" s="8">
        <f>+SUMIF(A:A,K287,F:F)</f>
        <v>3.4722222222222224E-2</v>
      </c>
      <c r="M287" s="11">
        <f>+SUMIF(A:A,K287,H:H)</f>
        <v>68</v>
      </c>
    </row>
    <row r="288" spans="1:13">
      <c r="A288" s="1">
        <v>108</v>
      </c>
      <c r="B288" s="3">
        <v>10</v>
      </c>
      <c r="C288" s="3">
        <v>18</v>
      </c>
      <c r="D288" s="1">
        <v>1</v>
      </c>
      <c r="E288" s="5" t="s">
        <v>82</v>
      </c>
      <c r="F288" s="5">
        <f>+E288*D288</f>
        <v>6.9444444444444441E-3</v>
      </c>
      <c r="G288" s="3">
        <f>+H288-(B288*D288)</f>
        <v>8</v>
      </c>
      <c r="H288" s="3">
        <f>+C288*D288</f>
        <v>18</v>
      </c>
      <c r="I288" s="3">
        <f>+B288*D288</f>
        <v>10</v>
      </c>
      <c r="J288" s="6">
        <f t="shared" si="4"/>
        <v>0.44444444444444442</v>
      </c>
      <c r="K288" s="12">
        <v>287</v>
      </c>
      <c r="L288" s="8">
        <f>+SUMIF(A:A,K288,F:F)</f>
        <v>0.19999999999999998</v>
      </c>
      <c r="M288" s="11">
        <f>+SUMIF(A:A,K288,H:H)</f>
        <v>202</v>
      </c>
    </row>
    <row r="289" spans="1:13">
      <c r="A289" s="1">
        <v>108</v>
      </c>
      <c r="B289" s="3">
        <v>12</v>
      </c>
      <c r="C289" s="3">
        <v>20</v>
      </c>
      <c r="D289" s="1">
        <v>1</v>
      </c>
      <c r="E289" s="5" t="s">
        <v>79</v>
      </c>
      <c r="F289" s="5">
        <f>+E289*D289</f>
        <v>1.8055555555555554E-2</v>
      </c>
      <c r="G289" s="3">
        <f>+H289-(B289*D289)</f>
        <v>8</v>
      </c>
      <c r="H289" s="3">
        <f>+C289*D289</f>
        <v>20</v>
      </c>
      <c r="I289" s="3">
        <f>+B289*D289</f>
        <v>12</v>
      </c>
      <c r="J289" s="6">
        <f t="shared" si="4"/>
        <v>0.4</v>
      </c>
      <c r="K289" s="12">
        <v>288</v>
      </c>
      <c r="L289" s="8">
        <f>+SUMIF(A:A,K289,F:F)</f>
        <v>5.2777777777777778E-2</v>
      </c>
      <c r="M289" s="11">
        <f>+SUMIF(A:A,K289,H:H)</f>
        <v>86</v>
      </c>
    </row>
    <row r="290" spans="1:13">
      <c r="A290" s="1">
        <v>108</v>
      </c>
      <c r="B290" s="3">
        <v>16</v>
      </c>
      <c r="C290" s="3">
        <v>28</v>
      </c>
      <c r="D290" s="1">
        <v>1</v>
      </c>
      <c r="E290" s="5" t="s">
        <v>110</v>
      </c>
      <c r="F290" s="5">
        <f>+E290*D290</f>
        <v>3.888888888888889E-2</v>
      </c>
      <c r="G290" s="3">
        <f>+H290-(B290*D290)</f>
        <v>12</v>
      </c>
      <c r="H290" s="3">
        <f>+C290*D290</f>
        <v>28</v>
      </c>
      <c r="I290" s="3">
        <f>+B290*D290</f>
        <v>16</v>
      </c>
      <c r="J290" s="6">
        <f t="shared" si="4"/>
        <v>0.42857142857142855</v>
      </c>
      <c r="K290" s="12">
        <v>289</v>
      </c>
      <c r="L290" s="8">
        <f>+SUMIF(A:A,K290,F:F)</f>
        <v>0.14166666666666666</v>
      </c>
      <c r="M290" s="11">
        <f>+SUMIF(A:A,K290,H:H)</f>
        <v>138</v>
      </c>
    </row>
    <row r="291" spans="1:13">
      <c r="A291" s="1">
        <v>109</v>
      </c>
      <c r="B291" s="3">
        <v>20</v>
      </c>
      <c r="C291" s="3">
        <v>34</v>
      </c>
      <c r="D291" s="1">
        <v>3</v>
      </c>
      <c r="E291" s="5" t="s">
        <v>73</v>
      </c>
      <c r="F291" s="5">
        <f>+E291*D291</f>
        <v>0.11249999999999999</v>
      </c>
      <c r="G291" s="3">
        <f>+H291-(B291*D291)</f>
        <v>42</v>
      </c>
      <c r="H291" s="3">
        <f>+C291*D291</f>
        <v>102</v>
      </c>
      <c r="I291" s="3">
        <f>+B291*D291</f>
        <v>60</v>
      </c>
      <c r="J291" s="6">
        <f t="shared" si="4"/>
        <v>0.1372549019607843</v>
      </c>
      <c r="K291" s="12">
        <v>290</v>
      </c>
      <c r="L291" s="8">
        <f>+SUMIF(A:A,K291,F:F)</f>
        <v>3.9583333333333331E-2</v>
      </c>
      <c r="M291" s="11">
        <f>+SUMIF(A:A,K291,H:H)</f>
        <v>40</v>
      </c>
    </row>
    <row r="292" spans="1:13">
      <c r="A292" s="1">
        <v>109</v>
      </c>
      <c r="B292" s="3">
        <v>14</v>
      </c>
      <c r="C292" s="3">
        <v>23</v>
      </c>
      <c r="D292" s="1">
        <v>1</v>
      </c>
      <c r="E292" s="5" t="s">
        <v>79</v>
      </c>
      <c r="F292" s="5">
        <f>+E292*D292</f>
        <v>1.8055555555555554E-2</v>
      </c>
      <c r="G292" s="3">
        <f>+H292-(B292*D292)</f>
        <v>9</v>
      </c>
      <c r="H292" s="3">
        <f>+C292*D292</f>
        <v>23</v>
      </c>
      <c r="I292" s="3">
        <f>+B292*D292</f>
        <v>14</v>
      </c>
      <c r="J292" s="6">
        <f t="shared" si="4"/>
        <v>0.39130434782608697</v>
      </c>
      <c r="K292" s="12">
        <v>291</v>
      </c>
      <c r="L292" s="8">
        <f>+SUMIF(A:A,K292,F:F)</f>
        <v>0.11180555555555556</v>
      </c>
      <c r="M292" s="11">
        <f>+SUMIF(A:A,K292,H:H)</f>
        <v>260</v>
      </c>
    </row>
    <row r="293" spans="1:13">
      <c r="A293" s="1">
        <v>109</v>
      </c>
      <c r="B293" s="3">
        <v>13</v>
      </c>
      <c r="C293" s="3">
        <v>22</v>
      </c>
      <c r="D293" s="1">
        <v>2</v>
      </c>
      <c r="E293" s="5" t="s">
        <v>91</v>
      </c>
      <c r="F293" s="5">
        <f>+E293*D293</f>
        <v>5.2777777777777778E-2</v>
      </c>
      <c r="G293" s="3">
        <f>+H293-(B293*D293)</f>
        <v>18</v>
      </c>
      <c r="H293" s="3">
        <f>+C293*D293</f>
        <v>44</v>
      </c>
      <c r="I293" s="3">
        <f>+B293*D293</f>
        <v>26</v>
      </c>
      <c r="J293" s="6">
        <f t="shared" si="4"/>
        <v>0.20454545454545456</v>
      </c>
      <c r="K293" s="12">
        <v>292</v>
      </c>
      <c r="L293" s="8">
        <f>+SUMIF(A:A,K293,F:F)</f>
        <v>4.7916666666666663E-2</v>
      </c>
      <c r="M293" s="11">
        <f>+SUMIF(A:A,K293,H:H)</f>
        <v>84</v>
      </c>
    </row>
    <row r="294" spans="1:13">
      <c r="A294" s="1">
        <v>110</v>
      </c>
      <c r="B294" s="3">
        <v>17</v>
      </c>
      <c r="C294" s="3">
        <v>29</v>
      </c>
      <c r="D294" s="1">
        <v>2</v>
      </c>
      <c r="E294" s="5" t="s">
        <v>91</v>
      </c>
      <c r="F294" s="5">
        <f>+E294*D294</f>
        <v>5.2777777777777778E-2</v>
      </c>
      <c r="G294" s="3">
        <f>+H294-(B294*D294)</f>
        <v>24</v>
      </c>
      <c r="H294" s="3">
        <f>+C294*D294</f>
        <v>58</v>
      </c>
      <c r="I294" s="3">
        <f>+B294*D294</f>
        <v>34</v>
      </c>
      <c r="J294" s="6">
        <f t="shared" si="4"/>
        <v>0.20689655172413793</v>
      </c>
      <c r="K294" s="12">
        <v>293</v>
      </c>
      <c r="L294" s="8">
        <f>+SUMIF(A:A,K294,F:F)</f>
        <v>0.19722222222222224</v>
      </c>
      <c r="M294" s="11">
        <f>+SUMIF(A:A,K294,H:H)</f>
        <v>216</v>
      </c>
    </row>
    <row r="295" spans="1:13">
      <c r="A295" s="1">
        <v>110</v>
      </c>
      <c r="B295" s="3">
        <v>15</v>
      </c>
      <c r="C295" s="3">
        <v>26</v>
      </c>
      <c r="D295" s="1">
        <v>3</v>
      </c>
      <c r="E295" s="5" t="s">
        <v>71</v>
      </c>
      <c r="F295" s="5">
        <f>+E295*D295</f>
        <v>5.6249999999999994E-2</v>
      </c>
      <c r="G295" s="3">
        <f>+H295-(B295*D295)</f>
        <v>33</v>
      </c>
      <c r="H295" s="3">
        <f>+C295*D295</f>
        <v>78</v>
      </c>
      <c r="I295" s="3">
        <f>+B295*D295</f>
        <v>45</v>
      </c>
      <c r="J295" s="6">
        <f t="shared" si="4"/>
        <v>0.14102564102564102</v>
      </c>
      <c r="K295" s="12">
        <v>294</v>
      </c>
      <c r="L295" s="8">
        <f>+SUMIF(A:A,K295,F:F)</f>
        <v>0.15763888888888888</v>
      </c>
      <c r="M295" s="11">
        <f>+SUMIF(A:A,K295,H:H)</f>
        <v>326</v>
      </c>
    </row>
    <row r="296" spans="1:13">
      <c r="A296" s="1">
        <v>110</v>
      </c>
      <c r="B296" s="3">
        <v>16</v>
      </c>
      <c r="C296" s="3">
        <v>27</v>
      </c>
      <c r="D296" s="1">
        <v>1</v>
      </c>
      <c r="E296" s="5" t="s">
        <v>110</v>
      </c>
      <c r="F296" s="5">
        <f>+E296*D296</f>
        <v>3.888888888888889E-2</v>
      </c>
      <c r="G296" s="3">
        <f>+H296-(B296*D296)</f>
        <v>11</v>
      </c>
      <c r="H296" s="3">
        <f>+C296*D296</f>
        <v>27</v>
      </c>
      <c r="I296" s="3">
        <f>+B296*D296</f>
        <v>16</v>
      </c>
      <c r="J296" s="6">
        <f t="shared" si="4"/>
        <v>0.40740740740740738</v>
      </c>
      <c r="K296" s="12">
        <v>295</v>
      </c>
      <c r="L296" s="8">
        <f>+SUMIF(A:A,K296,F:F)</f>
        <v>0.28055555555555556</v>
      </c>
      <c r="M296" s="11">
        <f>+SUMIF(A:A,K296,H:H)</f>
        <v>247</v>
      </c>
    </row>
    <row r="297" spans="1:13">
      <c r="A297" s="1">
        <v>111</v>
      </c>
      <c r="B297" s="3">
        <v>19</v>
      </c>
      <c r="C297" s="3">
        <v>32</v>
      </c>
      <c r="D297" s="1">
        <v>1</v>
      </c>
      <c r="E297" s="5" t="s">
        <v>102</v>
      </c>
      <c r="F297" s="5">
        <f>+E297*D297</f>
        <v>3.2638888888888891E-2</v>
      </c>
      <c r="G297" s="3">
        <f>+H297-(B297*D297)</f>
        <v>13</v>
      </c>
      <c r="H297" s="3">
        <f>+C297*D297</f>
        <v>32</v>
      </c>
      <c r="I297" s="3">
        <f>+B297*D297</f>
        <v>19</v>
      </c>
      <c r="J297" s="6">
        <f t="shared" si="4"/>
        <v>0.40625</v>
      </c>
      <c r="K297" s="12">
        <v>296</v>
      </c>
      <c r="L297" s="8">
        <f>+SUMIF(A:A,K297,F:F)</f>
        <v>3.1944444444444442E-2</v>
      </c>
      <c r="M297" s="11">
        <f>+SUMIF(A:A,K297,H:H)</f>
        <v>59</v>
      </c>
    </row>
    <row r="298" spans="1:13">
      <c r="A298" s="1">
        <v>111</v>
      </c>
      <c r="B298" s="3">
        <v>13</v>
      </c>
      <c r="C298" s="3">
        <v>22</v>
      </c>
      <c r="D298" s="1">
        <v>3</v>
      </c>
      <c r="E298" s="5" t="s">
        <v>85</v>
      </c>
      <c r="F298" s="5">
        <f>+E298*D298</f>
        <v>1.0416666666666666E-2</v>
      </c>
      <c r="G298" s="3">
        <f>+H298-(B298*D298)</f>
        <v>27</v>
      </c>
      <c r="H298" s="3">
        <f>+C298*D298</f>
        <v>66</v>
      </c>
      <c r="I298" s="3">
        <f>+B298*D298</f>
        <v>39</v>
      </c>
      <c r="J298" s="6">
        <f t="shared" si="4"/>
        <v>0.13636363636363638</v>
      </c>
      <c r="K298" s="12">
        <v>297</v>
      </c>
      <c r="L298" s="8">
        <f>+SUMIF(A:A,K298,F:F)</f>
        <v>0.19236111111111109</v>
      </c>
      <c r="M298" s="11">
        <f>+SUMIF(A:A,K298,H:H)</f>
        <v>175</v>
      </c>
    </row>
    <row r="299" spans="1:13">
      <c r="A299" s="1">
        <v>111</v>
      </c>
      <c r="B299" s="3">
        <v>14</v>
      </c>
      <c r="C299" s="3">
        <v>24</v>
      </c>
      <c r="D299" s="1">
        <v>2</v>
      </c>
      <c r="E299" s="5" t="s">
        <v>90</v>
      </c>
      <c r="F299" s="5">
        <f>+E299*D299</f>
        <v>6.6666666666666666E-2</v>
      </c>
      <c r="G299" s="3">
        <f>+H299-(B299*D299)</f>
        <v>20</v>
      </c>
      <c r="H299" s="3">
        <f>+C299*D299</f>
        <v>48</v>
      </c>
      <c r="I299" s="3">
        <f>+B299*D299</f>
        <v>28</v>
      </c>
      <c r="J299" s="6">
        <f t="shared" si="4"/>
        <v>0.20833333333333334</v>
      </c>
      <c r="K299" s="12">
        <v>298</v>
      </c>
      <c r="L299" s="8">
        <f>+SUMIF(A:A,K299,F:F)</f>
        <v>0.29374999999999996</v>
      </c>
      <c r="M299" s="11">
        <f>+SUMIF(A:A,K299,H:H)</f>
        <v>255</v>
      </c>
    </row>
    <row r="300" spans="1:13">
      <c r="A300" s="1">
        <v>111</v>
      </c>
      <c r="B300" s="3">
        <v>17</v>
      </c>
      <c r="C300" s="3">
        <v>29</v>
      </c>
      <c r="D300" s="1">
        <v>2</v>
      </c>
      <c r="E300" s="5" t="s">
        <v>111</v>
      </c>
      <c r="F300" s="5">
        <f>+E300*D300</f>
        <v>5.1388888888888887E-2</v>
      </c>
      <c r="G300" s="3">
        <f>+H300-(B300*D300)</f>
        <v>24</v>
      </c>
      <c r="H300" s="3">
        <f>+C300*D300</f>
        <v>58</v>
      </c>
      <c r="I300" s="3">
        <f>+B300*D300</f>
        <v>34</v>
      </c>
      <c r="J300" s="6">
        <f t="shared" si="4"/>
        <v>0.20689655172413793</v>
      </c>
      <c r="K300" s="12">
        <v>299</v>
      </c>
      <c r="L300" s="8">
        <f>+SUMIF(A:A,K300,F:F)</f>
        <v>0.13750000000000001</v>
      </c>
      <c r="M300" s="11">
        <f>+SUMIF(A:A,K300,H:H)</f>
        <v>182</v>
      </c>
    </row>
    <row r="301" spans="1:13">
      <c r="A301" s="1">
        <v>112</v>
      </c>
      <c r="B301" s="3">
        <v>12</v>
      </c>
      <c r="C301" s="3">
        <v>20</v>
      </c>
      <c r="D301" s="1">
        <v>1</v>
      </c>
      <c r="E301" s="5" t="s">
        <v>117</v>
      </c>
      <c r="F301" s="5">
        <f>+E301*D301</f>
        <v>1.1111111111111112E-2</v>
      </c>
      <c r="G301" s="3">
        <f>+H301-(B301*D301)</f>
        <v>8</v>
      </c>
      <c r="H301" s="3">
        <f>+C301*D301</f>
        <v>20</v>
      </c>
      <c r="I301" s="3">
        <f>+B301*D301</f>
        <v>12</v>
      </c>
      <c r="J301" s="6">
        <f t="shared" si="4"/>
        <v>0.4</v>
      </c>
      <c r="K301" s="12">
        <v>300</v>
      </c>
      <c r="L301" s="8">
        <f>+SUMIF(A:A,K301,F:F)</f>
        <v>0.21527777777777779</v>
      </c>
      <c r="M301" s="11">
        <f>+SUMIF(A:A,K301,H:H)</f>
        <v>290</v>
      </c>
    </row>
    <row r="302" spans="1:13">
      <c r="A302" s="1">
        <v>113</v>
      </c>
      <c r="B302" s="3">
        <v>20</v>
      </c>
      <c r="C302" s="3">
        <v>34</v>
      </c>
      <c r="D302" s="1">
        <v>2</v>
      </c>
      <c r="E302" s="5" t="s">
        <v>68</v>
      </c>
      <c r="F302" s="5">
        <f>+E302*D302</f>
        <v>7.0833333333333331E-2</v>
      </c>
      <c r="G302" s="3">
        <f>+H302-(B302*D302)</f>
        <v>28</v>
      </c>
      <c r="H302" s="3">
        <f>+C302*D302</f>
        <v>68</v>
      </c>
      <c r="I302" s="3">
        <f>+B302*D302</f>
        <v>40</v>
      </c>
      <c r="J302" s="6">
        <f t="shared" si="4"/>
        <v>0.20588235294117646</v>
      </c>
      <c r="K302" s="12">
        <v>301</v>
      </c>
      <c r="L302" s="8">
        <f>+SUMIF(A:A,K302,F:F)</f>
        <v>0.23263888888888887</v>
      </c>
      <c r="M302" s="11">
        <f>+SUMIF(A:A,K302,H:H)</f>
        <v>223</v>
      </c>
    </row>
    <row r="303" spans="1:13">
      <c r="A303" s="1">
        <v>114</v>
      </c>
      <c r="B303" s="3">
        <v>18</v>
      </c>
      <c r="C303" s="3">
        <v>30</v>
      </c>
      <c r="D303" s="1">
        <v>3</v>
      </c>
      <c r="E303" s="5" t="s">
        <v>72</v>
      </c>
      <c r="F303" s="5">
        <f>+E303*D303</f>
        <v>7.5000000000000011E-2</v>
      </c>
      <c r="G303" s="3">
        <f>+H303-(B303*D303)</f>
        <v>36</v>
      </c>
      <c r="H303" s="3">
        <f>+C303*D303</f>
        <v>90</v>
      </c>
      <c r="I303" s="3">
        <f>+B303*D303</f>
        <v>54</v>
      </c>
      <c r="J303" s="6">
        <f t="shared" si="4"/>
        <v>0.13333333333333333</v>
      </c>
      <c r="K303" s="12">
        <v>302</v>
      </c>
      <c r="L303" s="8">
        <f>+SUMIF(A:A,K303,F:F)</f>
        <v>3.125E-2</v>
      </c>
      <c r="M303" s="11">
        <f>+SUMIF(A:A,K303,H:H)</f>
        <v>96</v>
      </c>
    </row>
    <row r="304" spans="1:13">
      <c r="A304" s="1">
        <v>114</v>
      </c>
      <c r="B304" s="3">
        <v>17</v>
      </c>
      <c r="C304" s="3">
        <v>29</v>
      </c>
      <c r="D304" s="1">
        <v>3</v>
      </c>
      <c r="E304" s="5" t="s">
        <v>105</v>
      </c>
      <c r="F304" s="5">
        <f>+E304*D304</f>
        <v>4.583333333333333E-2</v>
      </c>
      <c r="G304" s="3">
        <f>+H304-(B304*D304)</f>
        <v>36</v>
      </c>
      <c r="H304" s="3">
        <f>+C304*D304</f>
        <v>87</v>
      </c>
      <c r="I304" s="3">
        <f>+B304*D304</f>
        <v>51</v>
      </c>
      <c r="J304" s="6">
        <f t="shared" si="4"/>
        <v>0.13793103448275862</v>
      </c>
      <c r="K304" s="12">
        <v>303</v>
      </c>
      <c r="L304" s="8">
        <f>+SUMIF(A:A,K304,F:F)</f>
        <v>9.5138888888888884E-2</v>
      </c>
      <c r="M304" s="11">
        <f>+SUMIF(A:A,K304,H:H)</f>
        <v>210</v>
      </c>
    </row>
    <row r="305" spans="1:13">
      <c r="A305" s="1">
        <v>114</v>
      </c>
      <c r="B305" s="3">
        <v>10</v>
      </c>
      <c r="C305" s="3">
        <v>18</v>
      </c>
      <c r="D305" s="1">
        <v>3</v>
      </c>
      <c r="E305" s="5" t="s">
        <v>81</v>
      </c>
      <c r="F305" s="5">
        <f>+E305*D305</f>
        <v>6.4583333333333326E-2</v>
      </c>
      <c r="G305" s="3">
        <f>+H305-(B305*D305)</f>
        <v>24</v>
      </c>
      <c r="H305" s="3">
        <f>+C305*D305</f>
        <v>54</v>
      </c>
      <c r="I305" s="3">
        <f>+B305*D305</f>
        <v>30</v>
      </c>
      <c r="J305" s="6">
        <f t="shared" si="4"/>
        <v>0.14814814814814814</v>
      </c>
      <c r="K305" s="12">
        <v>304</v>
      </c>
      <c r="L305" s="8">
        <f>+SUMIF(A:A,K305,F:F)</f>
        <v>0.13263888888888889</v>
      </c>
      <c r="M305" s="11">
        <f>+SUMIF(A:A,K305,H:H)</f>
        <v>279</v>
      </c>
    </row>
    <row r="306" spans="1:13">
      <c r="A306" s="1">
        <v>114</v>
      </c>
      <c r="B306" s="3">
        <v>13</v>
      </c>
      <c r="C306" s="3">
        <v>22</v>
      </c>
      <c r="D306" s="1">
        <v>1</v>
      </c>
      <c r="E306" s="5" t="s">
        <v>101</v>
      </c>
      <c r="F306" s="5">
        <f>+E306*D306</f>
        <v>2.9166666666666667E-2</v>
      </c>
      <c r="G306" s="3">
        <f>+H306-(B306*D306)</f>
        <v>9</v>
      </c>
      <c r="H306" s="3">
        <f>+C306*D306</f>
        <v>22</v>
      </c>
      <c r="I306" s="3">
        <f>+B306*D306</f>
        <v>13</v>
      </c>
      <c r="J306" s="6">
        <f t="shared" si="4"/>
        <v>0.40909090909090912</v>
      </c>
      <c r="K306" s="12">
        <v>305</v>
      </c>
      <c r="L306" s="8">
        <f>+SUMIF(A:A,K306,F:F)</f>
        <v>6.8750000000000006E-2</v>
      </c>
      <c r="M306" s="11">
        <f>+SUMIF(A:A,K306,H:H)</f>
        <v>128</v>
      </c>
    </row>
    <row r="307" spans="1:13">
      <c r="A307" s="1">
        <v>115</v>
      </c>
      <c r="B307" s="3">
        <v>16</v>
      </c>
      <c r="C307" s="3">
        <v>27</v>
      </c>
      <c r="D307" s="1">
        <v>3</v>
      </c>
      <c r="E307" s="5" t="s">
        <v>74</v>
      </c>
      <c r="F307" s="5">
        <f>+E307*D307</f>
        <v>4.7916666666666663E-2</v>
      </c>
      <c r="G307" s="3">
        <f>+H307-(B307*D307)</f>
        <v>33</v>
      </c>
      <c r="H307" s="3">
        <f>+C307*D307</f>
        <v>81</v>
      </c>
      <c r="I307" s="3">
        <f>+B307*D307</f>
        <v>48</v>
      </c>
      <c r="J307" s="6">
        <f t="shared" si="4"/>
        <v>0.13580246913580246</v>
      </c>
      <c r="K307" s="12">
        <v>306</v>
      </c>
      <c r="L307" s="8">
        <f>+SUMIF(A:A,K307,F:F)</f>
        <v>1.4583333333333334E-2</v>
      </c>
      <c r="M307" s="11">
        <f>+SUMIF(A:A,K307,H:H)</f>
        <v>32</v>
      </c>
    </row>
    <row r="308" spans="1:13">
      <c r="A308" s="1">
        <v>115</v>
      </c>
      <c r="B308" s="3">
        <v>18</v>
      </c>
      <c r="C308" s="3">
        <v>30</v>
      </c>
      <c r="D308" s="1">
        <v>2</v>
      </c>
      <c r="E308" s="5" t="s">
        <v>67</v>
      </c>
      <c r="F308" s="5">
        <f>+E308*D308</f>
        <v>4.4444444444444446E-2</v>
      </c>
      <c r="G308" s="3">
        <f>+H308-(B308*D308)</f>
        <v>24</v>
      </c>
      <c r="H308" s="3">
        <f>+C308*D308</f>
        <v>60</v>
      </c>
      <c r="I308" s="3">
        <f>+B308*D308</f>
        <v>36</v>
      </c>
      <c r="J308" s="6">
        <f t="shared" si="4"/>
        <v>0.2</v>
      </c>
      <c r="K308" s="12">
        <v>307</v>
      </c>
      <c r="L308" s="8">
        <f>+SUMIF(A:A,K308,F:F)</f>
        <v>8.1250000000000003E-2</v>
      </c>
      <c r="M308" s="11">
        <f>+SUMIF(A:A,K308,H:H)</f>
        <v>63</v>
      </c>
    </row>
    <row r="309" spans="1:13">
      <c r="A309" s="1">
        <v>115</v>
      </c>
      <c r="B309" s="3">
        <v>19</v>
      </c>
      <c r="C309" s="3">
        <v>32</v>
      </c>
      <c r="D309" s="1">
        <v>3</v>
      </c>
      <c r="E309" s="5" t="s">
        <v>92</v>
      </c>
      <c r="F309" s="5">
        <f>+E309*D309</f>
        <v>8.9583333333333334E-2</v>
      </c>
      <c r="G309" s="3">
        <f>+H309-(B309*D309)</f>
        <v>39</v>
      </c>
      <c r="H309" s="3">
        <f>+C309*D309</f>
        <v>96</v>
      </c>
      <c r="I309" s="3">
        <f>+B309*D309</f>
        <v>57</v>
      </c>
      <c r="J309" s="6">
        <f t="shared" si="4"/>
        <v>0.13541666666666666</v>
      </c>
      <c r="K309" s="12">
        <v>308</v>
      </c>
      <c r="L309" s="8">
        <f>+SUMIF(A:A,K309,F:F)</f>
        <v>0.22777777777777775</v>
      </c>
      <c r="M309" s="11">
        <f>+SUMIF(A:A,K309,H:H)</f>
        <v>222</v>
      </c>
    </row>
    <row r="310" spans="1:13">
      <c r="A310" s="1">
        <v>116</v>
      </c>
      <c r="B310" s="3">
        <v>19</v>
      </c>
      <c r="C310" s="3">
        <v>32</v>
      </c>
      <c r="D310" s="1">
        <v>3</v>
      </c>
      <c r="E310" s="5" t="s">
        <v>73</v>
      </c>
      <c r="F310" s="5">
        <f>+E310*D310</f>
        <v>0.11249999999999999</v>
      </c>
      <c r="G310" s="3">
        <f>+H310-(B310*D310)</f>
        <v>39</v>
      </c>
      <c r="H310" s="3">
        <f>+C310*D310</f>
        <v>96</v>
      </c>
      <c r="I310" s="3">
        <f>+B310*D310</f>
        <v>57</v>
      </c>
      <c r="J310" s="6">
        <f t="shared" si="4"/>
        <v>0.13541666666666666</v>
      </c>
      <c r="K310" s="12">
        <v>309</v>
      </c>
      <c r="L310" s="8">
        <f>+SUMIF(A:A,K310,F:F)</f>
        <v>0.15069444444444446</v>
      </c>
      <c r="M310" s="11">
        <f>+SUMIF(A:A,K310,H:H)</f>
        <v>172</v>
      </c>
    </row>
    <row r="311" spans="1:13">
      <c r="A311" s="1">
        <v>116</v>
      </c>
      <c r="B311" s="3">
        <v>21</v>
      </c>
      <c r="C311" s="3">
        <v>35</v>
      </c>
      <c r="D311" s="1">
        <v>1</v>
      </c>
      <c r="E311" s="5" t="s">
        <v>108</v>
      </c>
      <c r="F311" s="5">
        <f>+E311*D311</f>
        <v>1.4583333333333334E-2</v>
      </c>
      <c r="G311" s="3">
        <f>+H311-(B311*D311)</f>
        <v>14</v>
      </c>
      <c r="H311" s="3">
        <f>+C311*D311</f>
        <v>35</v>
      </c>
      <c r="I311" s="3">
        <f>+B311*D311</f>
        <v>21</v>
      </c>
      <c r="J311" s="6">
        <f t="shared" si="4"/>
        <v>0.4</v>
      </c>
      <c r="K311" s="12">
        <v>310</v>
      </c>
      <c r="L311" s="8">
        <f>+SUMIF(A:A,K311,F:F)</f>
        <v>0.16458333333333333</v>
      </c>
      <c r="M311" s="11">
        <f>+SUMIF(A:A,K311,H:H)</f>
        <v>138</v>
      </c>
    </row>
    <row r="312" spans="1:13">
      <c r="A312" s="1">
        <v>116</v>
      </c>
      <c r="B312" s="3">
        <v>22</v>
      </c>
      <c r="C312" s="3">
        <v>36</v>
      </c>
      <c r="D312" s="1">
        <v>1</v>
      </c>
      <c r="E312" s="5" t="s">
        <v>79</v>
      </c>
      <c r="F312" s="5">
        <f>+E312*D312</f>
        <v>1.8055555555555554E-2</v>
      </c>
      <c r="G312" s="3">
        <f>+H312-(B312*D312)</f>
        <v>14</v>
      </c>
      <c r="H312" s="3">
        <f>+C312*D312</f>
        <v>36</v>
      </c>
      <c r="I312" s="3">
        <f>+B312*D312</f>
        <v>22</v>
      </c>
      <c r="J312" s="6">
        <f t="shared" si="4"/>
        <v>0.3888888888888889</v>
      </c>
      <c r="K312" s="12">
        <v>311</v>
      </c>
      <c r="L312" s="8">
        <f>+SUMIF(A:A,K312,F:F)</f>
        <v>5.1388888888888887E-2</v>
      </c>
      <c r="M312" s="11">
        <f>+SUMIF(A:A,K312,H:H)</f>
        <v>53</v>
      </c>
    </row>
    <row r="313" spans="1:13">
      <c r="A313" s="1">
        <v>116</v>
      </c>
      <c r="B313" s="3">
        <v>20</v>
      </c>
      <c r="C313" s="3">
        <v>34</v>
      </c>
      <c r="D313" s="1">
        <v>3</v>
      </c>
      <c r="E313" s="5" t="s">
        <v>118</v>
      </c>
      <c r="F313" s="5">
        <f>+E313*D313</f>
        <v>5.8333333333333334E-2</v>
      </c>
      <c r="G313" s="3">
        <f>+H313-(B313*D313)</f>
        <v>42</v>
      </c>
      <c r="H313" s="3">
        <f>+C313*D313</f>
        <v>102</v>
      </c>
      <c r="I313" s="3">
        <f>+B313*D313</f>
        <v>60</v>
      </c>
      <c r="J313" s="6">
        <f t="shared" si="4"/>
        <v>0.1372549019607843</v>
      </c>
      <c r="K313" s="12">
        <v>312</v>
      </c>
      <c r="L313" s="8">
        <f>+SUMIF(A:A,K313,F:F)</f>
        <v>7.6388888888888895E-2</v>
      </c>
      <c r="M313" s="11">
        <f>+SUMIF(A:A,K313,H:H)</f>
        <v>134</v>
      </c>
    </row>
    <row r="314" spans="1:13">
      <c r="A314" s="1">
        <v>117</v>
      </c>
      <c r="B314" s="3">
        <v>21</v>
      </c>
      <c r="C314" s="3">
        <v>35</v>
      </c>
      <c r="D314" s="1">
        <v>2</v>
      </c>
      <c r="E314" s="5" t="s">
        <v>76</v>
      </c>
      <c r="F314" s="5">
        <f>+E314*D314</f>
        <v>1.1111111111111112E-2</v>
      </c>
      <c r="G314" s="3">
        <f>+H314-(B314*D314)</f>
        <v>28</v>
      </c>
      <c r="H314" s="3">
        <f>+C314*D314</f>
        <v>70</v>
      </c>
      <c r="I314" s="3">
        <f>+B314*D314</f>
        <v>42</v>
      </c>
      <c r="J314" s="6">
        <f t="shared" si="4"/>
        <v>0.2</v>
      </c>
      <c r="K314" s="12">
        <v>313</v>
      </c>
      <c r="L314" s="8">
        <f>+SUMIF(A:A,K314,F:F)</f>
        <v>0.15486111111111109</v>
      </c>
      <c r="M314" s="11">
        <f>+SUMIF(A:A,K314,H:H)</f>
        <v>232</v>
      </c>
    </row>
    <row r="315" spans="1:13">
      <c r="A315" s="1">
        <v>118</v>
      </c>
      <c r="B315" s="3">
        <v>10</v>
      </c>
      <c r="C315" s="3">
        <v>18</v>
      </c>
      <c r="D315" s="1">
        <v>3</v>
      </c>
      <c r="E315" s="5" t="s">
        <v>104</v>
      </c>
      <c r="F315" s="5">
        <f>+E315*D315</f>
        <v>8.1250000000000003E-2</v>
      </c>
      <c r="G315" s="3">
        <f>+H315-(B315*D315)</f>
        <v>24</v>
      </c>
      <c r="H315" s="3">
        <f>+C315*D315</f>
        <v>54</v>
      </c>
      <c r="I315" s="3">
        <f>+B315*D315</f>
        <v>30</v>
      </c>
      <c r="J315" s="6">
        <f t="shared" si="4"/>
        <v>0.14814814814814814</v>
      </c>
      <c r="K315" s="12">
        <v>314</v>
      </c>
      <c r="L315" s="8">
        <f>+SUMIF(A:A,K315,F:F)</f>
        <v>3.472222222222222E-3</v>
      </c>
      <c r="M315" s="11">
        <f>+SUMIF(A:A,K315,H:H)</f>
        <v>27</v>
      </c>
    </row>
    <row r="316" spans="1:13">
      <c r="A316" s="1">
        <v>118</v>
      </c>
      <c r="B316" s="3">
        <v>14</v>
      </c>
      <c r="C316" s="3">
        <v>23</v>
      </c>
      <c r="D316" s="1">
        <v>3</v>
      </c>
      <c r="E316" s="5" t="s">
        <v>105</v>
      </c>
      <c r="F316" s="5">
        <f>+E316*D316</f>
        <v>4.583333333333333E-2</v>
      </c>
      <c r="G316" s="3">
        <f>+H316-(B316*D316)</f>
        <v>27</v>
      </c>
      <c r="H316" s="3">
        <f>+C316*D316</f>
        <v>69</v>
      </c>
      <c r="I316" s="3">
        <f>+B316*D316</f>
        <v>42</v>
      </c>
      <c r="J316" s="6">
        <f t="shared" si="4"/>
        <v>0.13043478260869565</v>
      </c>
      <c r="K316" s="12">
        <v>315</v>
      </c>
      <c r="L316" s="8">
        <f>+SUMIF(A:A,K316,F:F)</f>
        <v>0.15972222222222221</v>
      </c>
      <c r="M316" s="11">
        <f>+SUMIF(A:A,K316,H:H)</f>
        <v>161</v>
      </c>
    </row>
    <row r="317" spans="1:13">
      <c r="A317" s="1">
        <v>118</v>
      </c>
      <c r="B317" s="3">
        <v>16</v>
      </c>
      <c r="C317" s="3">
        <v>27</v>
      </c>
      <c r="D317" s="1">
        <v>2</v>
      </c>
      <c r="E317" s="5" t="s">
        <v>119</v>
      </c>
      <c r="F317" s="5">
        <f>+E317*D317</f>
        <v>7.2222222222222215E-2</v>
      </c>
      <c r="G317" s="3">
        <f>+H317-(B317*D317)</f>
        <v>22</v>
      </c>
      <c r="H317" s="3">
        <f>+C317*D317</f>
        <v>54</v>
      </c>
      <c r="I317" s="3">
        <f>+B317*D317</f>
        <v>32</v>
      </c>
      <c r="J317" s="6">
        <f t="shared" si="4"/>
        <v>0.20370370370370369</v>
      </c>
      <c r="K317" s="12">
        <v>316</v>
      </c>
      <c r="L317" s="8">
        <f>+SUMIF(A:A,K317,F:F)</f>
        <v>0.18333333333333329</v>
      </c>
      <c r="M317" s="11">
        <f>+SUMIF(A:A,K317,H:H)</f>
        <v>160</v>
      </c>
    </row>
    <row r="318" spans="1:13">
      <c r="A318" s="1">
        <v>118</v>
      </c>
      <c r="B318" s="3">
        <v>19</v>
      </c>
      <c r="C318" s="3">
        <v>32</v>
      </c>
      <c r="D318" s="1">
        <v>1</v>
      </c>
      <c r="E318" s="5" t="s">
        <v>74</v>
      </c>
      <c r="F318" s="5">
        <f>+E318*D318</f>
        <v>1.5972222222222221E-2</v>
      </c>
      <c r="G318" s="3">
        <f>+H318-(B318*D318)</f>
        <v>13</v>
      </c>
      <c r="H318" s="3">
        <f>+C318*D318</f>
        <v>32</v>
      </c>
      <c r="I318" s="3">
        <f>+B318*D318</f>
        <v>19</v>
      </c>
      <c r="J318" s="6">
        <f t="shared" si="4"/>
        <v>0.40625</v>
      </c>
      <c r="K318" s="12">
        <v>317</v>
      </c>
      <c r="L318" s="8">
        <f>+SUMIF(A:A,K318,F:F)</f>
        <v>0.12638888888888888</v>
      </c>
      <c r="M318" s="11">
        <f>+SUMIF(A:A,K318,H:H)</f>
        <v>178</v>
      </c>
    </row>
    <row r="319" spans="1:13">
      <c r="A319" s="1">
        <v>119</v>
      </c>
      <c r="B319" s="3">
        <v>15</v>
      </c>
      <c r="C319" s="3">
        <v>26</v>
      </c>
      <c r="D319" s="1">
        <v>1</v>
      </c>
      <c r="E319" s="5" t="s">
        <v>115</v>
      </c>
      <c r="F319" s="5">
        <f>+E319*D319</f>
        <v>4.8611111111111112E-3</v>
      </c>
      <c r="G319" s="3">
        <f>+H319-(B319*D319)</f>
        <v>11</v>
      </c>
      <c r="H319" s="3">
        <f>+C319*D319</f>
        <v>26</v>
      </c>
      <c r="I319" s="3">
        <f>+B319*D319</f>
        <v>15</v>
      </c>
      <c r="J319" s="6">
        <f t="shared" si="4"/>
        <v>0.42307692307692307</v>
      </c>
      <c r="K319" s="12">
        <v>318</v>
      </c>
      <c r="L319" s="8">
        <f>+SUMIF(A:A,K319,F:F)</f>
        <v>2.7083333333333334E-2</v>
      </c>
      <c r="M319" s="11">
        <f>+SUMIF(A:A,K319,H:H)</f>
        <v>29</v>
      </c>
    </row>
    <row r="320" spans="1:13">
      <c r="A320" s="1">
        <v>119</v>
      </c>
      <c r="B320" s="3">
        <v>22</v>
      </c>
      <c r="C320" s="3">
        <v>36</v>
      </c>
      <c r="D320" s="1">
        <v>2</v>
      </c>
      <c r="E320" s="5" t="s">
        <v>99</v>
      </c>
      <c r="F320" s="5">
        <f>+E320*D320</f>
        <v>1.8055555555555554E-2</v>
      </c>
      <c r="G320" s="3">
        <f>+H320-(B320*D320)</f>
        <v>28</v>
      </c>
      <c r="H320" s="3">
        <f>+C320*D320</f>
        <v>72</v>
      </c>
      <c r="I320" s="3">
        <f>+B320*D320</f>
        <v>44</v>
      </c>
      <c r="J320" s="6">
        <f t="shared" si="4"/>
        <v>0.19444444444444445</v>
      </c>
      <c r="K320" s="12">
        <v>319</v>
      </c>
      <c r="L320" s="8">
        <f>+SUMIF(A:A,K320,F:F)</f>
        <v>0.15972222222222221</v>
      </c>
      <c r="M320" s="11">
        <f>+SUMIF(A:A,K320,H:H)</f>
        <v>268</v>
      </c>
    </row>
    <row r="321" spans="1:13">
      <c r="A321" s="1">
        <v>119</v>
      </c>
      <c r="B321" s="3">
        <v>10</v>
      </c>
      <c r="C321" s="3">
        <v>18</v>
      </c>
      <c r="D321" s="1">
        <v>2</v>
      </c>
      <c r="E321" s="5" t="s">
        <v>69</v>
      </c>
      <c r="F321" s="5">
        <f>+E321*D321</f>
        <v>4.7222222222222221E-2</v>
      </c>
      <c r="G321" s="3">
        <f>+H321-(B321*D321)</f>
        <v>16</v>
      </c>
      <c r="H321" s="3">
        <f>+C321*D321</f>
        <v>36</v>
      </c>
      <c r="I321" s="3">
        <f>+B321*D321</f>
        <v>20</v>
      </c>
      <c r="J321" s="6">
        <f t="shared" si="4"/>
        <v>0.22222222222222221</v>
      </c>
      <c r="K321" s="12">
        <v>320</v>
      </c>
      <c r="L321" s="8">
        <f>+SUMIF(A:A,K321,F:F)</f>
        <v>0.12083333333333332</v>
      </c>
      <c r="M321" s="11">
        <f>+SUMIF(A:A,K321,H:H)</f>
        <v>98</v>
      </c>
    </row>
    <row r="322" spans="1:13">
      <c r="A322" s="1">
        <v>120</v>
      </c>
      <c r="B322" s="3">
        <v>19</v>
      </c>
      <c r="C322" s="3">
        <v>31</v>
      </c>
      <c r="D322" s="1">
        <v>3</v>
      </c>
      <c r="E322" s="5" t="s">
        <v>110</v>
      </c>
      <c r="F322" s="5">
        <f>+E322*D322</f>
        <v>0.11666666666666667</v>
      </c>
      <c r="G322" s="3">
        <f>+H322-(B322*D322)</f>
        <v>36</v>
      </c>
      <c r="H322" s="3">
        <f>+C322*D322</f>
        <v>93</v>
      </c>
      <c r="I322" s="3">
        <f>+B322*D322</f>
        <v>57</v>
      </c>
      <c r="J322" s="6">
        <f t="shared" ref="J322:J385" si="5">+(G322/H322)/D322</f>
        <v>0.12903225806451613</v>
      </c>
      <c r="K322" s="12">
        <v>321</v>
      </c>
      <c r="L322" s="8">
        <f>+SUMIF(A:A,K322,F:F)</f>
        <v>0.13541666666666669</v>
      </c>
      <c r="M322" s="11">
        <f>+SUMIF(A:A,K322,H:H)</f>
        <v>141</v>
      </c>
    </row>
    <row r="323" spans="1:13">
      <c r="A323" s="1">
        <v>120</v>
      </c>
      <c r="B323" s="3">
        <v>15</v>
      </c>
      <c r="C323" s="3">
        <v>26</v>
      </c>
      <c r="D323" s="1">
        <v>2</v>
      </c>
      <c r="E323" s="5" t="s">
        <v>120</v>
      </c>
      <c r="F323" s="5">
        <f>+E323*D323</f>
        <v>5.6944444444444443E-2</v>
      </c>
      <c r="G323" s="3">
        <f>+H323-(B323*D323)</f>
        <v>22</v>
      </c>
      <c r="H323" s="3">
        <f>+C323*D323</f>
        <v>52</v>
      </c>
      <c r="I323" s="3">
        <f>+B323*D323</f>
        <v>30</v>
      </c>
      <c r="J323" s="6">
        <f t="shared" si="5"/>
        <v>0.21153846153846154</v>
      </c>
      <c r="K323" s="12">
        <v>322</v>
      </c>
      <c r="L323" s="8">
        <f>+SUMIF(A:A,K323,F:F)</f>
        <v>4.7222222222222221E-2</v>
      </c>
      <c r="M323" s="11">
        <f>+SUMIF(A:A,K323,H:H)</f>
        <v>85</v>
      </c>
    </row>
    <row r="324" spans="1:13">
      <c r="A324" s="1">
        <v>121</v>
      </c>
      <c r="B324" s="3">
        <v>15</v>
      </c>
      <c r="C324" s="3">
        <v>26</v>
      </c>
      <c r="D324" s="1">
        <v>2</v>
      </c>
      <c r="E324" s="5" t="s">
        <v>91</v>
      </c>
      <c r="F324" s="5">
        <f>+E324*D324</f>
        <v>5.2777777777777778E-2</v>
      </c>
      <c r="G324" s="3">
        <f>+H324-(B324*D324)</f>
        <v>22</v>
      </c>
      <c r="H324" s="3">
        <f>+C324*D324</f>
        <v>52</v>
      </c>
      <c r="I324" s="3">
        <f>+B324*D324</f>
        <v>30</v>
      </c>
      <c r="J324" s="6">
        <f t="shared" si="5"/>
        <v>0.21153846153846154</v>
      </c>
      <c r="K324" s="12">
        <v>323</v>
      </c>
      <c r="L324" s="8">
        <f>+SUMIF(A:A,K324,F:F)</f>
        <v>0.19513888888888889</v>
      </c>
      <c r="M324" s="11">
        <f>+SUMIF(A:A,K324,H:H)</f>
        <v>208</v>
      </c>
    </row>
    <row r="325" spans="1:13">
      <c r="A325" s="1">
        <v>122</v>
      </c>
      <c r="B325" s="3">
        <v>21</v>
      </c>
      <c r="C325" s="3">
        <v>35</v>
      </c>
      <c r="D325" s="1">
        <v>3</v>
      </c>
      <c r="E325" s="5" t="s">
        <v>67</v>
      </c>
      <c r="F325" s="5">
        <f>+E325*D325</f>
        <v>6.6666666666666666E-2</v>
      </c>
      <c r="G325" s="3">
        <f>+H325-(B325*D325)</f>
        <v>42</v>
      </c>
      <c r="H325" s="3">
        <f>+C325*D325</f>
        <v>105</v>
      </c>
      <c r="I325" s="3">
        <f>+B325*D325</f>
        <v>63</v>
      </c>
      <c r="J325" s="6">
        <f t="shared" si="5"/>
        <v>0.13333333333333333</v>
      </c>
      <c r="K325" s="12">
        <v>324</v>
      </c>
      <c r="L325" s="8">
        <f>+SUMIF(A:A,K325,F:F)</f>
        <v>0.14305555555555555</v>
      </c>
      <c r="M325" s="11">
        <f>+SUMIF(A:A,K325,H:H)</f>
        <v>137</v>
      </c>
    </row>
    <row r="326" spans="1:13">
      <c r="A326" s="1">
        <v>123</v>
      </c>
      <c r="B326" s="3">
        <v>14</v>
      </c>
      <c r="C326" s="3">
        <v>24</v>
      </c>
      <c r="D326" s="1">
        <v>1</v>
      </c>
      <c r="E326" s="5" t="s">
        <v>112</v>
      </c>
      <c r="F326" s="5">
        <f>+E326*D326</f>
        <v>2.2916666666666665E-2</v>
      </c>
      <c r="G326" s="3">
        <f>+H326-(B326*D326)</f>
        <v>10</v>
      </c>
      <c r="H326" s="3">
        <f>+C326*D326</f>
        <v>24</v>
      </c>
      <c r="I326" s="3">
        <f>+B326*D326</f>
        <v>14</v>
      </c>
      <c r="J326" s="6">
        <f t="shared" si="5"/>
        <v>0.41666666666666669</v>
      </c>
      <c r="K326" s="12">
        <v>325</v>
      </c>
      <c r="L326" s="8">
        <f>+SUMIF(A:A,K326,F:F)</f>
        <v>5.8333333333333334E-2</v>
      </c>
      <c r="M326" s="11">
        <f>+SUMIF(A:A,K326,H:H)</f>
        <v>154</v>
      </c>
    </row>
    <row r="327" spans="1:13">
      <c r="A327" s="1">
        <v>124</v>
      </c>
      <c r="B327" s="3">
        <v>12</v>
      </c>
      <c r="C327" s="3">
        <v>20</v>
      </c>
      <c r="D327" s="1">
        <v>2</v>
      </c>
      <c r="E327" s="5" t="s">
        <v>92</v>
      </c>
      <c r="F327" s="5">
        <f>+E327*D327</f>
        <v>5.9722222222222225E-2</v>
      </c>
      <c r="G327" s="3">
        <f>+H327-(B327*D327)</f>
        <v>16</v>
      </c>
      <c r="H327" s="3">
        <f>+C327*D327</f>
        <v>40</v>
      </c>
      <c r="I327" s="3">
        <f>+B327*D327</f>
        <v>24</v>
      </c>
      <c r="J327" s="6">
        <f t="shared" si="5"/>
        <v>0.2</v>
      </c>
      <c r="K327" s="12">
        <v>326</v>
      </c>
      <c r="L327" s="8">
        <f>+SUMIF(A:A,K327,F:F)</f>
        <v>6.3194444444444442E-2</v>
      </c>
      <c r="M327" s="11">
        <f>+SUMIF(A:A,K327,H:H)</f>
        <v>81</v>
      </c>
    </row>
    <row r="328" spans="1:13">
      <c r="A328" s="1">
        <v>124</v>
      </c>
      <c r="B328" s="3">
        <v>15</v>
      </c>
      <c r="C328" s="3">
        <v>25</v>
      </c>
      <c r="D328" s="1">
        <v>1</v>
      </c>
      <c r="E328" s="5" t="s">
        <v>71</v>
      </c>
      <c r="F328" s="5">
        <f>+E328*D328</f>
        <v>1.8749999999999999E-2</v>
      </c>
      <c r="G328" s="3">
        <f>+H328-(B328*D328)</f>
        <v>10</v>
      </c>
      <c r="H328" s="3">
        <f>+C328*D328</f>
        <v>25</v>
      </c>
      <c r="I328" s="3">
        <f>+B328*D328</f>
        <v>15</v>
      </c>
      <c r="J328" s="6">
        <f t="shared" si="5"/>
        <v>0.4</v>
      </c>
      <c r="K328" s="12">
        <v>327</v>
      </c>
      <c r="L328" s="8">
        <f>+SUMIF(A:A,K328,F:F)</f>
        <v>9.722222222222221E-2</v>
      </c>
      <c r="M328" s="11">
        <f>+SUMIF(A:A,K328,H:H)</f>
        <v>147</v>
      </c>
    </row>
    <row r="329" spans="1:13">
      <c r="A329" s="1">
        <v>124</v>
      </c>
      <c r="B329" s="3">
        <v>20</v>
      </c>
      <c r="C329" s="3">
        <v>33</v>
      </c>
      <c r="D329" s="1">
        <v>3</v>
      </c>
      <c r="E329" s="5" t="s">
        <v>70</v>
      </c>
      <c r="F329" s="5">
        <f>+E329*D329</f>
        <v>1.8750000000000003E-2</v>
      </c>
      <c r="G329" s="3">
        <f>+H329-(B329*D329)</f>
        <v>39</v>
      </c>
      <c r="H329" s="3">
        <f>+C329*D329</f>
        <v>99</v>
      </c>
      <c r="I329" s="3">
        <f>+B329*D329</f>
        <v>60</v>
      </c>
      <c r="J329" s="6">
        <f t="shared" si="5"/>
        <v>0.1313131313131313</v>
      </c>
      <c r="K329" s="12">
        <v>328</v>
      </c>
      <c r="L329" s="8">
        <f>+SUMIF(A:A,K329,F:F)</f>
        <v>1.4583333333333334E-2</v>
      </c>
      <c r="M329" s="11">
        <f>+SUMIF(A:A,K329,H:H)</f>
        <v>35</v>
      </c>
    </row>
    <row r="330" spans="1:13">
      <c r="A330" s="1">
        <v>124</v>
      </c>
      <c r="B330" s="3">
        <v>17</v>
      </c>
      <c r="C330" s="3">
        <v>29</v>
      </c>
      <c r="D330" s="1">
        <v>2</v>
      </c>
      <c r="E330" s="5" t="s">
        <v>89</v>
      </c>
      <c r="F330" s="5">
        <f>+E330*D330</f>
        <v>8.1944444444444445E-2</v>
      </c>
      <c r="G330" s="3">
        <f>+H330-(B330*D330)</f>
        <v>24</v>
      </c>
      <c r="H330" s="3">
        <f>+C330*D330</f>
        <v>58</v>
      </c>
      <c r="I330" s="3">
        <f>+B330*D330</f>
        <v>34</v>
      </c>
      <c r="J330" s="6">
        <f t="shared" si="5"/>
        <v>0.20689655172413793</v>
      </c>
      <c r="K330" s="12">
        <v>329</v>
      </c>
      <c r="L330" s="8">
        <f>+SUMIF(A:A,K330,F:F)</f>
        <v>0.18750000000000003</v>
      </c>
      <c r="M330" s="11">
        <f>+SUMIF(A:A,K330,H:H)</f>
        <v>207</v>
      </c>
    </row>
    <row r="331" spans="1:13">
      <c r="A331" s="1">
        <v>125</v>
      </c>
      <c r="B331" s="3">
        <v>16</v>
      </c>
      <c r="C331" s="3">
        <v>28</v>
      </c>
      <c r="D331" s="1">
        <v>2</v>
      </c>
      <c r="E331" s="5" t="s">
        <v>91</v>
      </c>
      <c r="F331" s="5">
        <f>+E331*D331</f>
        <v>5.2777777777777778E-2</v>
      </c>
      <c r="G331" s="3">
        <f>+H331-(B331*D331)</f>
        <v>24</v>
      </c>
      <c r="H331" s="3">
        <f>+C331*D331</f>
        <v>56</v>
      </c>
      <c r="I331" s="3">
        <f>+B331*D331</f>
        <v>32</v>
      </c>
      <c r="J331" s="6">
        <f t="shared" si="5"/>
        <v>0.21428571428571427</v>
      </c>
      <c r="K331" s="12">
        <v>330</v>
      </c>
      <c r="L331" s="8">
        <f>+SUMIF(A:A,K331,F:F)</f>
        <v>0.20902777777777778</v>
      </c>
      <c r="M331" s="11">
        <f>+SUMIF(A:A,K331,H:H)</f>
        <v>217</v>
      </c>
    </row>
    <row r="332" spans="1:13">
      <c r="A332" s="1">
        <v>125</v>
      </c>
      <c r="B332" s="3">
        <v>20</v>
      </c>
      <c r="C332" s="3">
        <v>34</v>
      </c>
      <c r="D332" s="1">
        <v>2</v>
      </c>
      <c r="E332" s="5" t="s">
        <v>78</v>
      </c>
      <c r="F332" s="5">
        <f>+E332*D332</f>
        <v>2.0833333333333332E-2</v>
      </c>
      <c r="G332" s="3">
        <f>+H332-(B332*D332)</f>
        <v>28</v>
      </c>
      <c r="H332" s="3">
        <f>+C332*D332</f>
        <v>68</v>
      </c>
      <c r="I332" s="3">
        <f>+B332*D332</f>
        <v>40</v>
      </c>
      <c r="J332" s="6">
        <f t="shared" si="5"/>
        <v>0.20588235294117646</v>
      </c>
      <c r="K332" s="12">
        <v>331</v>
      </c>
      <c r="L332" s="8">
        <f>+SUMIF(A:A,K332,F:F)</f>
        <v>0.12013888888888888</v>
      </c>
      <c r="M332" s="11">
        <f>+SUMIF(A:A,K332,H:H)</f>
        <v>173</v>
      </c>
    </row>
    <row r="333" spans="1:13">
      <c r="A333" s="1">
        <v>125</v>
      </c>
      <c r="B333" s="3">
        <v>12</v>
      </c>
      <c r="C333" s="3">
        <v>20</v>
      </c>
      <c r="D333" s="1">
        <v>3</v>
      </c>
      <c r="E333" s="5" t="s">
        <v>81</v>
      </c>
      <c r="F333" s="5">
        <f>+E333*D333</f>
        <v>6.4583333333333326E-2</v>
      </c>
      <c r="G333" s="3">
        <f>+H333-(B333*D333)</f>
        <v>24</v>
      </c>
      <c r="H333" s="3">
        <f>+C333*D333</f>
        <v>60</v>
      </c>
      <c r="I333" s="3">
        <f>+B333*D333</f>
        <v>36</v>
      </c>
      <c r="J333" s="6">
        <f t="shared" si="5"/>
        <v>0.13333333333333333</v>
      </c>
      <c r="K333" s="12">
        <v>332</v>
      </c>
      <c r="L333" s="8">
        <f>+SUMIF(A:A,K333,F:F)</f>
        <v>3.5416666666666666E-2</v>
      </c>
      <c r="M333" s="11">
        <f>+SUMIF(A:A,K333,H:H)</f>
        <v>120</v>
      </c>
    </row>
    <row r="334" spans="1:13">
      <c r="A334" s="1">
        <v>126</v>
      </c>
      <c r="B334" s="3">
        <v>16</v>
      </c>
      <c r="C334" s="3">
        <v>28</v>
      </c>
      <c r="D334" s="1">
        <v>1</v>
      </c>
      <c r="E334" s="5" t="s">
        <v>83</v>
      </c>
      <c r="F334" s="5">
        <f>+E334*D334</f>
        <v>1.3194444444444444E-2</v>
      </c>
      <c r="G334" s="3">
        <f>+H334-(B334*D334)</f>
        <v>12</v>
      </c>
      <c r="H334" s="3">
        <f>+C334*D334</f>
        <v>28</v>
      </c>
      <c r="I334" s="3">
        <f>+B334*D334</f>
        <v>16</v>
      </c>
      <c r="J334" s="6">
        <f t="shared" si="5"/>
        <v>0.42857142857142855</v>
      </c>
      <c r="K334" s="12">
        <v>333</v>
      </c>
      <c r="L334" s="8">
        <f>+SUMIF(A:A,K334,F:F)</f>
        <v>5.8333333333333334E-2</v>
      </c>
      <c r="M334" s="11">
        <f>+SUMIF(A:A,K334,H:H)</f>
        <v>72</v>
      </c>
    </row>
    <row r="335" spans="1:13">
      <c r="A335" s="1">
        <v>126</v>
      </c>
      <c r="B335" s="3">
        <v>21</v>
      </c>
      <c r="C335" s="3">
        <v>35</v>
      </c>
      <c r="D335" s="1">
        <v>1</v>
      </c>
      <c r="E335" s="5" t="s">
        <v>88</v>
      </c>
      <c r="F335" s="5">
        <f>+E335*D335</f>
        <v>2.7777777777777776E-2</v>
      </c>
      <c r="G335" s="3">
        <f>+H335-(B335*D335)</f>
        <v>14</v>
      </c>
      <c r="H335" s="3">
        <f>+C335*D335</f>
        <v>35</v>
      </c>
      <c r="I335" s="3">
        <f>+B335*D335</f>
        <v>21</v>
      </c>
      <c r="J335" s="6">
        <f t="shared" si="5"/>
        <v>0.4</v>
      </c>
      <c r="K335" s="12">
        <v>334</v>
      </c>
      <c r="L335" s="8">
        <f>+SUMIF(A:A,K335,F:F)</f>
        <v>0.17638888888888893</v>
      </c>
      <c r="M335" s="11">
        <f>+SUMIF(A:A,K335,H:H)</f>
        <v>173</v>
      </c>
    </row>
    <row r="336" spans="1:13">
      <c r="A336" s="1">
        <v>126</v>
      </c>
      <c r="B336" s="3">
        <v>14</v>
      </c>
      <c r="C336" s="3">
        <v>24</v>
      </c>
      <c r="D336" s="1">
        <v>3</v>
      </c>
      <c r="E336" s="5" t="s">
        <v>71</v>
      </c>
      <c r="F336" s="5">
        <f>+E336*D336</f>
        <v>5.6249999999999994E-2</v>
      </c>
      <c r="G336" s="3">
        <f>+H336-(B336*D336)</f>
        <v>30</v>
      </c>
      <c r="H336" s="3">
        <f>+C336*D336</f>
        <v>72</v>
      </c>
      <c r="I336" s="3">
        <f>+B336*D336</f>
        <v>42</v>
      </c>
      <c r="J336" s="6">
        <f t="shared" si="5"/>
        <v>0.1388888888888889</v>
      </c>
      <c r="K336" s="12">
        <v>335</v>
      </c>
      <c r="L336" s="8">
        <f>+SUMIF(A:A,K336,F:F)</f>
        <v>9.791666666666668E-2</v>
      </c>
      <c r="M336" s="11">
        <f>+SUMIF(A:A,K336,H:H)</f>
        <v>114</v>
      </c>
    </row>
    <row r="337" spans="1:13">
      <c r="A337" s="1">
        <v>126</v>
      </c>
      <c r="B337" s="3">
        <v>18</v>
      </c>
      <c r="C337" s="3">
        <v>30</v>
      </c>
      <c r="D337" s="1">
        <v>1</v>
      </c>
      <c r="E337" s="5" t="s">
        <v>113</v>
      </c>
      <c r="F337" s="5">
        <f>+E337*D337</f>
        <v>3.6805555555555557E-2</v>
      </c>
      <c r="G337" s="3">
        <f>+H337-(B337*D337)</f>
        <v>12</v>
      </c>
      <c r="H337" s="3">
        <f>+C337*D337</f>
        <v>30</v>
      </c>
      <c r="I337" s="3">
        <f>+B337*D337</f>
        <v>18</v>
      </c>
      <c r="J337" s="6">
        <f t="shared" si="5"/>
        <v>0.4</v>
      </c>
      <c r="K337" s="12">
        <v>336</v>
      </c>
      <c r="L337" s="8">
        <f>+SUMIF(A:A,K337,F:F)</f>
        <v>0.10416666666666666</v>
      </c>
      <c r="M337" s="11">
        <f>+SUMIF(A:A,K337,H:H)</f>
        <v>158</v>
      </c>
    </row>
    <row r="338" spans="1:13">
      <c r="A338" s="1">
        <v>127</v>
      </c>
      <c r="B338" s="3">
        <v>22</v>
      </c>
      <c r="C338" s="3">
        <v>36</v>
      </c>
      <c r="D338" s="1">
        <v>2</v>
      </c>
      <c r="E338" s="5" t="s">
        <v>114</v>
      </c>
      <c r="F338" s="5">
        <f>+E338*D338</f>
        <v>4.1666666666666664E-2</v>
      </c>
      <c r="G338" s="3">
        <f>+H338-(B338*D338)</f>
        <v>28</v>
      </c>
      <c r="H338" s="3">
        <f>+C338*D338</f>
        <v>72</v>
      </c>
      <c r="I338" s="3">
        <f>+B338*D338</f>
        <v>44</v>
      </c>
      <c r="J338" s="6">
        <f t="shared" si="5"/>
        <v>0.19444444444444445</v>
      </c>
      <c r="K338" s="12">
        <v>337</v>
      </c>
      <c r="L338" s="8">
        <f>+SUMIF(A:A,K338,F:F)</f>
        <v>0.11388888888888889</v>
      </c>
      <c r="M338" s="11">
        <f>+SUMIF(A:A,K338,H:H)</f>
        <v>100</v>
      </c>
    </row>
    <row r="339" spans="1:13">
      <c r="A339" s="1">
        <v>128</v>
      </c>
      <c r="B339" s="3">
        <v>15</v>
      </c>
      <c r="C339" s="3">
        <v>25</v>
      </c>
      <c r="D339" s="1">
        <v>3</v>
      </c>
      <c r="E339" s="5" t="s">
        <v>113</v>
      </c>
      <c r="F339" s="5">
        <f>+E339*D339</f>
        <v>0.11041666666666666</v>
      </c>
      <c r="G339" s="3">
        <f>+H339-(B339*D339)</f>
        <v>30</v>
      </c>
      <c r="H339" s="3">
        <f>+C339*D339</f>
        <v>75</v>
      </c>
      <c r="I339" s="3">
        <f>+B339*D339</f>
        <v>45</v>
      </c>
      <c r="J339" s="6">
        <f t="shared" si="5"/>
        <v>0.13333333333333333</v>
      </c>
      <c r="K339" s="12">
        <v>338</v>
      </c>
      <c r="L339" s="8">
        <f>+SUMIF(A:A,K339,F:F)</f>
        <v>0.28402777777777777</v>
      </c>
      <c r="M339" s="11">
        <f>+SUMIF(A:A,K339,H:H)</f>
        <v>279</v>
      </c>
    </row>
    <row r="340" spans="1:13">
      <c r="A340" s="1">
        <v>128</v>
      </c>
      <c r="B340" s="3">
        <v>10</v>
      </c>
      <c r="C340" s="3">
        <v>18</v>
      </c>
      <c r="D340" s="1">
        <v>3</v>
      </c>
      <c r="E340" s="5" t="s">
        <v>95</v>
      </c>
      <c r="F340" s="5">
        <f>+E340*D340</f>
        <v>0.10416666666666667</v>
      </c>
      <c r="G340" s="3">
        <f>+H340-(B340*D340)</f>
        <v>24</v>
      </c>
      <c r="H340" s="3">
        <f>+C340*D340</f>
        <v>54</v>
      </c>
      <c r="I340" s="3">
        <f>+B340*D340</f>
        <v>30</v>
      </c>
      <c r="J340" s="6">
        <f t="shared" si="5"/>
        <v>0.14814814814814814</v>
      </c>
      <c r="K340" s="12">
        <v>339</v>
      </c>
      <c r="L340" s="8">
        <f>+SUMIF(A:A,K340,F:F)</f>
        <v>6.3888888888888884E-2</v>
      </c>
      <c r="M340" s="11">
        <f>+SUMIF(A:A,K340,H:H)</f>
        <v>104</v>
      </c>
    </row>
    <row r="341" spans="1:13">
      <c r="A341" s="1">
        <v>128</v>
      </c>
      <c r="B341" s="3">
        <v>14</v>
      </c>
      <c r="C341" s="3">
        <v>24</v>
      </c>
      <c r="D341" s="1">
        <v>2</v>
      </c>
      <c r="E341" s="5" t="s">
        <v>103</v>
      </c>
      <c r="F341" s="5">
        <f>+E341*D341</f>
        <v>4.8611111111111112E-2</v>
      </c>
      <c r="G341" s="3">
        <f>+H341-(B341*D341)</f>
        <v>20</v>
      </c>
      <c r="H341" s="3">
        <f>+C341*D341</f>
        <v>48</v>
      </c>
      <c r="I341" s="3">
        <f>+B341*D341</f>
        <v>28</v>
      </c>
      <c r="J341" s="6">
        <f t="shared" si="5"/>
        <v>0.20833333333333334</v>
      </c>
      <c r="K341" s="12">
        <v>340</v>
      </c>
      <c r="L341" s="8">
        <f>+SUMIF(A:A,K341,F:F)</f>
        <v>0.16527777777777777</v>
      </c>
      <c r="M341" s="11">
        <f>+SUMIF(A:A,K341,H:H)</f>
        <v>164</v>
      </c>
    </row>
    <row r="342" spans="1:13">
      <c r="A342" s="1">
        <v>128</v>
      </c>
      <c r="B342" s="3">
        <v>19</v>
      </c>
      <c r="C342" s="3">
        <v>31</v>
      </c>
      <c r="D342" s="1">
        <v>2</v>
      </c>
      <c r="E342" s="5" t="s">
        <v>69</v>
      </c>
      <c r="F342" s="5">
        <f>+E342*D342</f>
        <v>4.7222222222222221E-2</v>
      </c>
      <c r="G342" s="3">
        <f>+H342-(B342*D342)</f>
        <v>24</v>
      </c>
      <c r="H342" s="3">
        <f>+C342*D342</f>
        <v>62</v>
      </c>
      <c r="I342" s="3">
        <f>+B342*D342</f>
        <v>38</v>
      </c>
      <c r="J342" s="6">
        <f t="shared" si="5"/>
        <v>0.19354838709677419</v>
      </c>
      <c r="K342" s="12">
        <v>341</v>
      </c>
      <c r="L342" s="8">
        <f>+SUMIF(A:A,K342,F:F)</f>
        <v>9.5833333333333326E-2</v>
      </c>
      <c r="M342" s="11">
        <f>+SUMIF(A:A,K342,H:H)</f>
        <v>177</v>
      </c>
    </row>
    <row r="343" spans="1:13">
      <c r="A343" s="1">
        <v>129</v>
      </c>
      <c r="B343" s="3">
        <v>11</v>
      </c>
      <c r="C343" s="3">
        <v>19</v>
      </c>
      <c r="D343" s="1">
        <v>3</v>
      </c>
      <c r="E343" s="5" t="s">
        <v>87</v>
      </c>
      <c r="F343" s="5">
        <f>+E343*D343</f>
        <v>1.2500000000000001E-2</v>
      </c>
      <c r="G343" s="3">
        <f>+H343-(B343*D343)</f>
        <v>24</v>
      </c>
      <c r="H343" s="3">
        <f>+C343*D343</f>
        <v>57</v>
      </c>
      <c r="I343" s="3">
        <f>+B343*D343</f>
        <v>33</v>
      </c>
      <c r="J343" s="6">
        <f t="shared" si="5"/>
        <v>0.14035087719298245</v>
      </c>
      <c r="K343" s="12">
        <v>342</v>
      </c>
      <c r="L343" s="8">
        <f>+SUMIF(A:A,K343,F:F)</f>
        <v>7.4999999999999997E-2</v>
      </c>
      <c r="M343" s="11">
        <f>+SUMIF(A:A,K343,H:H)</f>
        <v>102</v>
      </c>
    </row>
    <row r="344" spans="1:13">
      <c r="A344" s="1">
        <v>129</v>
      </c>
      <c r="B344" s="3">
        <v>12</v>
      </c>
      <c r="C344" s="3">
        <v>20</v>
      </c>
      <c r="D344" s="1">
        <v>1</v>
      </c>
      <c r="E344" s="5" t="s">
        <v>84</v>
      </c>
      <c r="F344" s="5">
        <f>+E344*D344</f>
        <v>1.6666666666666666E-2</v>
      </c>
      <c r="G344" s="3">
        <f>+H344-(B344*D344)</f>
        <v>8</v>
      </c>
      <c r="H344" s="3">
        <f>+C344*D344</f>
        <v>20</v>
      </c>
      <c r="I344" s="3">
        <f>+B344*D344</f>
        <v>12</v>
      </c>
      <c r="J344" s="6">
        <f t="shared" si="5"/>
        <v>0.4</v>
      </c>
      <c r="K344" s="12">
        <v>343</v>
      </c>
      <c r="L344" s="8">
        <f>+SUMIF(A:A,K344,F:F)</f>
        <v>0.1701388888888889</v>
      </c>
      <c r="M344" s="11">
        <f>+SUMIF(A:A,K344,H:H)</f>
        <v>137</v>
      </c>
    </row>
    <row r="345" spans="1:13">
      <c r="A345" s="1">
        <v>129</v>
      </c>
      <c r="B345" s="3">
        <v>17</v>
      </c>
      <c r="C345" s="3">
        <v>29</v>
      </c>
      <c r="D345" s="1">
        <v>1</v>
      </c>
      <c r="E345" s="5" t="s">
        <v>95</v>
      </c>
      <c r="F345" s="5">
        <f>+E345*D345</f>
        <v>3.4722222222222224E-2</v>
      </c>
      <c r="G345" s="3">
        <f>+H345-(B345*D345)</f>
        <v>12</v>
      </c>
      <c r="H345" s="3">
        <f>+C345*D345</f>
        <v>29</v>
      </c>
      <c r="I345" s="3">
        <f>+B345*D345</f>
        <v>17</v>
      </c>
      <c r="J345" s="6">
        <f t="shared" si="5"/>
        <v>0.41379310344827586</v>
      </c>
      <c r="K345" s="12">
        <v>344</v>
      </c>
      <c r="L345" s="8">
        <f>+SUMIF(A:A,K345,F:F)</f>
        <v>9.2361111111111116E-2</v>
      </c>
      <c r="M345" s="11">
        <f>+SUMIF(A:A,K345,H:H)</f>
        <v>183</v>
      </c>
    </row>
    <row r="346" spans="1:13">
      <c r="A346" s="1">
        <v>130</v>
      </c>
      <c r="B346" s="3">
        <v>21</v>
      </c>
      <c r="C346" s="3">
        <v>35</v>
      </c>
      <c r="D346" s="1">
        <v>1</v>
      </c>
      <c r="E346" s="5" t="s">
        <v>66</v>
      </c>
      <c r="F346" s="5">
        <f>+E346*D346</f>
        <v>1.7361111111111112E-2</v>
      </c>
      <c r="G346" s="3">
        <f>+H346-(B346*D346)</f>
        <v>14</v>
      </c>
      <c r="H346" s="3">
        <f>+C346*D346</f>
        <v>35</v>
      </c>
      <c r="I346" s="3">
        <f>+B346*D346</f>
        <v>21</v>
      </c>
      <c r="J346" s="6">
        <f t="shared" si="5"/>
        <v>0.4</v>
      </c>
      <c r="K346" s="12">
        <v>345</v>
      </c>
      <c r="L346" s="8">
        <f>+SUMIF(A:A,K346,F:F)</f>
        <v>2.5000000000000001E-2</v>
      </c>
      <c r="M346" s="11">
        <f>+SUMIF(A:A,K346,H:H)</f>
        <v>38</v>
      </c>
    </row>
    <row r="347" spans="1:13">
      <c r="A347" s="1">
        <v>131</v>
      </c>
      <c r="B347" s="3">
        <v>25</v>
      </c>
      <c r="C347" s="3">
        <v>40</v>
      </c>
      <c r="D347" s="1">
        <v>1</v>
      </c>
      <c r="E347" s="5" t="s">
        <v>92</v>
      </c>
      <c r="F347" s="5">
        <f>+E347*D347</f>
        <v>2.9861111111111113E-2</v>
      </c>
      <c r="G347" s="3">
        <f>+H347-(B347*D347)</f>
        <v>15</v>
      </c>
      <c r="H347" s="3">
        <f>+C347*D347</f>
        <v>40</v>
      </c>
      <c r="I347" s="3">
        <f>+B347*D347</f>
        <v>25</v>
      </c>
      <c r="J347" s="6">
        <f t="shared" si="5"/>
        <v>0.375</v>
      </c>
      <c r="K347" s="12">
        <v>346</v>
      </c>
      <c r="L347" s="8">
        <f>+SUMIF(A:A,K347,F:F)</f>
        <v>3.0555555555555555E-2</v>
      </c>
      <c r="M347" s="11">
        <f>+SUMIF(A:A,K347,H:H)</f>
        <v>72</v>
      </c>
    </row>
    <row r="348" spans="1:13">
      <c r="A348" s="1">
        <v>131</v>
      </c>
      <c r="B348" s="3">
        <v>10</v>
      </c>
      <c r="C348" s="3">
        <v>18</v>
      </c>
      <c r="D348" s="1">
        <v>3</v>
      </c>
      <c r="E348" s="5" t="s">
        <v>97</v>
      </c>
      <c r="F348" s="5">
        <f>+E348*D348</f>
        <v>4.1666666666666664E-2</v>
      </c>
      <c r="G348" s="3">
        <f>+H348-(B348*D348)</f>
        <v>24</v>
      </c>
      <c r="H348" s="3">
        <f>+C348*D348</f>
        <v>54</v>
      </c>
      <c r="I348" s="3">
        <f>+B348*D348</f>
        <v>30</v>
      </c>
      <c r="J348" s="6">
        <f t="shared" si="5"/>
        <v>0.14814814814814814</v>
      </c>
      <c r="K348" s="12">
        <v>347</v>
      </c>
      <c r="L348" s="8">
        <f>+SUMIF(A:A,K348,F:F)</f>
        <v>6.1111111111111109E-2</v>
      </c>
      <c r="M348" s="11">
        <f>+SUMIF(A:A,K348,H:H)</f>
        <v>70</v>
      </c>
    </row>
    <row r="349" spans="1:13">
      <c r="A349" s="1">
        <v>131</v>
      </c>
      <c r="B349" s="3">
        <v>13</v>
      </c>
      <c r="C349" s="3">
        <v>21</v>
      </c>
      <c r="D349" s="1">
        <v>3</v>
      </c>
      <c r="E349" s="5" t="s">
        <v>94</v>
      </c>
      <c r="F349" s="5">
        <f>+E349*D349</f>
        <v>0.11874999999999999</v>
      </c>
      <c r="G349" s="3">
        <f>+H349-(B349*D349)</f>
        <v>24</v>
      </c>
      <c r="H349" s="3">
        <f>+C349*D349</f>
        <v>63</v>
      </c>
      <c r="I349" s="3">
        <f>+B349*D349</f>
        <v>39</v>
      </c>
      <c r="J349" s="6">
        <f t="shared" si="5"/>
        <v>0.12698412698412698</v>
      </c>
      <c r="K349" s="12">
        <v>348</v>
      </c>
      <c r="L349" s="8">
        <f>+SUMIF(A:A,K349,F:F)</f>
        <v>0.14027777777777778</v>
      </c>
      <c r="M349" s="11">
        <f>+SUMIF(A:A,K349,H:H)</f>
        <v>86</v>
      </c>
    </row>
    <row r="350" spans="1:13">
      <c r="A350" s="1">
        <v>132</v>
      </c>
      <c r="B350" s="3">
        <v>14</v>
      </c>
      <c r="C350" s="3">
        <v>23</v>
      </c>
      <c r="D350" s="1">
        <v>1</v>
      </c>
      <c r="E350" s="5" t="s">
        <v>87</v>
      </c>
      <c r="F350" s="5">
        <f>+E350*D350</f>
        <v>4.1666666666666666E-3</v>
      </c>
      <c r="G350" s="3">
        <f>+H350-(B350*D350)</f>
        <v>9</v>
      </c>
      <c r="H350" s="3">
        <f>+C350*D350</f>
        <v>23</v>
      </c>
      <c r="I350" s="3">
        <f>+B350*D350</f>
        <v>14</v>
      </c>
      <c r="J350" s="6">
        <f t="shared" si="5"/>
        <v>0.39130434782608697</v>
      </c>
      <c r="K350" s="12">
        <v>349</v>
      </c>
      <c r="L350" s="8">
        <f>+SUMIF(A:A,K350,F:F)</f>
        <v>8.611111111111111E-2</v>
      </c>
      <c r="M350" s="11">
        <f>+SUMIF(A:A,K350,H:H)</f>
        <v>152</v>
      </c>
    </row>
    <row r="351" spans="1:13">
      <c r="A351" s="1">
        <v>132</v>
      </c>
      <c r="B351" s="3">
        <v>22</v>
      </c>
      <c r="C351" s="3">
        <v>36</v>
      </c>
      <c r="D351" s="1">
        <v>1</v>
      </c>
      <c r="E351" s="5" t="s">
        <v>106</v>
      </c>
      <c r="F351" s="5">
        <f>+E351*D351</f>
        <v>1.2500000000000001E-2</v>
      </c>
      <c r="G351" s="3">
        <f>+H351-(B351*D351)</f>
        <v>14</v>
      </c>
      <c r="H351" s="3">
        <f>+C351*D351</f>
        <v>36</v>
      </c>
      <c r="I351" s="3">
        <f>+B351*D351</f>
        <v>22</v>
      </c>
      <c r="J351" s="6">
        <f t="shared" si="5"/>
        <v>0.3888888888888889</v>
      </c>
      <c r="K351" s="12">
        <v>350</v>
      </c>
      <c r="L351" s="8">
        <f>+SUMIF(A:A,K351,F:F)</f>
        <v>0.19097222222222221</v>
      </c>
      <c r="M351" s="11">
        <f>+SUMIF(A:A,K351,H:H)</f>
        <v>143</v>
      </c>
    </row>
    <row r="352" spans="1:13">
      <c r="A352" s="1">
        <v>132</v>
      </c>
      <c r="B352" s="3">
        <v>13</v>
      </c>
      <c r="C352" s="3">
        <v>21</v>
      </c>
      <c r="D352" s="1">
        <v>2</v>
      </c>
      <c r="E352" s="5" t="s">
        <v>113</v>
      </c>
      <c r="F352" s="5">
        <f>+E352*D352</f>
        <v>7.3611111111111113E-2</v>
      </c>
      <c r="G352" s="3">
        <f>+H352-(B352*D352)</f>
        <v>16</v>
      </c>
      <c r="H352" s="3">
        <f>+C352*D352</f>
        <v>42</v>
      </c>
      <c r="I352" s="3">
        <f>+B352*D352</f>
        <v>26</v>
      </c>
      <c r="J352" s="6">
        <f t="shared" si="5"/>
        <v>0.19047619047619047</v>
      </c>
      <c r="K352" s="12">
        <v>351</v>
      </c>
      <c r="L352" s="8">
        <f>+SUMIF(A:A,K352,F:F)</f>
        <v>5.2083333333333343E-2</v>
      </c>
      <c r="M352" s="11">
        <f>+SUMIF(A:A,K352,H:H)</f>
        <v>201</v>
      </c>
    </row>
    <row r="353" spans="1:13">
      <c r="A353" s="1">
        <v>132</v>
      </c>
      <c r="B353" s="3">
        <v>21</v>
      </c>
      <c r="C353" s="3">
        <v>35</v>
      </c>
      <c r="D353" s="1">
        <v>3</v>
      </c>
      <c r="E353" s="5" t="s">
        <v>66</v>
      </c>
      <c r="F353" s="5">
        <f>+E353*D353</f>
        <v>5.2083333333333336E-2</v>
      </c>
      <c r="G353" s="3">
        <f>+H353-(B353*D353)</f>
        <v>42</v>
      </c>
      <c r="H353" s="3">
        <f>+C353*D353</f>
        <v>105</v>
      </c>
      <c r="I353" s="3">
        <f>+B353*D353</f>
        <v>63</v>
      </c>
      <c r="J353" s="6">
        <f t="shared" si="5"/>
        <v>0.13333333333333333</v>
      </c>
      <c r="K353" s="12">
        <v>352</v>
      </c>
      <c r="L353" s="8">
        <f>+SUMIF(A:A,K353,F:F)</f>
        <v>1.4583333333333334E-2</v>
      </c>
      <c r="M353" s="11">
        <f>+SUMIF(A:A,K353,H:H)</f>
        <v>99</v>
      </c>
    </row>
    <row r="354" spans="1:13">
      <c r="A354" s="1">
        <v>133</v>
      </c>
      <c r="B354" s="3">
        <v>19</v>
      </c>
      <c r="C354" s="3">
        <v>32</v>
      </c>
      <c r="D354" s="1">
        <v>1</v>
      </c>
      <c r="E354" s="5" t="s">
        <v>85</v>
      </c>
      <c r="F354" s="5">
        <f>+E354*D354</f>
        <v>3.472222222222222E-3</v>
      </c>
      <c r="G354" s="3">
        <f>+H354-(B354*D354)</f>
        <v>13</v>
      </c>
      <c r="H354" s="3">
        <f>+C354*D354</f>
        <v>32</v>
      </c>
      <c r="I354" s="3">
        <f>+B354*D354</f>
        <v>19</v>
      </c>
      <c r="J354" s="6">
        <f t="shared" si="5"/>
        <v>0.40625</v>
      </c>
      <c r="K354" s="12">
        <v>353</v>
      </c>
      <c r="L354" s="8">
        <f>+SUMIF(A:A,K354,F:F)</f>
        <v>0.16666666666666669</v>
      </c>
      <c r="M354" s="11">
        <f>+SUMIF(A:A,K354,H:H)</f>
        <v>212</v>
      </c>
    </row>
    <row r="355" spans="1:13">
      <c r="A355" s="1">
        <v>133</v>
      </c>
      <c r="B355" s="3">
        <v>20</v>
      </c>
      <c r="C355" s="3">
        <v>34</v>
      </c>
      <c r="D355" s="1">
        <v>1</v>
      </c>
      <c r="E355" s="5" t="s">
        <v>98</v>
      </c>
      <c r="F355" s="5">
        <f>+E355*D355</f>
        <v>3.125E-2</v>
      </c>
      <c r="G355" s="3">
        <f>+H355-(B355*D355)</f>
        <v>14</v>
      </c>
      <c r="H355" s="3">
        <f>+C355*D355</f>
        <v>34</v>
      </c>
      <c r="I355" s="3">
        <f>+B355*D355</f>
        <v>20</v>
      </c>
      <c r="J355" s="6">
        <f t="shared" si="5"/>
        <v>0.41176470588235292</v>
      </c>
      <c r="K355" s="12">
        <v>354</v>
      </c>
      <c r="L355" s="8">
        <f>+SUMIF(A:A,K355,F:F)</f>
        <v>0.1784722222222222</v>
      </c>
      <c r="M355" s="11">
        <f>+SUMIF(A:A,K355,H:H)</f>
        <v>181</v>
      </c>
    </row>
    <row r="356" spans="1:13">
      <c r="A356" s="1">
        <v>133</v>
      </c>
      <c r="B356" s="3">
        <v>19</v>
      </c>
      <c r="C356" s="3">
        <v>31</v>
      </c>
      <c r="D356" s="1">
        <v>2</v>
      </c>
      <c r="E356" s="5" t="s">
        <v>100</v>
      </c>
      <c r="F356" s="5">
        <f>+E356*D356</f>
        <v>6.3888888888888884E-2</v>
      </c>
      <c r="G356" s="3">
        <f>+H356-(B356*D356)</f>
        <v>24</v>
      </c>
      <c r="H356" s="3">
        <f>+C356*D356</f>
        <v>62</v>
      </c>
      <c r="I356" s="3">
        <f>+B356*D356</f>
        <v>38</v>
      </c>
      <c r="J356" s="6">
        <f t="shared" si="5"/>
        <v>0.19354838709677419</v>
      </c>
      <c r="K356" s="12">
        <v>355</v>
      </c>
      <c r="L356" s="8">
        <f>+SUMIF(A:A,K356,F:F)</f>
        <v>4.8611111111111112E-3</v>
      </c>
      <c r="M356" s="11">
        <f>+SUMIF(A:A,K356,H:H)</f>
        <v>26</v>
      </c>
    </row>
    <row r="357" spans="1:13">
      <c r="A357" s="1">
        <v>133</v>
      </c>
      <c r="B357" s="3">
        <v>10</v>
      </c>
      <c r="C357" s="3">
        <v>18</v>
      </c>
      <c r="D357" s="1">
        <v>3</v>
      </c>
      <c r="E357" s="5" t="s">
        <v>77</v>
      </c>
      <c r="F357" s="5">
        <f>+E357*D357</f>
        <v>2.2916666666666665E-2</v>
      </c>
      <c r="G357" s="3">
        <f>+H357-(B357*D357)</f>
        <v>24</v>
      </c>
      <c r="H357" s="3">
        <f>+C357*D357</f>
        <v>54</v>
      </c>
      <c r="I357" s="3">
        <f>+B357*D357</f>
        <v>30</v>
      </c>
      <c r="J357" s="6">
        <f t="shared" si="5"/>
        <v>0.14814814814814814</v>
      </c>
      <c r="K357" s="12">
        <v>356</v>
      </c>
      <c r="L357" s="8">
        <f>+SUMIF(A:A,K357,F:F)</f>
        <v>9.7222222222222224E-3</v>
      </c>
      <c r="M357" s="11">
        <f>+SUMIF(A:A,K357,H:H)</f>
        <v>36</v>
      </c>
    </row>
    <row r="358" spans="1:13">
      <c r="A358" s="1">
        <v>134</v>
      </c>
      <c r="B358" s="3">
        <v>14</v>
      </c>
      <c r="C358" s="3">
        <v>24</v>
      </c>
      <c r="D358" s="1">
        <v>1</v>
      </c>
      <c r="E358" s="5" t="s">
        <v>83</v>
      </c>
      <c r="F358" s="5">
        <f>+E358*D358</f>
        <v>1.3194444444444444E-2</v>
      </c>
      <c r="G358" s="3">
        <f>+H358-(B358*D358)</f>
        <v>10</v>
      </c>
      <c r="H358" s="3">
        <f>+C358*D358</f>
        <v>24</v>
      </c>
      <c r="I358" s="3">
        <f>+B358*D358</f>
        <v>14</v>
      </c>
      <c r="J358" s="6">
        <f t="shared" si="5"/>
        <v>0.41666666666666669</v>
      </c>
      <c r="K358" s="12">
        <v>357</v>
      </c>
      <c r="L358" s="8">
        <f>+SUMIF(A:A,K358,F:F)</f>
        <v>0.11319444444444443</v>
      </c>
      <c r="M358" s="11">
        <f>+SUMIF(A:A,K358,H:H)</f>
        <v>168</v>
      </c>
    </row>
    <row r="359" spans="1:13">
      <c r="A359" s="1">
        <v>134</v>
      </c>
      <c r="B359" s="3">
        <v>19</v>
      </c>
      <c r="C359" s="3">
        <v>32</v>
      </c>
      <c r="D359" s="1">
        <v>3</v>
      </c>
      <c r="E359" s="5" t="s">
        <v>116</v>
      </c>
      <c r="F359" s="5">
        <f>+E359*D359</f>
        <v>6.0416666666666674E-2</v>
      </c>
      <c r="G359" s="3">
        <f>+H359-(B359*D359)</f>
        <v>39</v>
      </c>
      <c r="H359" s="3">
        <f>+C359*D359</f>
        <v>96</v>
      </c>
      <c r="I359" s="3">
        <f>+B359*D359</f>
        <v>57</v>
      </c>
      <c r="J359" s="6">
        <f t="shared" si="5"/>
        <v>0.13541666666666666</v>
      </c>
      <c r="K359" s="12">
        <v>358</v>
      </c>
      <c r="L359" s="8">
        <f>+SUMIF(A:A,K359,F:F)</f>
        <v>0.28194444444444444</v>
      </c>
      <c r="M359" s="11">
        <f>+SUMIF(A:A,K359,H:H)</f>
        <v>166</v>
      </c>
    </row>
    <row r="360" spans="1:13">
      <c r="A360" s="1">
        <v>135</v>
      </c>
      <c r="B360" s="3">
        <v>19</v>
      </c>
      <c r="C360" s="3">
        <v>31</v>
      </c>
      <c r="D360" s="1">
        <v>3</v>
      </c>
      <c r="E360" s="5" t="s">
        <v>75</v>
      </c>
      <c r="F360" s="5">
        <f>+E360*D360</f>
        <v>3.5416666666666666E-2</v>
      </c>
      <c r="G360" s="3">
        <f>+H360-(B360*D360)</f>
        <v>36</v>
      </c>
      <c r="H360" s="3">
        <f>+C360*D360</f>
        <v>93</v>
      </c>
      <c r="I360" s="3">
        <f>+B360*D360</f>
        <v>57</v>
      </c>
      <c r="J360" s="6">
        <f t="shared" si="5"/>
        <v>0.12903225806451613</v>
      </c>
      <c r="K360" s="12">
        <v>359</v>
      </c>
      <c r="L360" s="8">
        <f>+SUMIF(A:A,K360,F:F)</f>
        <v>0.18819444444444444</v>
      </c>
      <c r="M360" s="11">
        <f>+SUMIF(A:A,K360,H:H)</f>
        <v>190</v>
      </c>
    </row>
    <row r="361" spans="1:13">
      <c r="A361" s="1">
        <v>135</v>
      </c>
      <c r="B361" s="3">
        <v>25</v>
      </c>
      <c r="C361" s="3">
        <v>40</v>
      </c>
      <c r="D361" s="1">
        <v>2</v>
      </c>
      <c r="E361" s="5" t="s">
        <v>101</v>
      </c>
      <c r="F361" s="5">
        <f>+E361*D361</f>
        <v>5.8333333333333334E-2</v>
      </c>
      <c r="G361" s="3">
        <f>+H361-(B361*D361)</f>
        <v>30</v>
      </c>
      <c r="H361" s="3">
        <f>+C361*D361</f>
        <v>80</v>
      </c>
      <c r="I361" s="3">
        <f>+B361*D361</f>
        <v>50</v>
      </c>
      <c r="J361" s="6">
        <f t="shared" si="5"/>
        <v>0.1875</v>
      </c>
      <c r="K361" s="12">
        <v>360</v>
      </c>
      <c r="L361" s="8">
        <f>+SUMIF(A:A,K361,F:F)</f>
        <v>0.20208333333333334</v>
      </c>
      <c r="M361" s="11">
        <f>+SUMIF(A:A,K361,H:H)</f>
        <v>233</v>
      </c>
    </row>
    <row r="362" spans="1:13">
      <c r="A362" s="1">
        <v>135</v>
      </c>
      <c r="B362" s="3">
        <v>17</v>
      </c>
      <c r="C362" s="3">
        <v>29</v>
      </c>
      <c r="D362" s="1">
        <v>3</v>
      </c>
      <c r="E362" s="5" t="s">
        <v>116</v>
      </c>
      <c r="F362" s="5">
        <f>+E362*D362</f>
        <v>6.0416666666666674E-2</v>
      </c>
      <c r="G362" s="3">
        <f>+H362-(B362*D362)</f>
        <v>36</v>
      </c>
      <c r="H362" s="3">
        <f>+C362*D362</f>
        <v>87</v>
      </c>
      <c r="I362" s="3">
        <f>+B362*D362</f>
        <v>51</v>
      </c>
      <c r="J362" s="6">
        <f t="shared" si="5"/>
        <v>0.13793103448275862</v>
      </c>
      <c r="K362" s="12">
        <v>361</v>
      </c>
      <c r="L362" s="8">
        <f>+SUMIF(A:A,K362,F:F)</f>
        <v>0.15277777777777776</v>
      </c>
      <c r="M362" s="11">
        <f>+SUMIF(A:A,K362,H:H)</f>
        <v>101</v>
      </c>
    </row>
    <row r="363" spans="1:13">
      <c r="A363" s="1">
        <v>136</v>
      </c>
      <c r="B363" s="3">
        <v>25</v>
      </c>
      <c r="C363" s="3">
        <v>40</v>
      </c>
      <c r="D363" s="1">
        <v>2</v>
      </c>
      <c r="E363" s="5" t="s">
        <v>99</v>
      </c>
      <c r="F363" s="5">
        <f>+E363*D363</f>
        <v>1.8055555555555554E-2</v>
      </c>
      <c r="G363" s="3">
        <f>+H363-(B363*D363)</f>
        <v>30</v>
      </c>
      <c r="H363" s="3">
        <f>+C363*D363</f>
        <v>80</v>
      </c>
      <c r="I363" s="3">
        <f>+B363*D363</f>
        <v>50</v>
      </c>
      <c r="J363" s="6">
        <f t="shared" si="5"/>
        <v>0.1875</v>
      </c>
      <c r="K363" s="12">
        <v>362</v>
      </c>
      <c r="L363" s="8">
        <f>+SUMIF(A:A,K363,F:F)</f>
        <v>8.5416666666666669E-2</v>
      </c>
      <c r="M363" s="11">
        <f>+SUMIF(A:A,K363,H:H)</f>
        <v>62</v>
      </c>
    </row>
    <row r="364" spans="1:13">
      <c r="A364" s="1">
        <v>137</v>
      </c>
      <c r="B364" s="3">
        <v>13</v>
      </c>
      <c r="C364" s="3">
        <v>21</v>
      </c>
      <c r="D364" s="1">
        <v>3</v>
      </c>
      <c r="E364" s="5" t="s">
        <v>120</v>
      </c>
      <c r="F364" s="5">
        <f>+E364*D364</f>
        <v>8.5416666666666669E-2</v>
      </c>
      <c r="G364" s="3">
        <f>+H364-(B364*D364)</f>
        <v>24</v>
      </c>
      <c r="H364" s="3">
        <f>+C364*D364</f>
        <v>63</v>
      </c>
      <c r="I364" s="3">
        <f>+B364*D364</f>
        <v>39</v>
      </c>
      <c r="J364" s="6">
        <f t="shared" si="5"/>
        <v>0.12698412698412698</v>
      </c>
      <c r="K364" s="12">
        <v>363</v>
      </c>
      <c r="L364" s="8">
        <f>+SUMIF(A:A,K364,F:F)</f>
        <v>0.20208333333333331</v>
      </c>
      <c r="M364" s="11">
        <f>+SUMIF(A:A,K364,H:H)</f>
        <v>240</v>
      </c>
    </row>
    <row r="365" spans="1:13">
      <c r="A365" s="1">
        <v>138</v>
      </c>
      <c r="B365" s="3">
        <v>19</v>
      </c>
      <c r="C365" s="3">
        <v>31</v>
      </c>
      <c r="D365" s="1">
        <v>2</v>
      </c>
      <c r="E365" s="5" t="s">
        <v>88</v>
      </c>
      <c r="F365" s="5">
        <f>+E365*D365</f>
        <v>5.5555555555555552E-2</v>
      </c>
      <c r="G365" s="3">
        <f>+H365-(B365*D365)</f>
        <v>24</v>
      </c>
      <c r="H365" s="3">
        <f>+C365*D365</f>
        <v>62</v>
      </c>
      <c r="I365" s="3">
        <f>+B365*D365</f>
        <v>38</v>
      </c>
      <c r="J365" s="6">
        <f t="shared" si="5"/>
        <v>0.19354838709677419</v>
      </c>
      <c r="K365" s="12">
        <v>364</v>
      </c>
      <c r="L365" s="8">
        <f>+SUMIF(A:A,K365,F:F)</f>
        <v>0.12361111111111112</v>
      </c>
      <c r="M365" s="11">
        <f>+SUMIF(A:A,K365,H:H)</f>
        <v>157</v>
      </c>
    </row>
    <row r="366" spans="1:13">
      <c r="A366" s="1">
        <v>138</v>
      </c>
      <c r="B366" s="3">
        <v>11</v>
      </c>
      <c r="C366" s="3">
        <v>19</v>
      </c>
      <c r="D366" s="1">
        <v>2</v>
      </c>
      <c r="E366" s="5" t="s">
        <v>87</v>
      </c>
      <c r="F366" s="5">
        <f>+E366*D366</f>
        <v>8.3333333333333332E-3</v>
      </c>
      <c r="G366" s="3">
        <f>+H366-(B366*D366)</f>
        <v>16</v>
      </c>
      <c r="H366" s="3">
        <f>+C366*D366</f>
        <v>38</v>
      </c>
      <c r="I366" s="3">
        <f>+B366*D366</f>
        <v>22</v>
      </c>
      <c r="J366" s="6">
        <f t="shared" si="5"/>
        <v>0.21052631578947367</v>
      </c>
      <c r="K366" s="12">
        <v>365</v>
      </c>
      <c r="L366" s="8">
        <f>+SUMIF(A:A,K366,F:F)</f>
        <v>5.2083333333333336E-2</v>
      </c>
      <c r="M366" s="11">
        <f>+SUMIF(A:A,K366,H:H)</f>
        <v>108</v>
      </c>
    </row>
    <row r="367" spans="1:13">
      <c r="A367" s="1">
        <v>138</v>
      </c>
      <c r="B367" s="3">
        <v>15</v>
      </c>
      <c r="C367" s="3">
        <v>26</v>
      </c>
      <c r="D367" s="1">
        <v>3</v>
      </c>
      <c r="E367" s="5" t="s">
        <v>115</v>
      </c>
      <c r="F367" s="5">
        <f>+E367*D367</f>
        <v>1.4583333333333334E-2</v>
      </c>
      <c r="G367" s="3">
        <f>+H367-(B367*D367)</f>
        <v>33</v>
      </c>
      <c r="H367" s="3">
        <f>+C367*D367</f>
        <v>78</v>
      </c>
      <c r="I367" s="3">
        <f>+B367*D367</f>
        <v>45</v>
      </c>
      <c r="J367" s="6">
        <f t="shared" si="5"/>
        <v>0.14102564102564102</v>
      </c>
      <c r="K367" s="12">
        <v>366</v>
      </c>
      <c r="L367" s="8">
        <f>+SUMIF(A:A,K367,F:F)</f>
        <v>0.16041666666666668</v>
      </c>
      <c r="M367" s="11">
        <f>+SUMIF(A:A,K367,H:H)</f>
        <v>239</v>
      </c>
    </row>
    <row r="368" spans="1:13">
      <c r="A368" s="1">
        <v>138</v>
      </c>
      <c r="B368" s="3">
        <v>18</v>
      </c>
      <c r="C368" s="3">
        <v>30</v>
      </c>
      <c r="D368" s="1">
        <v>2</v>
      </c>
      <c r="E368" s="5" t="s">
        <v>86</v>
      </c>
      <c r="F368" s="5">
        <f>+E368*D368</f>
        <v>6.1111111111111109E-2</v>
      </c>
      <c r="G368" s="3">
        <f>+H368-(B368*D368)</f>
        <v>24</v>
      </c>
      <c r="H368" s="3">
        <f>+C368*D368</f>
        <v>60</v>
      </c>
      <c r="I368" s="3">
        <f>+B368*D368</f>
        <v>36</v>
      </c>
      <c r="J368" s="6">
        <f t="shared" si="5"/>
        <v>0.2</v>
      </c>
      <c r="K368" s="12">
        <v>367</v>
      </c>
      <c r="L368" s="8">
        <f>+SUMIF(A:A,K368,F:F)</f>
        <v>7.4305555555555541E-2</v>
      </c>
      <c r="M368" s="11">
        <f>+SUMIF(A:A,K368,H:H)</f>
        <v>101</v>
      </c>
    </row>
    <row r="369" spans="1:13">
      <c r="A369" s="1">
        <v>139</v>
      </c>
      <c r="B369" s="3">
        <v>21</v>
      </c>
      <c r="C369" s="3">
        <v>35</v>
      </c>
      <c r="D369" s="1">
        <v>1</v>
      </c>
      <c r="E369" s="5" t="s">
        <v>79</v>
      </c>
      <c r="F369" s="5">
        <f>+E369*D369</f>
        <v>1.8055555555555554E-2</v>
      </c>
      <c r="G369" s="3">
        <f>+H369-(B369*D369)</f>
        <v>14</v>
      </c>
      <c r="H369" s="3">
        <f>+C369*D369</f>
        <v>35</v>
      </c>
      <c r="I369" s="3">
        <f>+B369*D369</f>
        <v>21</v>
      </c>
      <c r="J369" s="6">
        <f t="shared" si="5"/>
        <v>0.4</v>
      </c>
      <c r="K369" s="12">
        <v>368</v>
      </c>
      <c r="L369" s="8">
        <f>+SUMIF(A:A,K369,F:F)</f>
        <v>0.12152777777777778</v>
      </c>
      <c r="M369" s="11">
        <f>+SUMIF(A:A,K369,H:H)</f>
        <v>123</v>
      </c>
    </row>
    <row r="370" spans="1:13">
      <c r="A370" s="1">
        <v>140</v>
      </c>
      <c r="B370" s="3">
        <v>15</v>
      </c>
      <c r="C370" s="3">
        <v>25</v>
      </c>
      <c r="D370" s="1">
        <v>2</v>
      </c>
      <c r="E370" s="5" t="s">
        <v>103</v>
      </c>
      <c r="F370" s="5">
        <f>+E370*D370</f>
        <v>4.8611111111111112E-2</v>
      </c>
      <c r="G370" s="3">
        <f>+H370-(B370*D370)</f>
        <v>20</v>
      </c>
      <c r="H370" s="3">
        <f>+C370*D370</f>
        <v>50</v>
      </c>
      <c r="I370" s="3">
        <f>+B370*D370</f>
        <v>30</v>
      </c>
      <c r="J370" s="6">
        <f t="shared" si="5"/>
        <v>0.2</v>
      </c>
      <c r="K370" s="12">
        <v>369</v>
      </c>
      <c r="L370" s="8">
        <f>+SUMIF(A:A,K370,F:F)</f>
        <v>7.2222222222222215E-2</v>
      </c>
      <c r="M370" s="11">
        <f>+SUMIF(A:A,K370,H:H)</f>
        <v>242</v>
      </c>
    </row>
    <row r="371" spans="1:13">
      <c r="A371" s="1">
        <v>140</v>
      </c>
      <c r="B371" s="3">
        <v>21</v>
      </c>
      <c r="C371" s="3">
        <v>35</v>
      </c>
      <c r="D371" s="1">
        <v>3</v>
      </c>
      <c r="E371" s="5" t="s">
        <v>103</v>
      </c>
      <c r="F371" s="5">
        <f>+E371*D371</f>
        <v>7.2916666666666671E-2</v>
      </c>
      <c r="G371" s="3">
        <f>+H371-(B371*D371)</f>
        <v>42</v>
      </c>
      <c r="H371" s="3">
        <f>+C371*D371</f>
        <v>105</v>
      </c>
      <c r="I371" s="3">
        <f>+B371*D371</f>
        <v>63</v>
      </c>
      <c r="J371" s="6">
        <f t="shared" si="5"/>
        <v>0.13333333333333333</v>
      </c>
      <c r="K371" s="12">
        <v>370</v>
      </c>
      <c r="L371" s="8">
        <f>+SUMIF(A:A,K371,F:F)</f>
        <v>4.583333333333333E-2</v>
      </c>
      <c r="M371" s="11">
        <f>+SUMIF(A:A,K371,H:H)</f>
        <v>72</v>
      </c>
    </row>
    <row r="372" spans="1:13">
      <c r="A372" s="1">
        <v>140</v>
      </c>
      <c r="B372" s="3">
        <v>10</v>
      </c>
      <c r="C372" s="3">
        <v>18</v>
      </c>
      <c r="D372" s="1">
        <v>2</v>
      </c>
      <c r="E372" s="5" t="s">
        <v>90</v>
      </c>
      <c r="F372" s="5">
        <f>+E372*D372</f>
        <v>6.6666666666666666E-2</v>
      </c>
      <c r="G372" s="3">
        <f>+H372-(B372*D372)</f>
        <v>16</v>
      </c>
      <c r="H372" s="3">
        <f>+C372*D372</f>
        <v>36</v>
      </c>
      <c r="I372" s="3">
        <f>+B372*D372</f>
        <v>20</v>
      </c>
      <c r="J372" s="6">
        <f t="shared" si="5"/>
        <v>0.22222222222222221</v>
      </c>
      <c r="K372" s="12">
        <v>371</v>
      </c>
      <c r="L372" s="8">
        <f>+SUMIF(A:A,K372,F:F)</f>
        <v>5.9027777777777776E-2</v>
      </c>
      <c r="M372" s="11">
        <f>+SUMIF(A:A,K372,H:H)</f>
        <v>200</v>
      </c>
    </row>
    <row r="373" spans="1:13">
      <c r="A373" s="1">
        <v>141</v>
      </c>
      <c r="B373" s="3">
        <v>13</v>
      </c>
      <c r="C373" s="3">
        <v>21</v>
      </c>
      <c r="D373" s="1">
        <v>1</v>
      </c>
      <c r="E373" s="5" t="s">
        <v>118</v>
      </c>
      <c r="F373" s="5">
        <f>+E373*D373</f>
        <v>1.9444444444444445E-2</v>
      </c>
      <c r="G373" s="3">
        <f>+H373-(B373*D373)</f>
        <v>8</v>
      </c>
      <c r="H373" s="3">
        <f>+C373*D373</f>
        <v>21</v>
      </c>
      <c r="I373" s="3">
        <f>+B373*D373</f>
        <v>13</v>
      </c>
      <c r="J373" s="6">
        <f t="shared" si="5"/>
        <v>0.38095238095238093</v>
      </c>
      <c r="K373" s="12">
        <v>372</v>
      </c>
      <c r="L373" s="8">
        <f>+SUMIF(A:A,K373,F:F)</f>
        <v>3.0555555555555555E-2</v>
      </c>
      <c r="M373" s="11">
        <f>+SUMIF(A:A,K373,H:H)</f>
        <v>36</v>
      </c>
    </row>
    <row r="374" spans="1:13">
      <c r="A374" s="1">
        <v>142</v>
      </c>
      <c r="B374" s="3">
        <v>14</v>
      </c>
      <c r="C374" s="3">
        <v>24</v>
      </c>
      <c r="D374" s="1">
        <v>3</v>
      </c>
      <c r="E374" s="5" t="s">
        <v>111</v>
      </c>
      <c r="F374" s="5">
        <f>+E374*D374</f>
        <v>7.7083333333333337E-2</v>
      </c>
      <c r="G374" s="3">
        <f>+H374-(B374*D374)</f>
        <v>30</v>
      </c>
      <c r="H374" s="3">
        <f>+C374*D374</f>
        <v>72</v>
      </c>
      <c r="I374" s="3">
        <f>+B374*D374</f>
        <v>42</v>
      </c>
      <c r="J374" s="6">
        <f t="shared" si="5"/>
        <v>0.1388888888888889</v>
      </c>
      <c r="K374" s="12">
        <v>373</v>
      </c>
      <c r="L374" s="8">
        <f>+SUMIF(A:A,K374,F:F)</f>
        <v>0.10486111111111111</v>
      </c>
      <c r="M374" s="11">
        <f>+SUMIF(A:A,K374,H:H)</f>
        <v>160</v>
      </c>
    </row>
    <row r="375" spans="1:13">
      <c r="A375" s="1">
        <v>142</v>
      </c>
      <c r="B375" s="3">
        <v>14</v>
      </c>
      <c r="C375" s="3">
        <v>23</v>
      </c>
      <c r="D375" s="1">
        <v>3</v>
      </c>
      <c r="E375" s="5" t="s">
        <v>77</v>
      </c>
      <c r="F375" s="5">
        <f>+E375*D375</f>
        <v>2.2916666666666665E-2</v>
      </c>
      <c r="G375" s="3">
        <f>+H375-(B375*D375)</f>
        <v>27</v>
      </c>
      <c r="H375" s="3">
        <f>+C375*D375</f>
        <v>69</v>
      </c>
      <c r="I375" s="3">
        <f>+B375*D375</f>
        <v>42</v>
      </c>
      <c r="J375" s="6">
        <f t="shared" si="5"/>
        <v>0.13043478260869565</v>
      </c>
      <c r="K375" s="12">
        <v>374</v>
      </c>
      <c r="L375" s="8">
        <f>+SUMIF(A:A,K375,F:F)</f>
        <v>6.2500000000000003E-3</v>
      </c>
      <c r="M375" s="11">
        <f>+SUMIF(A:A,K375,H:H)</f>
        <v>35</v>
      </c>
    </row>
    <row r="376" spans="1:13">
      <c r="A376" s="1">
        <v>142</v>
      </c>
      <c r="B376" s="3">
        <v>25</v>
      </c>
      <c r="C376" s="3">
        <v>40</v>
      </c>
      <c r="D376" s="1">
        <v>1</v>
      </c>
      <c r="E376" s="5" t="s">
        <v>105</v>
      </c>
      <c r="F376" s="5">
        <f>+E376*D376</f>
        <v>1.5277777777777777E-2</v>
      </c>
      <c r="G376" s="3">
        <f>+H376-(B376*D376)</f>
        <v>15</v>
      </c>
      <c r="H376" s="3">
        <f>+C376*D376</f>
        <v>40</v>
      </c>
      <c r="I376" s="3">
        <f>+B376*D376</f>
        <v>25</v>
      </c>
      <c r="J376" s="6">
        <f t="shared" si="5"/>
        <v>0.375</v>
      </c>
      <c r="K376" s="12">
        <v>375</v>
      </c>
      <c r="L376" s="8">
        <f>+SUMIF(A:A,K376,F:F)</f>
        <v>5.6249999999999994E-2</v>
      </c>
      <c r="M376" s="11">
        <f>+SUMIF(A:A,K376,H:H)</f>
        <v>93</v>
      </c>
    </row>
    <row r="377" spans="1:13">
      <c r="A377" s="1">
        <v>143</v>
      </c>
      <c r="B377" s="3">
        <v>15</v>
      </c>
      <c r="C377" s="3">
        <v>25</v>
      </c>
      <c r="D377" s="1">
        <v>2</v>
      </c>
      <c r="E377" s="5" t="s">
        <v>117</v>
      </c>
      <c r="F377" s="5">
        <f>+E377*D377</f>
        <v>2.2222222222222223E-2</v>
      </c>
      <c r="G377" s="3">
        <f>+H377-(B377*D377)</f>
        <v>20</v>
      </c>
      <c r="H377" s="3">
        <f>+C377*D377</f>
        <v>50</v>
      </c>
      <c r="I377" s="3">
        <f>+B377*D377</f>
        <v>30</v>
      </c>
      <c r="J377" s="6">
        <f t="shared" si="5"/>
        <v>0.2</v>
      </c>
      <c r="K377" s="12">
        <v>376</v>
      </c>
      <c r="L377" s="8">
        <f>+SUMIF(A:A,K377,F:F)</f>
        <v>6.9444444444444441E-3</v>
      </c>
      <c r="M377" s="11">
        <f>+SUMIF(A:A,K377,H:H)</f>
        <v>46</v>
      </c>
    </row>
    <row r="378" spans="1:13">
      <c r="A378" s="1">
        <v>144</v>
      </c>
      <c r="B378" s="3">
        <v>22</v>
      </c>
      <c r="C378" s="3">
        <v>36</v>
      </c>
      <c r="D378" s="1">
        <v>1</v>
      </c>
      <c r="E378" s="5" t="s">
        <v>71</v>
      </c>
      <c r="F378" s="5">
        <f>+E378*D378</f>
        <v>1.8749999999999999E-2</v>
      </c>
      <c r="G378" s="3">
        <f>+H378-(B378*D378)</f>
        <v>14</v>
      </c>
      <c r="H378" s="3">
        <f>+C378*D378</f>
        <v>36</v>
      </c>
      <c r="I378" s="3">
        <f>+B378*D378</f>
        <v>22</v>
      </c>
      <c r="J378" s="6">
        <f t="shared" si="5"/>
        <v>0.3888888888888889</v>
      </c>
      <c r="K378" s="12">
        <v>377</v>
      </c>
      <c r="L378" s="8">
        <f>+SUMIF(A:A,K378,F:F)</f>
        <v>4.0972222222222215E-2</v>
      </c>
      <c r="M378" s="11">
        <f>+SUMIF(A:A,K378,H:H)</f>
        <v>100</v>
      </c>
    </row>
    <row r="379" spans="1:13">
      <c r="A379" s="1">
        <v>144</v>
      </c>
      <c r="B379" s="3">
        <v>11</v>
      </c>
      <c r="C379" s="3">
        <v>19</v>
      </c>
      <c r="D379" s="1">
        <v>3</v>
      </c>
      <c r="E379" s="5" t="s">
        <v>68</v>
      </c>
      <c r="F379" s="5">
        <f>+E379*D379</f>
        <v>0.10625</v>
      </c>
      <c r="G379" s="3">
        <f>+H379-(B379*D379)</f>
        <v>24</v>
      </c>
      <c r="H379" s="3">
        <f>+C379*D379</f>
        <v>57</v>
      </c>
      <c r="I379" s="3">
        <f>+B379*D379</f>
        <v>33</v>
      </c>
      <c r="J379" s="6">
        <f t="shared" si="5"/>
        <v>0.14035087719298245</v>
      </c>
      <c r="K379" s="12">
        <v>378</v>
      </c>
      <c r="L379" s="8">
        <f>+SUMIF(A:A,K379,F:F)</f>
        <v>1.4583333333333334E-2</v>
      </c>
      <c r="M379" s="11">
        <f>+SUMIF(A:A,K379,H:H)</f>
        <v>49</v>
      </c>
    </row>
    <row r="380" spans="1:13">
      <c r="A380" s="1">
        <v>144</v>
      </c>
      <c r="B380" s="3">
        <v>17</v>
      </c>
      <c r="C380" s="3">
        <v>29</v>
      </c>
      <c r="D380" s="1">
        <v>2</v>
      </c>
      <c r="E380" s="5" t="s">
        <v>91</v>
      </c>
      <c r="F380" s="5">
        <f>+E380*D380</f>
        <v>5.2777777777777778E-2</v>
      </c>
      <c r="G380" s="3">
        <f>+H380-(B380*D380)</f>
        <v>24</v>
      </c>
      <c r="H380" s="3">
        <f>+C380*D380</f>
        <v>58</v>
      </c>
      <c r="I380" s="3">
        <f>+B380*D380</f>
        <v>34</v>
      </c>
      <c r="J380" s="6">
        <f t="shared" si="5"/>
        <v>0.20689655172413793</v>
      </c>
      <c r="K380" s="12">
        <v>379</v>
      </c>
      <c r="L380" s="8">
        <f>+SUMIF(A:A,K380,F:F)</f>
        <v>8.3333333333333332E-3</v>
      </c>
      <c r="M380" s="11">
        <f>+SUMIF(A:A,K380,H:H)</f>
        <v>70</v>
      </c>
    </row>
    <row r="381" spans="1:13">
      <c r="A381" s="1">
        <v>144</v>
      </c>
      <c r="B381" s="3">
        <v>20</v>
      </c>
      <c r="C381" s="3">
        <v>34</v>
      </c>
      <c r="D381" s="1">
        <v>1</v>
      </c>
      <c r="E381" s="5" t="s">
        <v>69</v>
      </c>
      <c r="F381" s="5">
        <f>+E381*D381</f>
        <v>2.361111111111111E-2</v>
      </c>
      <c r="G381" s="3">
        <f>+H381-(B381*D381)</f>
        <v>14</v>
      </c>
      <c r="H381" s="3">
        <f>+C381*D381</f>
        <v>34</v>
      </c>
      <c r="I381" s="3">
        <f>+B381*D381</f>
        <v>20</v>
      </c>
      <c r="J381" s="6">
        <f t="shared" si="5"/>
        <v>0.41176470588235292</v>
      </c>
      <c r="K381" s="12">
        <v>380</v>
      </c>
      <c r="L381" s="8">
        <f>+SUMIF(A:A,K381,F:F)</f>
        <v>0.16944444444444445</v>
      </c>
      <c r="M381" s="11">
        <f>+SUMIF(A:A,K381,H:H)</f>
        <v>137</v>
      </c>
    </row>
    <row r="382" spans="1:13">
      <c r="A382" s="1">
        <v>145</v>
      </c>
      <c r="B382" s="3">
        <v>13</v>
      </c>
      <c r="C382" s="3">
        <v>22</v>
      </c>
      <c r="D382" s="1">
        <v>3</v>
      </c>
      <c r="E382" s="5" t="s">
        <v>89</v>
      </c>
      <c r="F382" s="5">
        <f>+E382*D382</f>
        <v>0.12291666666666667</v>
      </c>
      <c r="G382" s="3">
        <f>+H382-(B382*D382)</f>
        <v>27</v>
      </c>
      <c r="H382" s="3">
        <f>+C382*D382</f>
        <v>66</v>
      </c>
      <c r="I382" s="3">
        <f>+B382*D382</f>
        <v>39</v>
      </c>
      <c r="J382" s="6">
        <f t="shared" si="5"/>
        <v>0.13636363636363638</v>
      </c>
      <c r="K382" s="12">
        <v>381</v>
      </c>
      <c r="L382" s="8">
        <f>+SUMIF(A:A,K382,F:F)</f>
        <v>8.9583333333333334E-2</v>
      </c>
      <c r="M382" s="11">
        <f>+SUMIF(A:A,K382,H:H)</f>
        <v>144</v>
      </c>
    </row>
    <row r="383" spans="1:13">
      <c r="A383" s="1">
        <v>145</v>
      </c>
      <c r="B383" s="3">
        <v>18</v>
      </c>
      <c r="C383" s="3">
        <v>30</v>
      </c>
      <c r="D383" s="1">
        <v>2</v>
      </c>
      <c r="E383" s="5" t="s">
        <v>102</v>
      </c>
      <c r="F383" s="5">
        <f>+E383*D383</f>
        <v>6.5277777777777782E-2</v>
      </c>
      <c r="G383" s="3">
        <f>+H383-(B383*D383)</f>
        <v>24</v>
      </c>
      <c r="H383" s="3">
        <f>+C383*D383</f>
        <v>60</v>
      </c>
      <c r="I383" s="3">
        <f>+B383*D383</f>
        <v>36</v>
      </c>
      <c r="J383" s="6">
        <f t="shared" si="5"/>
        <v>0.2</v>
      </c>
      <c r="K383" s="12">
        <v>382</v>
      </c>
      <c r="L383" s="8">
        <f>+SUMIF(A:A,K383,F:F)</f>
        <v>0.11249999999999999</v>
      </c>
      <c r="M383" s="11">
        <f>+SUMIF(A:A,K383,H:H)</f>
        <v>87</v>
      </c>
    </row>
    <row r="384" spans="1:13">
      <c r="A384" s="1">
        <v>146</v>
      </c>
      <c r="B384" s="3">
        <v>19</v>
      </c>
      <c r="C384" s="3">
        <v>31</v>
      </c>
      <c r="D384" s="1">
        <v>2</v>
      </c>
      <c r="E384" s="5" t="s">
        <v>102</v>
      </c>
      <c r="F384" s="5">
        <f>+E384*D384</f>
        <v>6.5277777777777782E-2</v>
      </c>
      <c r="G384" s="3">
        <f>+H384-(B384*D384)</f>
        <v>24</v>
      </c>
      <c r="H384" s="3">
        <f>+C384*D384</f>
        <v>62</v>
      </c>
      <c r="I384" s="3">
        <f>+B384*D384</f>
        <v>38</v>
      </c>
      <c r="J384" s="6">
        <f t="shared" si="5"/>
        <v>0.19354838709677419</v>
      </c>
      <c r="K384" s="12">
        <v>383</v>
      </c>
      <c r="L384" s="8">
        <f>+SUMIF(A:A,K384,F:F)</f>
        <v>1.8750000000000003E-2</v>
      </c>
      <c r="M384" s="11">
        <f>+SUMIF(A:A,K384,H:H)</f>
        <v>108</v>
      </c>
    </row>
    <row r="385" spans="1:13">
      <c r="A385" s="1">
        <v>147</v>
      </c>
      <c r="B385" s="3">
        <v>25</v>
      </c>
      <c r="C385" s="3">
        <v>40</v>
      </c>
      <c r="D385" s="1">
        <v>1</v>
      </c>
      <c r="E385" s="5" t="s">
        <v>99</v>
      </c>
      <c r="F385" s="5">
        <f>+E385*D385</f>
        <v>9.0277777777777769E-3</v>
      </c>
      <c r="G385" s="3">
        <f>+H385-(B385*D385)</f>
        <v>15</v>
      </c>
      <c r="H385" s="3">
        <f>+C385*D385</f>
        <v>40</v>
      </c>
      <c r="I385" s="3">
        <f>+B385*D385</f>
        <v>25</v>
      </c>
      <c r="J385" s="6">
        <f t="shared" si="5"/>
        <v>0.375</v>
      </c>
      <c r="K385" s="12">
        <v>384</v>
      </c>
      <c r="L385" s="8">
        <f>+SUMIF(A:A,K385,F:F)</f>
        <v>0.14305555555555555</v>
      </c>
      <c r="M385" s="11">
        <f>+SUMIF(A:A,K385,H:H)</f>
        <v>120</v>
      </c>
    </row>
    <row r="386" spans="1:13">
      <c r="A386" s="1">
        <v>147</v>
      </c>
      <c r="B386" s="3">
        <v>13</v>
      </c>
      <c r="C386" s="3">
        <v>22</v>
      </c>
      <c r="D386" s="1">
        <v>2</v>
      </c>
      <c r="E386" s="5" t="s">
        <v>97</v>
      </c>
      <c r="F386" s="5">
        <f>+E386*D386</f>
        <v>2.7777777777777776E-2</v>
      </c>
      <c r="G386" s="3">
        <f>+H386-(B386*D386)</f>
        <v>18</v>
      </c>
      <c r="H386" s="3">
        <f>+C386*D386</f>
        <v>44</v>
      </c>
      <c r="I386" s="3">
        <f>+B386*D386</f>
        <v>26</v>
      </c>
      <c r="J386" s="6">
        <f t="shared" ref="J386:J449" si="6">+(G386/H386)/D386</f>
        <v>0.20454545454545456</v>
      </c>
      <c r="K386" s="12">
        <v>385</v>
      </c>
      <c r="L386" s="8">
        <f>+SUMIF(A:A,K386,F:F)</f>
        <v>3.0555555555555555E-2</v>
      </c>
      <c r="M386" s="11">
        <f>+SUMIF(A:A,K386,H:H)</f>
        <v>60</v>
      </c>
    </row>
    <row r="387" spans="1:13">
      <c r="A387" s="1">
        <v>148</v>
      </c>
      <c r="B387" s="3">
        <v>17</v>
      </c>
      <c r="C387" s="3">
        <v>29</v>
      </c>
      <c r="D387" s="1">
        <v>2</v>
      </c>
      <c r="E387" s="5" t="s">
        <v>81</v>
      </c>
      <c r="F387" s="5">
        <f>+E387*D387</f>
        <v>4.3055555555555555E-2</v>
      </c>
      <c r="G387" s="3">
        <f>+H387-(B387*D387)</f>
        <v>24</v>
      </c>
      <c r="H387" s="3">
        <f>+C387*D387</f>
        <v>58</v>
      </c>
      <c r="I387" s="3">
        <f>+B387*D387</f>
        <v>34</v>
      </c>
      <c r="J387" s="6">
        <f t="shared" si="6"/>
        <v>0.20689655172413793</v>
      </c>
      <c r="K387" s="12">
        <v>386</v>
      </c>
      <c r="L387" s="8">
        <f>+SUMIF(A:A,K387,F:F)</f>
        <v>8.3333333333333329E-2</v>
      </c>
      <c r="M387" s="11">
        <f>+SUMIF(A:A,K387,H:H)</f>
        <v>99</v>
      </c>
    </row>
    <row r="388" spans="1:13">
      <c r="A388" s="1">
        <v>148</v>
      </c>
      <c r="B388" s="3">
        <v>20</v>
      </c>
      <c r="C388" s="3">
        <v>34</v>
      </c>
      <c r="D388" s="1">
        <v>2</v>
      </c>
      <c r="E388" s="5" t="s">
        <v>94</v>
      </c>
      <c r="F388" s="5">
        <f>+E388*D388</f>
        <v>7.9166666666666663E-2</v>
      </c>
      <c r="G388" s="3">
        <f>+H388-(B388*D388)</f>
        <v>28</v>
      </c>
      <c r="H388" s="3">
        <f>+C388*D388</f>
        <v>68</v>
      </c>
      <c r="I388" s="3">
        <f>+B388*D388</f>
        <v>40</v>
      </c>
      <c r="J388" s="6">
        <f t="shared" si="6"/>
        <v>0.20588235294117646</v>
      </c>
      <c r="K388" s="12">
        <v>387</v>
      </c>
      <c r="L388" s="8">
        <f>+SUMIF(A:A,K388,F:F)</f>
        <v>3.7500000000000006E-2</v>
      </c>
      <c r="M388" s="11">
        <f>+SUMIF(A:A,K388,H:H)</f>
        <v>93</v>
      </c>
    </row>
    <row r="389" spans="1:13">
      <c r="A389" s="1">
        <v>148</v>
      </c>
      <c r="B389" s="3">
        <v>12</v>
      </c>
      <c r="C389" s="3">
        <v>20</v>
      </c>
      <c r="D389" s="1">
        <v>3</v>
      </c>
      <c r="E389" s="5" t="s">
        <v>100</v>
      </c>
      <c r="F389" s="5">
        <f>+E389*D389</f>
        <v>9.5833333333333326E-2</v>
      </c>
      <c r="G389" s="3">
        <f>+H389-(B389*D389)</f>
        <v>24</v>
      </c>
      <c r="H389" s="3">
        <f>+C389*D389</f>
        <v>60</v>
      </c>
      <c r="I389" s="3">
        <f>+B389*D389</f>
        <v>36</v>
      </c>
      <c r="J389" s="6">
        <f t="shared" si="6"/>
        <v>0.13333333333333333</v>
      </c>
      <c r="K389" s="12">
        <v>388</v>
      </c>
      <c r="L389" s="8">
        <f>+SUMIF(A:A,K389,F:F)</f>
        <v>0.27291666666666664</v>
      </c>
      <c r="M389" s="11">
        <f>+SUMIF(A:A,K389,H:H)</f>
        <v>291</v>
      </c>
    </row>
    <row r="390" spans="1:13">
      <c r="A390" s="1">
        <v>148</v>
      </c>
      <c r="B390" s="3">
        <v>15</v>
      </c>
      <c r="C390" s="3">
        <v>26</v>
      </c>
      <c r="D390" s="1">
        <v>1</v>
      </c>
      <c r="E390" s="5" t="s">
        <v>66</v>
      </c>
      <c r="F390" s="5">
        <f>+E390*D390</f>
        <v>1.7361111111111112E-2</v>
      </c>
      <c r="G390" s="3">
        <f>+H390-(B390*D390)</f>
        <v>11</v>
      </c>
      <c r="H390" s="3">
        <f>+C390*D390</f>
        <v>26</v>
      </c>
      <c r="I390" s="3">
        <f>+B390*D390</f>
        <v>15</v>
      </c>
      <c r="J390" s="6">
        <f t="shared" si="6"/>
        <v>0.42307692307692307</v>
      </c>
      <c r="K390" s="12">
        <v>389</v>
      </c>
      <c r="L390" s="8">
        <f>+SUMIF(A:A,K390,F:F)</f>
        <v>1.6666666666666666E-2</v>
      </c>
      <c r="M390" s="11">
        <f>+SUMIF(A:A,K390,H:H)</f>
        <v>33</v>
      </c>
    </row>
    <row r="391" spans="1:13">
      <c r="A391" s="1">
        <v>149</v>
      </c>
      <c r="B391" s="3">
        <v>20</v>
      </c>
      <c r="C391" s="3">
        <v>34</v>
      </c>
      <c r="D391" s="1">
        <v>3</v>
      </c>
      <c r="E391" s="5" t="s">
        <v>118</v>
      </c>
      <c r="F391" s="5">
        <f>+E391*D391</f>
        <v>5.8333333333333334E-2</v>
      </c>
      <c r="G391" s="3">
        <f>+H391-(B391*D391)</f>
        <v>42</v>
      </c>
      <c r="H391" s="3">
        <f>+C391*D391</f>
        <v>102</v>
      </c>
      <c r="I391" s="3">
        <f>+B391*D391</f>
        <v>60</v>
      </c>
      <c r="J391" s="6">
        <f t="shared" si="6"/>
        <v>0.1372549019607843</v>
      </c>
      <c r="K391" s="12">
        <v>390</v>
      </c>
      <c r="L391" s="8">
        <f>+SUMIF(A:A,K391,F:F)</f>
        <v>0.11874999999999999</v>
      </c>
      <c r="M391" s="11">
        <f>+SUMIF(A:A,K391,H:H)</f>
        <v>143</v>
      </c>
    </row>
    <row r="392" spans="1:13">
      <c r="A392" s="1">
        <v>149</v>
      </c>
      <c r="B392" s="3">
        <v>18</v>
      </c>
      <c r="C392" s="3">
        <v>30</v>
      </c>
      <c r="D392" s="1">
        <v>1</v>
      </c>
      <c r="E392" s="5" t="s">
        <v>91</v>
      </c>
      <c r="F392" s="5">
        <f>+E392*D392</f>
        <v>2.6388888888888889E-2</v>
      </c>
      <c r="G392" s="3">
        <f>+H392-(B392*D392)</f>
        <v>12</v>
      </c>
      <c r="H392" s="3">
        <f>+C392*D392</f>
        <v>30</v>
      </c>
      <c r="I392" s="3">
        <f>+B392*D392</f>
        <v>18</v>
      </c>
      <c r="J392" s="6">
        <f t="shared" si="6"/>
        <v>0.4</v>
      </c>
      <c r="K392" s="12">
        <v>391</v>
      </c>
      <c r="L392" s="8">
        <f>+SUMIF(A:A,K392,F:F)</f>
        <v>2.4305555555555556E-2</v>
      </c>
      <c r="M392" s="11">
        <f>+SUMIF(A:A,K392,H:H)</f>
        <v>22</v>
      </c>
    </row>
    <row r="393" spans="1:13">
      <c r="A393" s="1">
        <v>149</v>
      </c>
      <c r="B393" s="3">
        <v>10</v>
      </c>
      <c r="C393" s="3">
        <v>18</v>
      </c>
      <c r="D393" s="1">
        <v>2</v>
      </c>
      <c r="E393" s="5" t="s">
        <v>66</v>
      </c>
      <c r="F393" s="5">
        <f>+E393*D393</f>
        <v>3.4722222222222224E-2</v>
      </c>
      <c r="G393" s="3">
        <f>+H393-(B393*D393)</f>
        <v>16</v>
      </c>
      <c r="H393" s="3">
        <f>+C393*D393</f>
        <v>36</v>
      </c>
      <c r="I393" s="3">
        <f>+B393*D393</f>
        <v>20</v>
      </c>
      <c r="J393" s="6">
        <f t="shared" si="6"/>
        <v>0.22222222222222221</v>
      </c>
      <c r="K393" s="12">
        <v>392</v>
      </c>
      <c r="L393" s="8">
        <f>+SUMIF(A:A,K393,F:F)</f>
        <v>6.1111111111111109E-2</v>
      </c>
      <c r="M393" s="11">
        <f>+SUMIF(A:A,K393,H:H)</f>
        <v>120</v>
      </c>
    </row>
    <row r="394" spans="1:13">
      <c r="A394" s="1">
        <v>149</v>
      </c>
      <c r="B394" s="3">
        <v>17</v>
      </c>
      <c r="C394" s="3">
        <v>29</v>
      </c>
      <c r="D394" s="1">
        <v>2</v>
      </c>
      <c r="E394" s="5" t="s">
        <v>90</v>
      </c>
      <c r="F394" s="5">
        <f>+E394*D394</f>
        <v>6.6666666666666666E-2</v>
      </c>
      <c r="G394" s="3">
        <f>+H394-(B394*D394)</f>
        <v>24</v>
      </c>
      <c r="H394" s="3">
        <f>+C394*D394</f>
        <v>58</v>
      </c>
      <c r="I394" s="3">
        <f>+B394*D394</f>
        <v>34</v>
      </c>
      <c r="J394" s="6">
        <f t="shared" si="6"/>
        <v>0.20689655172413793</v>
      </c>
      <c r="K394" s="12">
        <v>393</v>
      </c>
      <c r="L394" s="8">
        <f>+SUMIF(A:A,K394,F:F)</f>
        <v>0.15347222222222223</v>
      </c>
      <c r="M394" s="11">
        <f>+SUMIF(A:A,K394,H:H)</f>
        <v>208</v>
      </c>
    </row>
    <row r="395" spans="1:13">
      <c r="A395" s="1">
        <v>150</v>
      </c>
      <c r="B395" s="3">
        <v>13</v>
      </c>
      <c r="C395" s="3">
        <v>22</v>
      </c>
      <c r="D395" s="1">
        <v>2</v>
      </c>
      <c r="E395" s="5" t="s">
        <v>83</v>
      </c>
      <c r="F395" s="5">
        <f>+E395*D395</f>
        <v>2.6388888888888889E-2</v>
      </c>
      <c r="G395" s="3">
        <f>+H395-(B395*D395)</f>
        <v>18</v>
      </c>
      <c r="H395" s="3">
        <f>+C395*D395</f>
        <v>44</v>
      </c>
      <c r="I395" s="3">
        <f>+B395*D395</f>
        <v>26</v>
      </c>
      <c r="J395" s="6">
        <f t="shared" si="6"/>
        <v>0.20454545454545456</v>
      </c>
      <c r="K395" s="12">
        <v>394</v>
      </c>
      <c r="L395" s="8">
        <f>+SUMIF(A:A,K395,F:F)</f>
        <v>3.6111111111111108E-2</v>
      </c>
      <c r="M395" s="11">
        <f>+SUMIF(A:A,K395,H:H)</f>
        <v>77</v>
      </c>
    </row>
    <row r="396" spans="1:13">
      <c r="A396" s="1">
        <v>150</v>
      </c>
      <c r="B396" s="3">
        <v>20</v>
      </c>
      <c r="C396" s="3">
        <v>33</v>
      </c>
      <c r="D396" s="1">
        <v>2</v>
      </c>
      <c r="E396" s="5" t="s">
        <v>94</v>
      </c>
      <c r="F396" s="5">
        <f>+E396*D396</f>
        <v>7.9166666666666663E-2</v>
      </c>
      <c r="G396" s="3">
        <f>+H396-(B396*D396)</f>
        <v>26</v>
      </c>
      <c r="H396" s="3">
        <f>+C396*D396</f>
        <v>66</v>
      </c>
      <c r="I396" s="3">
        <f>+B396*D396</f>
        <v>40</v>
      </c>
      <c r="J396" s="6">
        <f t="shared" si="6"/>
        <v>0.19696969696969696</v>
      </c>
      <c r="K396" s="12">
        <v>395</v>
      </c>
      <c r="L396" s="8">
        <f>+SUMIF(A:A,K396,F:F)</f>
        <v>1.1111111111111112E-2</v>
      </c>
      <c r="M396" s="11">
        <f>+SUMIF(A:A,K396,H:H)</f>
        <v>38</v>
      </c>
    </row>
    <row r="397" spans="1:13">
      <c r="A397" s="1">
        <v>150</v>
      </c>
      <c r="B397" s="3">
        <v>12</v>
      </c>
      <c r="C397" s="3">
        <v>20</v>
      </c>
      <c r="D397" s="1">
        <v>2</v>
      </c>
      <c r="E397" s="5" t="s">
        <v>114</v>
      </c>
      <c r="F397" s="5">
        <f>+E397*D397</f>
        <v>4.1666666666666664E-2</v>
      </c>
      <c r="G397" s="3">
        <f>+H397-(B397*D397)</f>
        <v>16</v>
      </c>
      <c r="H397" s="3">
        <f>+C397*D397</f>
        <v>40</v>
      </c>
      <c r="I397" s="3">
        <f>+B397*D397</f>
        <v>24</v>
      </c>
      <c r="J397" s="6">
        <f t="shared" si="6"/>
        <v>0.2</v>
      </c>
      <c r="K397" s="12">
        <v>396</v>
      </c>
      <c r="L397" s="8">
        <f>+SUMIF(A:A,K397,F:F)</f>
        <v>7.5694444444444439E-2</v>
      </c>
      <c r="M397" s="11">
        <f>+SUMIF(A:A,K397,H:H)</f>
        <v>83</v>
      </c>
    </row>
    <row r="398" spans="1:13">
      <c r="A398" s="1">
        <v>151</v>
      </c>
      <c r="B398" s="3">
        <v>14</v>
      </c>
      <c r="C398" s="3">
        <v>23</v>
      </c>
      <c r="D398" s="1">
        <v>3</v>
      </c>
      <c r="E398" s="5" t="s">
        <v>99</v>
      </c>
      <c r="F398" s="5">
        <f>+E398*D398</f>
        <v>2.7083333333333331E-2</v>
      </c>
      <c r="G398" s="3">
        <f>+H398-(B398*D398)</f>
        <v>27</v>
      </c>
      <c r="H398" s="3">
        <f>+C398*D398</f>
        <v>69</v>
      </c>
      <c r="I398" s="3">
        <f>+B398*D398</f>
        <v>42</v>
      </c>
      <c r="J398" s="6">
        <f t="shared" si="6"/>
        <v>0.13043478260869565</v>
      </c>
      <c r="K398" s="12">
        <v>397</v>
      </c>
      <c r="L398" s="8">
        <f>+SUMIF(A:A,K398,F:F)</f>
        <v>0.13680555555555557</v>
      </c>
      <c r="M398" s="11">
        <f>+SUMIF(A:A,K398,H:H)</f>
        <v>147</v>
      </c>
    </row>
    <row r="399" spans="1:13">
      <c r="A399" s="1">
        <v>151</v>
      </c>
      <c r="B399" s="3">
        <v>13</v>
      </c>
      <c r="C399" s="3">
        <v>21</v>
      </c>
      <c r="D399" s="1">
        <v>3</v>
      </c>
      <c r="E399" s="5" t="s">
        <v>87</v>
      </c>
      <c r="F399" s="5">
        <f>+E399*D399</f>
        <v>1.2500000000000001E-2</v>
      </c>
      <c r="G399" s="3">
        <f>+H399-(B399*D399)</f>
        <v>24</v>
      </c>
      <c r="H399" s="3">
        <f>+C399*D399</f>
        <v>63</v>
      </c>
      <c r="I399" s="3">
        <f>+B399*D399</f>
        <v>39</v>
      </c>
      <c r="J399" s="6">
        <f t="shared" si="6"/>
        <v>0.12698412698412698</v>
      </c>
      <c r="K399" s="12">
        <v>398</v>
      </c>
      <c r="L399" s="8">
        <f>+SUMIF(A:A,K399,F:F)</f>
        <v>9.8611111111111122E-2</v>
      </c>
      <c r="M399" s="11">
        <f>+SUMIF(A:A,K399,H:H)</f>
        <v>122</v>
      </c>
    </row>
    <row r="400" spans="1:13">
      <c r="A400" s="1">
        <v>152</v>
      </c>
      <c r="B400" s="3">
        <v>16</v>
      </c>
      <c r="C400" s="3">
        <v>28</v>
      </c>
      <c r="D400" s="1">
        <v>2</v>
      </c>
      <c r="E400" s="5" t="s">
        <v>109</v>
      </c>
      <c r="F400" s="5">
        <f>+E400*D400</f>
        <v>1.6666666666666666E-2</v>
      </c>
      <c r="G400" s="3">
        <f>+H400-(B400*D400)</f>
        <v>24</v>
      </c>
      <c r="H400" s="3">
        <f>+C400*D400</f>
        <v>56</v>
      </c>
      <c r="I400" s="3">
        <f>+B400*D400</f>
        <v>32</v>
      </c>
      <c r="J400" s="6">
        <f t="shared" si="6"/>
        <v>0.21428571428571427</v>
      </c>
      <c r="K400" s="12">
        <v>399</v>
      </c>
      <c r="L400" s="8">
        <f>+SUMIF(A:A,K400,F:F)</f>
        <v>0.18958333333333333</v>
      </c>
      <c r="M400" s="11">
        <f>+SUMIF(A:A,K400,H:H)</f>
        <v>207</v>
      </c>
    </row>
    <row r="401" spans="1:13">
      <c r="A401" s="1">
        <v>153</v>
      </c>
      <c r="B401" s="3">
        <v>20</v>
      </c>
      <c r="C401" s="3">
        <v>33</v>
      </c>
      <c r="D401" s="1">
        <v>3</v>
      </c>
      <c r="E401" s="5" t="s">
        <v>82</v>
      </c>
      <c r="F401" s="5">
        <f>+E401*D401</f>
        <v>2.0833333333333332E-2</v>
      </c>
      <c r="G401" s="3">
        <f>+H401-(B401*D401)</f>
        <v>39</v>
      </c>
      <c r="H401" s="3">
        <f>+C401*D401</f>
        <v>99</v>
      </c>
      <c r="I401" s="3">
        <f>+B401*D401</f>
        <v>60</v>
      </c>
      <c r="J401" s="6">
        <f t="shared" si="6"/>
        <v>0.1313131313131313</v>
      </c>
      <c r="K401" s="12">
        <v>400</v>
      </c>
      <c r="L401" s="8">
        <f>+SUMIF(A:A,K401,F:F)</f>
        <v>0.10972222222222222</v>
      </c>
      <c r="M401" s="11">
        <f>+SUMIF(A:A,K401,H:H)</f>
        <v>198</v>
      </c>
    </row>
    <row r="402" spans="1:13">
      <c r="A402" s="1">
        <v>153</v>
      </c>
      <c r="B402" s="3">
        <v>14</v>
      </c>
      <c r="C402" s="3">
        <v>24</v>
      </c>
      <c r="D402" s="1">
        <v>1</v>
      </c>
      <c r="E402" s="5" t="s">
        <v>113</v>
      </c>
      <c r="F402" s="5">
        <f>+E402*D402</f>
        <v>3.6805555555555557E-2</v>
      </c>
      <c r="G402" s="3">
        <f>+H402-(B402*D402)</f>
        <v>10</v>
      </c>
      <c r="H402" s="3">
        <f>+C402*D402</f>
        <v>24</v>
      </c>
      <c r="I402" s="3">
        <f>+B402*D402</f>
        <v>14</v>
      </c>
      <c r="J402" s="6">
        <f t="shared" si="6"/>
        <v>0.41666666666666669</v>
      </c>
      <c r="K402" s="12">
        <v>401</v>
      </c>
      <c r="L402" s="8">
        <f>+SUMIF(A:A,K402,F:F)</f>
        <v>2.7777777777777776E-2</v>
      </c>
      <c r="M402" s="11">
        <f>+SUMIF(A:A,K402,H:H)</f>
        <v>42</v>
      </c>
    </row>
    <row r="403" spans="1:13">
      <c r="A403" s="1">
        <v>153</v>
      </c>
      <c r="B403" s="3">
        <v>25</v>
      </c>
      <c r="C403" s="3">
        <v>40</v>
      </c>
      <c r="D403" s="1">
        <v>2</v>
      </c>
      <c r="E403" s="5" t="s">
        <v>79</v>
      </c>
      <c r="F403" s="5">
        <f>+E403*D403</f>
        <v>3.6111111111111108E-2</v>
      </c>
      <c r="G403" s="3">
        <f>+H403-(B403*D403)</f>
        <v>30</v>
      </c>
      <c r="H403" s="3">
        <f>+C403*D403</f>
        <v>80</v>
      </c>
      <c r="I403" s="3">
        <f>+B403*D403</f>
        <v>50</v>
      </c>
      <c r="J403" s="6">
        <f t="shared" si="6"/>
        <v>0.1875</v>
      </c>
      <c r="K403" s="12">
        <v>402</v>
      </c>
      <c r="L403" s="8">
        <f>+SUMIF(A:A,K403,F:F)</f>
        <v>0.11180555555555557</v>
      </c>
      <c r="M403" s="11">
        <f>+SUMIF(A:A,K403,H:H)</f>
        <v>151</v>
      </c>
    </row>
    <row r="404" spans="1:13">
      <c r="A404" s="1">
        <v>154</v>
      </c>
      <c r="B404" s="3">
        <v>22</v>
      </c>
      <c r="C404" s="3">
        <v>36</v>
      </c>
      <c r="D404" s="1">
        <v>3</v>
      </c>
      <c r="E404" s="5" t="s">
        <v>119</v>
      </c>
      <c r="F404" s="5">
        <f>+E404*D404</f>
        <v>0.10833333333333332</v>
      </c>
      <c r="G404" s="3">
        <f>+H404-(B404*D404)</f>
        <v>42</v>
      </c>
      <c r="H404" s="3">
        <f>+C404*D404</f>
        <v>108</v>
      </c>
      <c r="I404" s="3">
        <f>+B404*D404</f>
        <v>66</v>
      </c>
      <c r="J404" s="6">
        <f t="shared" si="6"/>
        <v>0.12962962962962962</v>
      </c>
      <c r="K404" s="12">
        <v>403</v>
      </c>
      <c r="L404" s="8">
        <f>+SUMIF(A:A,K404,F:F)</f>
        <v>9.1666666666666674E-2</v>
      </c>
      <c r="M404" s="11">
        <f>+SUMIF(A:A,K404,H:H)</f>
        <v>190</v>
      </c>
    </row>
    <row r="405" spans="1:13">
      <c r="A405" s="1">
        <v>154</v>
      </c>
      <c r="B405" s="3">
        <v>10</v>
      </c>
      <c r="C405" s="3">
        <v>18</v>
      </c>
      <c r="D405" s="1">
        <v>2</v>
      </c>
      <c r="E405" s="5" t="s">
        <v>114</v>
      </c>
      <c r="F405" s="5">
        <f>+E405*D405</f>
        <v>4.1666666666666664E-2</v>
      </c>
      <c r="G405" s="3">
        <f>+H405-(B405*D405)</f>
        <v>16</v>
      </c>
      <c r="H405" s="3">
        <f>+C405*D405</f>
        <v>36</v>
      </c>
      <c r="I405" s="3">
        <f>+B405*D405</f>
        <v>20</v>
      </c>
      <c r="J405" s="6">
        <f t="shared" si="6"/>
        <v>0.22222222222222221</v>
      </c>
      <c r="K405" s="12">
        <v>404</v>
      </c>
      <c r="L405" s="8">
        <f>+SUMIF(A:A,K405,F:F)</f>
        <v>0.125</v>
      </c>
      <c r="M405" s="11">
        <f>+SUMIF(A:A,K405,H:H)</f>
        <v>182</v>
      </c>
    </row>
    <row r="406" spans="1:13">
      <c r="A406" s="1">
        <v>155</v>
      </c>
      <c r="B406" s="3">
        <v>16</v>
      </c>
      <c r="C406" s="3">
        <v>27</v>
      </c>
      <c r="D406" s="1">
        <v>2</v>
      </c>
      <c r="E406" s="5" t="s">
        <v>84</v>
      </c>
      <c r="F406" s="5">
        <f>+E406*D406</f>
        <v>3.3333333333333333E-2</v>
      </c>
      <c r="G406" s="3">
        <f>+H406-(B406*D406)</f>
        <v>22</v>
      </c>
      <c r="H406" s="3">
        <f>+C406*D406</f>
        <v>54</v>
      </c>
      <c r="I406" s="3">
        <f>+B406*D406</f>
        <v>32</v>
      </c>
      <c r="J406" s="6">
        <f t="shared" si="6"/>
        <v>0.20370370370370369</v>
      </c>
      <c r="K406" s="12">
        <v>405</v>
      </c>
      <c r="L406" s="8">
        <f>+SUMIF(A:A,K406,F:F)</f>
        <v>7.7083333333333337E-2</v>
      </c>
      <c r="M406" s="11">
        <f>+SUMIF(A:A,K406,H:H)</f>
        <v>106</v>
      </c>
    </row>
    <row r="407" spans="1:13">
      <c r="A407" s="1">
        <v>155</v>
      </c>
      <c r="B407" s="3">
        <v>19</v>
      </c>
      <c r="C407" s="3">
        <v>31</v>
      </c>
      <c r="D407" s="1">
        <v>2</v>
      </c>
      <c r="E407" s="5" t="s">
        <v>92</v>
      </c>
      <c r="F407" s="5">
        <f>+E407*D407</f>
        <v>5.9722222222222225E-2</v>
      </c>
      <c r="G407" s="3">
        <f>+H407-(B407*D407)</f>
        <v>24</v>
      </c>
      <c r="H407" s="3">
        <f>+C407*D407</f>
        <v>62</v>
      </c>
      <c r="I407" s="3">
        <f>+B407*D407</f>
        <v>38</v>
      </c>
      <c r="J407" s="6">
        <f t="shared" si="6"/>
        <v>0.19354838709677419</v>
      </c>
      <c r="K407" s="12">
        <v>406</v>
      </c>
      <c r="L407" s="8">
        <f>+SUMIF(A:A,K407,F:F)</f>
        <v>0.12847222222222221</v>
      </c>
      <c r="M407" s="11">
        <f>+SUMIF(A:A,K407,H:H)</f>
        <v>155</v>
      </c>
    </row>
    <row r="408" spans="1:13">
      <c r="A408" s="1">
        <v>155</v>
      </c>
      <c r="B408" s="3">
        <v>12</v>
      </c>
      <c r="C408" s="3">
        <v>20</v>
      </c>
      <c r="D408" s="1">
        <v>1</v>
      </c>
      <c r="E408" s="5" t="s">
        <v>112</v>
      </c>
      <c r="F408" s="5">
        <f>+E408*D408</f>
        <v>2.2916666666666665E-2</v>
      </c>
      <c r="G408" s="3">
        <f>+H408-(B408*D408)</f>
        <v>8</v>
      </c>
      <c r="H408" s="3">
        <f>+C408*D408</f>
        <v>20</v>
      </c>
      <c r="I408" s="3">
        <f>+B408*D408</f>
        <v>12</v>
      </c>
      <c r="J408" s="6">
        <f t="shared" si="6"/>
        <v>0.4</v>
      </c>
      <c r="K408" s="12">
        <v>407</v>
      </c>
      <c r="L408" s="8">
        <f>+SUMIF(A:A,K408,F:F)</f>
        <v>7.9166666666666663E-2</v>
      </c>
      <c r="M408" s="11">
        <f>+SUMIF(A:A,K408,H:H)</f>
        <v>95</v>
      </c>
    </row>
    <row r="409" spans="1:13">
      <c r="A409" s="1">
        <v>156</v>
      </c>
      <c r="B409" s="3">
        <v>16</v>
      </c>
      <c r="C409" s="3">
        <v>28</v>
      </c>
      <c r="D409" s="1">
        <v>2</v>
      </c>
      <c r="E409" s="5" t="s">
        <v>87</v>
      </c>
      <c r="F409" s="5">
        <f>+E409*D409</f>
        <v>8.3333333333333332E-3</v>
      </c>
      <c r="G409" s="3">
        <f>+H409-(B409*D409)</f>
        <v>24</v>
      </c>
      <c r="H409" s="3">
        <f>+C409*D409</f>
        <v>56</v>
      </c>
      <c r="I409" s="3">
        <f>+B409*D409</f>
        <v>32</v>
      </c>
      <c r="J409" s="6">
        <f t="shared" si="6"/>
        <v>0.21428571428571427</v>
      </c>
      <c r="K409" s="12">
        <v>408</v>
      </c>
      <c r="L409" s="8">
        <f>+SUMIF(A:A,K409,F:F)</f>
        <v>8.8888888888888878E-2</v>
      </c>
      <c r="M409" s="11">
        <f>+SUMIF(A:A,K409,H:H)</f>
        <v>131</v>
      </c>
    </row>
    <row r="410" spans="1:13">
      <c r="A410" s="1">
        <v>157</v>
      </c>
      <c r="B410" s="3">
        <v>15</v>
      </c>
      <c r="C410" s="3">
        <v>25</v>
      </c>
      <c r="D410" s="1">
        <v>3</v>
      </c>
      <c r="E410" s="5" t="s">
        <v>90</v>
      </c>
      <c r="F410" s="5">
        <f>+E410*D410</f>
        <v>0.1</v>
      </c>
      <c r="G410" s="3">
        <f>+H410-(B410*D410)</f>
        <v>30</v>
      </c>
      <c r="H410" s="3">
        <f>+C410*D410</f>
        <v>75</v>
      </c>
      <c r="I410" s="3">
        <f>+B410*D410</f>
        <v>45</v>
      </c>
      <c r="J410" s="6">
        <f t="shared" si="6"/>
        <v>0.13333333333333333</v>
      </c>
      <c r="K410" s="12">
        <v>409</v>
      </c>
      <c r="L410" s="8">
        <f>+SUMIF(A:A,K410,F:F)</f>
        <v>0.21458333333333335</v>
      </c>
      <c r="M410" s="11">
        <f>+SUMIF(A:A,K410,H:H)</f>
        <v>203</v>
      </c>
    </row>
    <row r="411" spans="1:13">
      <c r="A411" s="1">
        <v>157</v>
      </c>
      <c r="B411" s="3">
        <v>16</v>
      </c>
      <c r="C411" s="3">
        <v>28</v>
      </c>
      <c r="D411" s="1">
        <v>1</v>
      </c>
      <c r="E411" s="5" t="s">
        <v>73</v>
      </c>
      <c r="F411" s="5">
        <f>+E411*D411</f>
        <v>3.7499999999999999E-2</v>
      </c>
      <c r="G411" s="3">
        <f>+H411-(B411*D411)</f>
        <v>12</v>
      </c>
      <c r="H411" s="3">
        <f>+C411*D411</f>
        <v>28</v>
      </c>
      <c r="I411" s="3">
        <f>+B411*D411</f>
        <v>16</v>
      </c>
      <c r="J411" s="6">
        <f t="shared" si="6"/>
        <v>0.42857142857142855</v>
      </c>
      <c r="K411" s="12">
        <v>410</v>
      </c>
      <c r="L411" s="8">
        <f>+SUMIF(A:A,K411,F:F)</f>
        <v>6.3194444444444442E-2</v>
      </c>
      <c r="M411" s="11">
        <f>+SUMIF(A:A,K411,H:H)</f>
        <v>56</v>
      </c>
    </row>
    <row r="412" spans="1:13">
      <c r="A412" s="1">
        <v>157</v>
      </c>
      <c r="B412" s="3">
        <v>18</v>
      </c>
      <c r="C412" s="3">
        <v>30</v>
      </c>
      <c r="D412" s="1">
        <v>2</v>
      </c>
      <c r="E412" s="5" t="s">
        <v>71</v>
      </c>
      <c r="F412" s="5">
        <f>+E412*D412</f>
        <v>3.7499999999999999E-2</v>
      </c>
      <c r="G412" s="3">
        <f>+H412-(B412*D412)</f>
        <v>24</v>
      </c>
      <c r="H412" s="3">
        <f>+C412*D412</f>
        <v>60</v>
      </c>
      <c r="I412" s="3">
        <f>+B412*D412</f>
        <v>36</v>
      </c>
      <c r="J412" s="6">
        <f t="shared" si="6"/>
        <v>0.2</v>
      </c>
      <c r="K412" s="12">
        <v>411</v>
      </c>
      <c r="L412" s="8">
        <f>+SUMIF(A:A,K412,F:F)</f>
        <v>0.11666666666666668</v>
      </c>
      <c r="M412" s="11">
        <f>+SUMIF(A:A,K412,H:H)</f>
        <v>219</v>
      </c>
    </row>
    <row r="413" spans="1:13">
      <c r="A413" s="1">
        <v>157</v>
      </c>
      <c r="B413" s="3">
        <v>22</v>
      </c>
      <c r="C413" s="3">
        <v>36</v>
      </c>
      <c r="D413" s="1">
        <v>3</v>
      </c>
      <c r="E413" s="5" t="s">
        <v>108</v>
      </c>
      <c r="F413" s="5">
        <f>+E413*D413</f>
        <v>4.3749999999999997E-2</v>
      </c>
      <c r="G413" s="3">
        <f>+H413-(B413*D413)</f>
        <v>42</v>
      </c>
      <c r="H413" s="3">
        <f>+C413*D413</f>
        <v>108</v>
      </c>
      <c r="I413" s="3">
        <f>+B413*D413</f>
        <v>66</v>
      </c>
      <c r="J413" s="6">
        <f t="shared" si="6"/>
        <v>0.12962962962962962</v>
      </c>
      <c r="K413" s="12">
        <v>412</v>
      </c>
      <c r="L413" s="8">
        <f>+SUMIF(A:A,K413,F:F)</f>
        <v>0.11874999999999999</v>
      </c>
      <c r="M413" s="11">
        <f>+SUMIF(A:A,K413,H:H)</f>
        <v>93</v>
      </c>
    </row>
    <row r="414" spans="1:13">
      <c r="A414" s="1">
        <v>158</v>
      </c>
      <c r="B414" s="3">
        <v>11</v>
      </c>
      <c r="C414" s="3">
        <v>19</v>
      </c>
      <c r="D414" s="1">
        <v>1</v>
      </c>
      <c r="E414" s="5" t="s">
        <v>94</v>
      </c>
      <c r="F414" s="5">
        <f>+E414*D414</f>
        <v>3.9583333333333331E-2</v>
      </c>
      <c r="G414" s="3">
        <f>+H414-(B414*D414)</f>
        <v>8</v>
      </c>
      <c r="H414" s="3">
        <f>+C414*D414</f>
        <v>19</v>
      </c>
      <c r="I414" s="3">
        <f>+B414*D414</f>
        <v>11</v>
      </c>
      <c r="J414" s="6">
        <f t="shared" si="6"/>
        <v>0.42105263157894735</v>
      </c>
      <c r="K414" s="12">
        <v>413</v>
      </c>
      <c r="L414" s="8">
        <f>+SUMIF(A:A,K414,F:F)</f>
        <v>8.3333333333333332E-3</v>
      </c>
      <c r="M414" s="11">
        <f>+SUMIF(A:A,K414,H:H)</f>
        <v>35</v>
      </c>
    </row>
    <row r="415" spans="1:13">
      <c r="A415" s="1">
        <v>158</v>
      </c>
      <c r="B415" s="3">
        <v>15</v>
      </c>
      <c r="C415" s="3">
        <v>26</v>
      </c>
      <c r="D415" s="1">
        <v>3</v>
      </c>
      <c r="E415" s="5" t="s">
        <v>107</v>
      </c>
      <c r="F415" s="5">
        <f>+E415*D415</f>
        <v>0.11458333333333334</v>
      </c>
      <c r="G415" s="3">
        <f>+H415-(B415*D415)</f>
        <v>33</v>
      </c>
      <c r="H415" s="3">
        <f>+C415*D415</f>
        <v>78</v>
      </c>
      <c r="I415" s="3">
        <f>+B415*D415</f>
        <v>45</v>
      </c>
      <c r="J415" s="6">
        <f t="shared" si="6"/>
        <v>0.14102564102564102</v>
      </c>
      <c r="K415" s="12">
        <v>414</v>
      </c>
      <c r="L415" s="8">
        <f>+SUMIF(A:A,K415,F:F)</f>
        <v>2.6388888888888889E-2</v>
      </c>
      <c r="M415" s="11">
        <f>+SUMIF(A:A,K415,H:H)</f>
        <v>33</v>
      </c>
    </row>
    <row r="416" spans="1:13">
      <c r="A416" s="1">
        <v>158</v>
      </c>
      <c r="B416" s="3">
        <v>22</v>
      </c>
      <c r="C416" s="3">
        <v>36</v>
      </c>
      <c r="D416" s="1">
        <v>3</v>
      </c>
      <c r="E416" s="5" t="s">
        <v>115</v>
      </c>
      <c r="F416" s="5">
        <f>+E416*D416</f>
        <v>1.4583333333333334E-2</v>
      </c>
      <c r="G416" s="3">
        <f>+H416-(B416*D416)</f>
        <v>42</v>
      </c>
      <c r="H416" s="3">
        <f>+C416*D416</f>
        <v>108</v>
      </c>
      <c r="I416" s="3">
        <f>+B416*D416</f>
        <v>66</v>
      </c>
      <c r="J416" s="6">
        <f t="shared" si="6"/>
        <v>0.12962962962962962</v>
      </c>
      <c r="K416" s="12">
        <v>415</v>
      </c>
      <c r="L416" s="8">
        <f>+SUMIF(A:A,K416,F:F)</f>
        <v>9.375E-2</v>
      </c>
      <c r="M416" s="11">
        <f>+SUMIF(A:A,K416,H:H)</f>
        <v>158</v>
      </c>
    </row>
    <row r="417" spans="1:13">
      <c r="A417" s="1">
        <v>158</v>
      </c>
      <c r="B417" s="3">
        <v>21</v>
      </c>
      <c r="C417" s="3">
        <v>35</v>
      </c>
      <c r="D417" s="1">
        <v>3</v>
      </c>
      <c r="E417" s="5" t="s">
        <v>117</v>
      </c>
      <c r="F417" s="5">
        <f>+E417*D417</f>
        <v>3.3333333333333333E-2</v>
      </c>
      <c r="G417" s="3">
        <f>+H417-(B417*D417)</f>
        <v>42</v>
      </c>
      <c r="H417" s="3">
        <f>+C417*D417</f>
        <v>105</v>
      </c>
      <c r="I417" s="3">
        <f>+B417*D417</f>
        <v>63</v>
      </c>
      <c r="J417" s="6">
        <f t="shared" si="6"/>
        <v>0.13333333333333333</v>
      </c>
      <c r="K417" s="12">
        <v>416</v>
      </c>
      <c r="L417" s="8">
        <f>+SUMIF(A:A,K417,F:F)</f>
        <v>6.2500000000000003E-3</v>
      </c>
      <c r="M417" s="11">
        <f>+SUMIF(A:A,K417,H:H)</f>
        <v>25</v>
      </c>
    </row>
    <row r="418" spans="1:13">
      <c r="A418" s="1">
        <v>159</v>
      </c>
      <c r="B418" s="3">
        <v>17</v>
      </c>
      <c r="C418" s="3">
        <v>29</v>
      </c>
      <c r="D418" s="1">
        <v>3</v>
      </c>
      <c r="E418" s="5" t="s">
        <v>74</v>
      </c>
      <c r="F418" s="5">
        <f>+E418*D418</f>
        <v>4.7916666666666663E-2</v>
      </c>
      <c r="G418" s="3">
        <f>+H418-(B418*D418)</f>
        <v>36</v>
      </c>
      <c r="H418" s="3">
        <f>+C418*D418</f>
        <v>87</v>
      </c>
      <c r="I418" s="3">
        <f>+B418*D418</f>
        <v>51</v>
      </c>
      <c r="J418" s="6">
        <f t="shared" si="6"/>
        <v>0.13793103448275862</v>
      </c>
      <c r="K418" s="12">
        <v>417</v>
      </c>
      <c r="L418" s="8">
        <f>+SUMIF(A:A,K418,F:F)</f>
        <v>8.611111111111111E-2</v>
      </c>
      <c r="M418" s="11">
        <f>+SUMIF(A:A,K418,H:H)</f>
        <v>142</v>
      </c>
    </row>
    <row r="419" spans="1:13">
      <c r="A419" s="1">
        <v>159</v>
      </c>
      <c r="B419" s="3">
        <v>19</v>
      </c>
      <c r="C419" s="3">
        <v>31</v>
      </c>
      <c r="D419" s="1">
        <v>1</v>
      </c>
      <c r="E419" s="5" t="s">
        <v>85</v>
      </c>
      <c r="F419" s="5">
        <f>+E419*D419</f>
        <v>3.472222222222222E-3</v>
      </c>
      <c r="G419" s="3">
        <f>+H419-(B419*D419)</f>
        <v>12</v>
      </c>
      <c r="H419" s="3">
        <f>+C419*D419</f>
        <v>31</v>
      </c>
      <c r="I419" s="3">
        <f>+B419*D419</f>
        <v>19</v>
      </c>
      <c r="J419" s="6">
        <f t="shared" si="6"/>
        <v>0.38709677419354838</v>
      </c>
      <c r="K419" s="12">
        <v>418</v>
      </c>
      <c r="L419" s="8">
        <f>+SUMIF(A:A,K419,F:F)</f>
        <v>0.14583333333333334</v>
      </c>
      <c r="M419" s="11">
        <f>+SUMIF(A:A,K419,H:H)</f>
        <v>118</v>
      </c>
    </row>
    <row r="420" spans="1:13">
      <c r="A420" s="1">
        <v>159</v>
      </c>
      <c r="B420" s="3">
        <v>10</v>
      </c>
      <c r="C420" s="3">
        <v>18</v>
      </c>
      <c r="D420" s="1">
        <v>2</v>
      </c>
      <c r="E420" s="5" t="s">
        <v>87</v>
      </c>
      <c r="F420" s="5">
        <f>+E420*D420</f>
        <v>8.3333333333333332E-3</v>
      </c>
      <c r="G420" s="3">
        <f>+H420-(B420*D420)</f>
        <v>16</v>
      </c>
      <c r="H420" s="3">
        <f>+C420*D420</f>
        <v>36</v>
      </c>
      <c r="I420" s="3">
        <f>+B420*D420</f>
        <v>20</v>
      </c>
      <c r="J420" s="6">
        <f t="shared" si="6"/>
        <v>0.22222222222222221</v>
      </c>
      <c r="K420" s="12">
        <v>419</v>
      </c>
      <c r="L420" s="8">
        <f>+SUMIF(A:A,K420,F:F)</f>
        <v>4.4444444444444439E-2</v>
      </c>
      <c r="M420" s="11">
        <f>+SUMIF(A:A,K420,H:H)</f>
        <v>67</v>
      </c>
    </row>
    <row r="421" spans="1:13">
      <c r="A421" s="1">
        <v>159</v>
      </c>
      <c r="B421" s="3">
        <v>20</v>
      </c>
      <c r="C421" s="3">
        <v>33</v>
      </c>
      <c r="D421" s="1">
        <v>3</v>
      </c>
      <c r="E421" s="5" t="s">
        <v>88</v>
      </c>
      <c r="F421" s="5">
        <f>+E421*D421</f>
        <v>8.3333333333333329E-2</v>
      </c>
      <c r="G421" s="3">
        <f>+H421-(B421*D421)</f>
        <v>39</v>
      </c>
      <c r="H421" s="3">
        <f>+C421*D421</f>
        <v>99</v>
      </c>
      <c r="I421" s="3">
        <f>+B421*D421</f>
        <v>60</v>
      </c>
      <c r="J421" s="6">
        <f t="shared" si="6"/>
        <v>0.1313131313131313</v>
      </c>
      <c r="K421" s="12">
        <v>420</v>
      </c>
      <c r="L421" s="8">
        <f>+SUMIF(A:A,K421,F:F)</f>
        <v>0.15277777777777779</v>
      </c>
      <c r="M421" s="11">
        <f>+SUMIF(A:A,K421,H:H)</f>
        <v>242</v>
      </c>
    </row>
    <row r="422" spans="1:13">
      <c r="A422" s="1">
        <v>160</v>
      </c>
      <c r="B422" s="3">
        <v>22</v>
      </c>
      <c r="C422" s="3">
        <v>36</v>
      </c>
      <c r="D422" s="1">
        <v>3</v>
      </c>
      <c r="E422" s="5" t="s">
        <v>97</v>
      </c>
      <c r="F422" s="5">
        <f>+E422*D422</f>
        <v>4.1666666666666664E-2</v>
      </c>
      <c r="G422" s="3">
        <f>+H422-(B422*D422)</f>
        <v>42</v>
      </c>
      <c r="H422" s="3">
        <f>+C422*D422</f>
        <v>108</v>
      </c>
      <c r="I422" s="3">
        <f>+B422*D422</f>
        <v>66</v>
      </c>
      <c r="J422" s="6">
        <f t="shared" si="6"/>
        <v>0.12962962962962962</v>
      </c>
      <c r="K422" s="12">
        <v>421</v>
      </c>
      <c r="L422" s="8">
        <f>+SUMIF(A:A,K422,F:F)</f>
        <v>0.12291666666666666</v>
      </c>
      <c r="M422" s="11">
        <f>+SUMIF(A:A,K422,H:H)</f>
        <v>85</v>
      </c>
    </row>
    <row r="423" spans="1:13">
      <c r="A423" s="1">
        <v>160</v>
      </c>
      <c r="B423" s="3">
        <v>14</v>
      </c>
      <c r="C423" s="3">
        <v>24</v>
      </c>
      <c r="D423" s="1">
        <v>2</v>
      </c>
      <c r="E423" s="5" t="s">
        <v>102</v>
      </c>
      <c r="F423" s="5">
        <f>+E423*D423</f>
        <v>6.5277777777777782E-2</v>
      </c>
      <c r="G423" s="3">
        <f>+H423-(B423*D423)</f>
        <v>20</v>
      </c>
      <c r="H423" s="3">
        <f>+C423*D423</f>
        <v>48</v>
      </c>
      <c r="I423" s="3">
        <f>+B423*D423</f>
        <v>28</v>
      </c>
      <c r="J423" s="6">
        <f t="shared" si="6"/>
        <v>0.20833333333333334</v>
      </c>
      <c r="K423" s="12">
        <v>422</v>
      </c>
      <c r="L423" s="8">
        <f>+SUMIF(A:A,K423,F:F)</f>
        <v>2.8472222222222222E-2</v>
      </c>
      <c r="M423" s="11">
        <f>+SUMIF(A:A,K423,H:H)</f>
        <v>88</v>
      </c>
    </row>
    <row r="424" spans="1:13">
      <c r="A424" s="1">
        <v>161</v>
      </c>
      <c r="B424" s="3">
        <v>16</v>
      </c>
      <c r="C424" s="3">
        <v>28</v>
      </c>
      <c r="D424" s="1">
        <v>3</v>
      </c>
      <c r="E424" s="5" t="s">
        <v>94</v>
      </c>
      <c r="F424" s="5">
        <f>+E424*D424</f>
        <v>0.11874999999999999</v>
      </c>
      <c r="G424" s="3">
        <f>+H424-(B424*D424)</f>
        <v>36</v>
      </c>
      <c r="H424" s="3">
        <f>+C424*D424</f>
        <v>84</v>
      </c>
      <c r="I424" s="3">
        <f>+B424*D424</f>
        <v>48</v>
      </c>
      <c r="J424" s="6">
        <f t="shared" si="6"/>
        <v>0.14285714285714285</v>
      </c>
      <c r="K424" s="12">
        <v>423</v>
      </c>
      <c r="L424" s="8">
        <f>+SUMIF(A:A,K424,F:F)</f>
        <v>4.7916666666666663E-2</v>
      </c>
      <c r="M424" s="11">
        <f>+SUMIF(A:A,K424,H:H)</f>
        <v>152</v>
      </c>
    </row>
    <row r="425" spans="1:13">
      <c r="A425" s="1">
        <v>162</v>
      </c>
      <c r="B425" s="3">
        <v>14</v>
      </c>
      <c r="C425" s="3">
        <v>24</v>
      </c>
      <c r="D425" s="1">
        <v>3</v>
      </c>
      <c r="E425" s="5" t="s">
        <v>66</v>
      </c>
      <c r="F425" s="5">
        <f>+E425*D425</f>
        <v>5.2083333333333336E-2</v>
      </c>
      <c r="G425" s="3">
        <f>+H425-(B425*D425)</f>
        <v>30</v>
      </c>
      <c r="H425" s="3">
        <f>+C425*D425</f>
        <v>72</v>
      </c>
      <c r="I425" s="3">
        <f>+B425*D425</f>
        <v>42</v>
      </c>
      <c r="J425" s="6">
        <f t="shared" si="6"/>
        <v>0.1388888888888889</v>
      </c>
      <c r="K425" s="12">
        <v>424</v>
      </c>
      <c r="L425" s="8">
        <f>+SUMIF(A:A,K425,F:F)</f>
        <v>0.18333333333333335</v>
      </c>
      <c r="M425" s="11">
        <f>+SUMIF(A:A,K425,H:H)</f>
        <v>147</v>
      </c>
    </row>
    <row r="426" spans="1:13">
      <c r="A426" s="1">
        <v>163</v>
      </c>
      <c r="B426" s="3">
        <v>19</v>
      </c>
      <c r="C426" s="3">
        <v>31</v>
      </c>
      <c r="D426" s="1">
        <v>3</v>
      </c>
      <c r="E426" s="5" t="s">
        <v>76</v>
      </c>
      <c r="F426" s="5">
        <f>+E426*D426</f>
        <v>1.6666666666666666E-2</v>
      </c>
      <c r="G426" s="3">
        <f>+H426-(B426*D426)</f>
        <v>36</v>
      </c>
      <c r="H426" s="3">
        <f>+C426*D426</f>
        <v>93</v>
      </c>
      <c r="I426" s="3">
        <f>+B426*D426</f>
        <v>57</v>
      </c>
      <c r="J426" s="6">
        <f t="shared" si="6"/>
        <v>0.12903225806451613</v>
      </c>
      <c r="K426" s="12">
        <v>425</v>
      </c>
      <c r="L426" s="8">
        <f>+SUMIF(A:A,K426,F:F)</f>
        <v>1.9444444444444445E-2</v>
      </c>
      <c r="M426" s="11">
        <f>+SUMIF(A:A,K426,H:H)</f>
        <v>19</v>
      </c>
    </row>
    <row r="427" spans="1:13">
      <c r="A427" s="1">
        <v>163</v>
      </c>
      <c r="B427" s="3">
        <v>18</v>
      </c>
      <c r="C427" s="3">
        <v>30</v>
      </c>
      <c r="D427" s="1">
        <v>3</v>
      </c>
      <c r="E427" s="5" t="s">
        <v>117</v>
      </c>
      <c r="F427" s="5">
        <f>+E427*D427</f>
        <v>3.3333333333333333E-2</v>
      </c>
      <c r="G427" s="3">
        <f>+H427-(B427*D427)</f>
        <v>36</v>
      </c>
      <c r="H427" s="3">
        <f>+C427*D427</f>
        <v>90</v>
      </c>
      <c r="I427" s="3">
        <f>+B427*D427</f>
        <v>54</v>
      </c>
      <c r="J427" s="6">
        <f t="shared" si="6"/>
        <v>0.13333333333333333</v>
      </c>
      <c r="K427" s="12">
        <v>426</v>
      </c>
      <c r="L427" s="8">
        <f>+SUMIF(A:A,K427,F:F)</f>
        <v>0.18819444444444444</v>
      </c>
      <c r="M427" s="11">
        <f>+SUMIF(A:A,K427,H:H)</f>
        <v>247</v>
      </c>
    </row>
    <row r="428" spans="1:13">
      <c r="A428" s="1">
        <v>163</v>
      </c>
      <c r="B428" s="3">
        <v>20</v>
      </c>
      <c r="C428" s="3">
        <v>33</v>
      </c>
      <c r="D428" s="1">
        <v>2</v>
      </c>
      <c r="E428" s="5" t="s">
        <v>88</v>
      </c>
      <c r="F428" s="5">
        <f>+E428*D428</f>
        <v>5.5555555555555552E-2</v>
      </c>
      <c r="G428" s="3">
        <f>+H428-(B428*D428)</f>
        <v>26</v>
      </c>
      <c r="H428" s="3">
        <f>+C428*D428</f>
        <v>66</v>
      </c>
      <c r="I428" s="3">
        <f>+B428*D428</f>
        <v>40</v>
      </c>
      <c r="J428" s="6">
        <f t="shared" si="6"/>
        <v>0.19696969696969696</v>
      </c>
      <c r="K428" s="12">
        <v>427</v>
      </c>
      <c r="L428" s="8">
        <f>+SUMIF(A:A,K428,F:F)</f>
        <v>0.23749999999999999</v>
      </c>
      <c r="M428" s="11">
        <f>+SUMIF(A:A,K428,H:H)</f>
        <v>206</v>
      </c>
    </row>
    <row r="429" spans="1:13">
      <c r="A429" s="1">
        <v>163</v>
      </c>
      <c r="B429" s="3">
        <v>13</v>
      </c>
      <c r="C429" s="3">
        <v>22</v>
      </c>
      <c r="D429" s="1">
        <v>1</v>
      </c>
      <c r="E429" s="5" t="s">
        <v>115</v>
      </c>
      <c r="F429" s="5">
        <f>+E429*D429</f>
        <v>4.8611111111111112E-3</v>
      </c>
      <c r="G429" s="3">
        <f>+H429-(B429*D429)</f>
        <v>9</v>
      </c>
      <c r="H429" s="3">
        <f>+C429*D429</f>
        <v>22</v>
      </c>
      <c r="I429" s="3">
        <f>+B429*D429</f>
        <v>13</v>
      </c>
      <c r="J429" s="6">
        <f t="shared" si="6"/>
        <v>0.40909090909090912</v>
      </c>
      <c r="K429" s="12">
        <v>428</v>
      </c>
      <c r="L429" s="8">
        <f>+SUMIF(A:A,K429,F:F)</f>
        <v>0.19027777777777777</v>
      </c>
      <c r="M429" s="11">
        <f>+SUMIF(A:A,K429,H:H)</f>
        <v>175</v>
      </c>
    </row>
    <row r="430" spans="1:13">
      <c r="A430" s="1">
        <v>164</v>
      </c>
      <c r="B430" s="3">
        <v>13</v>
      </c>
      <c r="C430" s="3">
        <v>22</v>
      </c>
      <c r="D430" s="1">
        <v>1</v>
      </c>
      <c r="E430" s="5" t="s">
        <v>92</v>
      </c>
      <c r="F430" s="5">
        <f>+E430*D430</f>
        <v>2.9861111111111113E-2</v>
      </c>
      <c r="G430" s="3">
        <f>+H430-(B430*D430)</f>
        <v>9</v>
      </c>
      <c r="H430" s="3">
        <f>+C430*D430</f>
        <v>22</v>
      </c>
      <c r="I430" s="3">
        <f>+B430*D430</f>
        <v>13</v>
      </c>
      <c r="J430" s="6">
        <f t="shared" si="6"/>
        <v>0.40909090909090912</v>
      </c>
      <c r="K430" s="12">
        <v>429</v>
      </c>
      <c r="L430" s="8">
        <f>+SUMIF(A:A,K430,F:F)</f>
        <v>5.6249999999999994E-2</v>
      </c>
      <c r="M430" s="11">
        <f>+SUMIF(A:A,K430,H:H)</f>
        <v>78</v>
      </c>
    </row>
    <row r="431" spans="1:13">
      <c r="A431" s="1">
        <v>164</v>
      </c>
      <c r="B431" s="3">
        <v>22</v>
      </c>
      <c r="C431" s="3">
        <v>36</v>
      </c>
      <c r="D431" s="1">
        <v>1</v>
      </c>
      <c r="E431" s="5" t="s">
        <v>115</v>
      </c>
      <c r="F431" s="5">
        <f>+E431*D431</f>
        <v>4.8611111111111112E-3</v>
      </c>
      <c r="G431" s="3">
        <f>+H431-(B431*D431)</f>
        <v>14</v>
      </c>
      <c r="H431" s="3">
        <f>+C431*D431</f>
        <v>36</v>
      </c>
      <c r="I431" s="3">
        <f>+B431*D431</f>
        <v>22</v>
      </c>
      <c r="J431" s="6">
        <f t="shared" si="6"/>
        <v>0.3888888888888889</v>
      </c>
      <c r="K431" s="12">
        <v>430</v>
      </c>
      <c r="L431" s="8">
        <f>+SUMIF(A:A,K431,F:F)</f>
        <v>3.4027777777777775E-2</v>
      </c>
      <c r="M431" s="11">
        <f>+SUMIF(A:A,K431,H:H)</f>
        <v>25</v>
      </c>
    </row>
    <row r="432" spans="1:13">
      <c r="A432" s="1">
        <v>164</v>
      </c>
      <c r="B432" s="3">
        <v>19</v>
      </c>
      <c r="C432" s="3">
        <v>32</v>
      </c>
      <c r="D432" s="1">
        <v>2</v>
      </c>
      <c r="E432" s="5" t="s">
        <v>97</v>
      </c>
      <c r="F432" s="5">
        <f>+E432*D432</f>
        <v>2.7777777777777776E-2</v>
      </c>
      <c r="G432" s="3">
        <f>+H432-(B432*D432)</f>
        <v>26</v>
      </c>
      <c r="H432" s="3">
        <f>+C432*D432</f>
        <v>64</v>
      </c>
      <c r="I432" s="3">
        <f>+B432*D432</f>
        <v>38</v>
      </c>
      <c r="J432" s="6">
        <f t="shared" si="6"/>
        <v>0.203125</v>
      </c>
      <c r="K432" s="12">
        <v>431</v>
      </c>
      <c r="L432" s="8">
        <f>+SUMIF(A:A,K432,F:F)</f>
        <v>2.7777777777777776E-2</v>
      </c>
      <c r="M432" s="11">
        <f>+SUMIF(A:A,K432,H:H)</f>
        <v>60</v>
      </c>
    </row>
    <row r="433" spans="1:13">
      <c r="A433" s="1">
        <v>164</v>
      </c>
      <c r="B433" s="3">
        <v>14</v>
      </c>
      <c r="C433" s="3">
        <v>24</v>
      </c>
      <c r="D433" s="1">
        <v>2</v>
      </c>
      <c r="E433" s="5" t="s">
        <v>103</v>
      </c>
      <c r="F433" s="5">
        <f>+E433*D433</f>
        <v>4.8611111111111112E-2</v>
      </c>
      <c r="G433" s="3">
        <f>+H433-(B433*D433)</f>
        <v>20</v>
      </c>
      <c r="H433" s="3">
        <f>+C433*D433</f>
        <v>48</v>
      </c>
      <c r="I433" s="3">
        <f>+B433*D433</f>
        <v>28</v>
      </c>
      <c r="J433" s="6">
        <f t="shared" si="6"/>
        <v>0.20833333333333334</v>
      </c>
      <c r="K433" s="12">
        <v>432</v>
      </c>
      <c r="L433" s="8">
        <f>+SUMIF(A:A,K433,F:F)</f>
        <v>7.3611111111111099E-2</v>
      </c>
      <c r="M433" s="11">
        <f>+SUMIF(A:A,K433,H:H)</f>
        <v>109</v>
      </c>
    </row>
    <row r="434" spans="1:13">
      <c r="A434" s="1">
        <v>165</v>
      </c>
      <c r="B434" s="3">
        <v>14</v>
      </c>
      <c r="C434" s="3">
        <v>24</v>
      </c>
      <c r="D434" s="1">
        <v>2</v>
      </c>
      <c r="E434" s="5" t="s">
        <v>78</v>
      </c>
      <c r="F434" s="5">
        <f>+E434*D434</f>
        <v>2.0833333333333332E-2</v>
      </c>
      <c r="G434" s="3">
        <f>+H434-(B434*D434)</f>
        <v>20</v>
      </c>
      <c r="H434" s="3">
        <f>+C434*D434</f>
        <v>48</v>
      </c>
      <c r="I434" s="3">
        <f>+B434*D434</f>
        <v>28</v>
      </c>
      <c r="J434" s="6">
        <f t="shared" si="6"/>
        <v>0.20833333333333334</v>
      </c>
      <c r="K434" s="12">
        <v>433</v>
      </c>
      <c r="L434" s="8">
        <f>+SUMIF(A:A,K434,F:F)</f>
        <v>7.6388888888888895E-2</v>
      </c>
      <c r="M434" s="11">
        <f>+SUMIF(A:A,K434,H:H)</f>
        <v>102</v>
      </c>
    </row>
    <row r="435" spans="1:13">
      <c r="A435" s="1">
        <v>165</v>
      </c>
      <c r="B435" s="3">
        <v>13</v>
      </c>
      <c r="C435" s="3">
        <v>21</v>
      </c>
      <c r="D435" s="1">
        <v>2</v>
      </c>
      <c r="E435" s="5" t="s">
        <v>120</v>
      </c>
      <c r="F435" s="5">
        <f>+E435*D435</f>
        <v>5.6944444444444443E-2</v>
      </c>
      <c r="G435" s="3">
        <f>+H435-(B435*D435)</f>
        <v>16</v>
      </c>
      <c r="H435" s="3">
        <f>+C435*D435</f>
        <v>42</v>
      </c>
      <c r="I435" s="3">
        <f>+B435*D435</f>
        <v>26</v>
      </c>
      <c r="J435" s="6">
        <f t="shared" si="6"/>
        <v>0.19047619047619047</v>
      </c>
      <c r="K435" s="12">
        <v>434</v>
      </c>
      <c r="L435" s="8">
        <f>+SUMIF(A:A,K435,F:F)</f>
        <v>8.0555555555555547E-2</v>
      </c>
      <c r="M435" s="11">
        <f>+SUMIF(A:A,K435,H:H)</f>
        <v>96</v>
      </c>
    </row>
    <row r="436" spans="1:13">
      <c r="A436" s="1">
        <v>166</v>
      </c>
      <c r="B436" s="3">
        <v>14</v>
      </c>
      <c r="C436" s="3">
        <v>23</v>
      </c>
      <c r="D436" s="1">
        <v>2</v>
      </c>
      <c r="E436" s="5" t="s">
        <v>105</v>
      </c>
      <c r="F436" s="5">
        <f>+E436*D436</f>
        <v>3.0555555555555555E-2</v>
      </c>
      <c r="G436" s="3">
        <f>+H436-(B436*D436)</f>
        <v>18</v>
      </c>
      <c r="H436" s="3">
        <f>+C436*D436</f>
        <v>46</v>
      </c>
      <c r="I436" s="3">
        <f>+B436*D436</f>
        <v>28</v>
      </c>
      <c r="J436" s="6">
        <f t="shared" si="6"/>
        <v>0.19565217391304349</v>
      </c>
      <c r="K436" s="12">
        <v>435</v>
      </c>
      <c r="L436" s="8">
        <f>+SUMIF(A:A,K436,F:F)</f>
        <v>0.15416666666666667</v>
      </c>
      <c r="M436" s="11">
        <f>+SUMIF(A:A,K436,H:H)</f>
        <v>154</v>
      </c>
    </row>
    <row r="437" spans="1:13">
      <c r="A437" s="1">
        <v>167</v>
      </c>
      <c r="B437" s="3">
        <v>11</v>
      </c>
      <c r="C437" s="3">
        <v>19</v>
      </c>
      <c r="D437" s="1">
        <v>1</v>
      </c>
      <c r="E437" s="5" t="s">
        <v>116</v>
      </c>
      <c r="F437" s="5">
        <f>+E437*D437</f>
        <v>2.013888888888889E-2</v>
      </c>
      <c r="G437" s="3">
        <f>+H437-(B437*D437)</f>
        <v>8</v>
      </c>
      <c r="H437" s="3">
        <f>+C437*D437</f>
        <v>19</v>
      </c>
      <c r="I437" s="3">
        <f>+B437*D437</f>
        <v>11</v>
      </c>
      <c r="J437" s="6">
        <f t="shared" si="6"/>
        <v>0.42105263157894735</v>
      </c>
      <c r="K437" s="12">
        <v>436</v>
      </c>
      <c r="L437" s="8">
        <f>+SUMIF(A:A,K437,F:F)</f>
        <v>6.25E-2</v>
      </c>
      <c r="M437" s="11">
        <f>+SUMIF(A:A,K437,H:H)</f>
        <v>56</v>
      </c>
    </row>
    <row r="438" spans="1:13">
      <c r="A438" s="1">
        <v>167</v>
      </c>
      <c r="B438" s="3">
        <v>20</v>
      </c>
      <c r="C438" s="3">
        <v>34</v>
      </c>
      <c r="D438" s="1">
        <v>3</v>
      </c>
      <c r="E438" s="5" t="s">
        <v>77</v>
      </c>
      <c r="F438" s="5">
        <f>+E438*D438</f>
        <v>2.2916666666666665E-2</v>
      </c>
      <c r="G438" s="3">
        <f>+H438-(B438*D438)</f>
        <v>42</v>
      </c>
      <c r="H438" s="3">
        <f>+C438*D438</f>
        <v>102</v>
      </c>
      <c r="I438" s="3">
        <f>+B438*D438</f>
        <v>60</v>
      </c>
      <c r="J438" s="6">
        <f t="shared" si="6"/>
        <v>0.1372549019607843</v>
      </c>
      <c r="K438" s="12">
        <v>437</v>
      </c>
      <c r="L438" s="8">
        <f>+SUMIF(A:A,K438,F:F)</f>
        <v>7.0833333333333331E-2</v>
      </c>
      <c r="M438" s="11">
        <f>+SUMIF(A:A,K438,H:H)</f>
        <v>70</v>
      </c>
    </row>
    <row r="439" spans="1:13">
      <c r="A439" s="1">
        <v>167</v>
      </c>
      <c r="B439" s="3">
        <v>19</v>
      </c>
      <c r="C439" s="3">
        <v>31</v>
      </c>
      <c r="D439" s="1">
        <v>1</v>
      </c>
      <c r="E439" s="5" t="s">
        <v>72</v>
      </c>
      <c r="F439" s="5">
        <f>+E439*D439</f>
        <v>2.5000000000000001E-2</v>
      </c>
      <c r="G439" s="3">
        <f>+H439-(B439*D439)</f>
        <v>12</v>
      </c>
      <c r="H439" s="3">
        <f>+C439*D439</f>
        <v>31</v>
      </c>
      <c r="I439" s="3">
        <f>+B439*D439</f>
        <v>19</v>
      </c>
      <c r="J439" s="6">
        <f t="shared" si="6"/>
        <v>0.38709677419354838</v>
      </c>
      <c r="K439" s="12">
        <v>438</v>
      </c>
      <c r="L439" s="8">
        <f>+SUMIF(A:A,K439,F:F)</f>
        <v>3.5416666666666666E-2</v>
      </c>
      <c r="M439" s="11">
        <f>+SUMIF(A:A,K439,H:H)</f>
        <v>33</v>
      </c>
    </row>
    <row r="440" spans="1:13">
      <c r="A440" s="1">
        <v>168</v>
      </c>
      <c r="B440" s="3">
        <v>13</v>
      </c>
      <c r="C440" s="3">
        <v>22</v>
      </c>
      <c r="D440" s="1">
        <v>2</v>
      </c>
      <c r="E440" s="5" t="s">
        <v>115</v>
      </c>
      <c r="F440" s="5">
        <f>+E440*D440</f>
        <v>9.7222222222222224E-3</v>
      </c>
      <c r="G440" s="3">
        <f>+H440-(B440*D440)</f>
        <v>18</v>
      </c>
      <c r="H440" s="3">
        <f>+C440*D440</f>
        <v>44</v>
      </c>
      <c r="I440" s="3">
        <f>+B440*D440</f>
        <v>26</v>
      </c>
      <c r="J440" s="6">
        <f t="shared" si="6"/>
        <v>0.20454545454545456</v>
      </c>
      <c r="K440" s="12">
        <v>439</v>
      </c>
      <c r="L440" s="8">
        <f>+SUMIF(A:A,K440,F:F)</f>
        <v>0.13333333333333336</v>
      </c>
      <c r="M440" s="11">
        <f>+SUMIF(A:A,K440,H:H)</f>
        <v>177</v>
      </c>
    </row>
    <row r="441" spans="1:13">
      <c r="A441" s="1">
        <v>169</v>
      </c>
      <c r="B441" s="3">
        <v>13</v>
      </c>
      <c r="C441" s="3">
        <v>21</v>
      </c>
      <c r="D441" s="1">
        <v>2</v>
      </c>
      <c r="E441" s="5" t="s">
        <v>86</v>
      </c>
      <c r="F441" s="5">
        <f>+E441*D441</f>
        <v>6.1111111111111109E-2</v>
      </c>
      <c r="G441" s="3">
        <f>+H441-(B441*D441)</f>
        <v>16</v>
      </c>
      <c r="H441" s="3">
        <f>+C441*D441</f>
        <v>42</v>
      </c>
      <c r="I441" s="3">
        <f>+B441*D441</f>
        <v>26</v>
      </c>
      <c r="J441" s="6">
        <f t="shared" si="6"/>
        <v>0.19047619047619047</v>
      </c>
      <c r="K441" s="12">
        <v>440</v>
      </c>
      <c r="L441" s="8">
        <f>+SUMIF(A:A,K441,F:F)</f>
        <v>6.25E-2</v>
      </c>
      <c r="M441" s="11">
        <f>+SUMIF(A:A,K441,H:H)</f>
        <v>84</v>
      </c>
    </row>
    <row r="442" spans="1:13">
      <c r="A442" s="1">
        <v>169</v>
      </c>
      <c r="B442" s="3">
        <v>20</v>
      </c>
      <c r="C442" s="3">
        <v>34</v>
      </c>
      <c r="D442" s="1">
        <v>2</v>
      </c>
      <c r="E442" s="5" t="s">
        <v>89</v>
      </c>
      <c r="F442" s="5">
        <f>+E442*D442</f>
        <v>8.1944444444444445E-2</v>
      </c>
      <c r="G442" s="3">
        <f>+H442-(B442*D442)</f>
        <v>28</v>
      </c>
      <c r="H442" s="3">
        <f>+C442*D442</f>
        <v>68</v>
      </c>
      <c r="I442" s="3">
        <f>+B442*D442</f>
        <v>40</v>
      </c>
      <c r="J442" s="6">
        <f t="shared" si="6"/>
        <v>0.20588235294117646</v>
      </c>
      <c r="K442" s="12">
        <v>441</v>
      </c>
      <c r="L442" s="8">
        <f>+SUMIF(A:A,K442,F:F)</f>
        <v>0.1875</v>
      </c>
      <c r="M442" s="11">
        <f>+SUMIF(A:A,K442,H:H)</f>
        <v>183</v>
      </c>
    </row>
    <row r="443" spans="1:13">
      <c r="A443" s="1">
        <v>169</v>
      </c>
      <c r="B443" s="3">
        <v>13</v>
      </c>
      <c r="C443" s="3">
        <v>22</v>
      </c>
      <c r="D443" s="1">
        <v>2</v>
      </c>
      <c r="E443" s="5" t="s">
        <v>115</v>
      </c>
      <c r="F443" s="5">
        <f>+E443*D443</f>
        <v>9.7222222222222224E-3</v>
      </c>
      <c r="G443" s="3">
        <f>+H443-(B443*D443)</f>
        <v>18</v>
      </c>
      <c r="H443" s="3">
        <f>+C443*D443</f>
        <v>44</v>
      </c>
      <c r="I443" s="3">
        <f>+B443*D443</f>
        <v>26</v>
      </c>
      <c r="J443" s="6">
        <f t="shared" si="6"/>
        <v>0.20454545454545456</v>
      </c>
      <c r="K443" s="12">
        <v>442</v>
      </c>
      <c r="L443" s="8">
        <f>+SUMIF(A:A,K443,F:F)</f>
        <v>0.19375000000000001</v>
      </c>
      <c r="M443" s="11">
        <f>+SUMIF(A:A,K443,H:H)</f>
        <v>235</v>
      </c>
    </row>
    <row r="444" spans="1:13">
      <c r="A444" s="1">
        <v>170</v>
      </c>
      <c r="B444" s="3">
        <v>12</v>
      </c>
      <c r="C444" s="3">
        <v>20</v>
      </c>
      <c r="D444" s="1">
        <v>3</v>
      </c>
      <c r="E444" s="5" t="s">
        <v>117</v>
      </c>
      <c r="F444" s="5">
        <f>+E444*D444</f>
        <v>3.3333333333333333E-2</v>
      </c>
      <c r="G444" s="3">
        <f>+H444-(B444*D444)</f>
        <v>24</v>
      </c>
      <c r="H444" s="3">
        <f>+C444*D444</f>
        <v>60</v>
      </c>
      <c r="I444" s="3">
        <f>+B444*D444</f>
        <v>36</v>
      </c>
      <c r="J444" s="6">
        <f t="shared" si="6"/>
        <v>0.13333333333333333</v>
      </c>
      <c r="K444" s="12">
        <v>443</v>
      </c>
      <c r="L444" s="8">
        <f>+SUMIF(A:A,K444,F:F)</f>
        <v>0.20902777777777778</v>
      </c>
      <c r="M444" s="11">
        <f>+SUMIF(A:A,K444,H:H)</f>
        <v>217</v>
      </c>
    </row>
    <row r="445" spans="1:13">
      <c r="A445" s="1">
        <v>170</v>
      </c>
      <c r="B445" s="3">
        <v>17</v>
      </c>
      <c r="C445" s="3">
        <v>29</v>
      </c>
      <c r="D445" s="1">
        <v>3</v>
      </c>
      <c r="E445" s="5" t="s">
        <v>117</v>
      </c>
      <c r="F445" s="5">
        <f>+E445*D445</f>
        <v>3.3333333333333333E-2</v>
      </c>
      <c r="G445" s="3">
        <f>+H445-(B445*D445)</f>
        <v>36</v>
      </c>
      <c r="H445" s="3">
        <f>+C445*D445</f>
        <v>87</v>
      </c>
      <c r="I445" s="3">
        <f>+B445*D445</f>
        <v>51</v>
      </c>
      <c r="J445" s="6">
        <f t="shared" si="6"/>
        <v>0.13793103448275862</v>
      </c>
      <c r="K445" s="12">
        <v>444</v>
      </c>
      <c r="L445" s="8">
        <f>+SUMIF(A:A,K445,F:F)</f>
        <v>0.12430555555555556</v>
      </c>
      <c r="M445" s="11">
        <f>+SUMIF(A:A,K445,H:H)</f>
        <v>95</v>
      </c>
    </row>
    <row r="446" spans="1:13">
      <c r="A446" s="1">
        <v>170</v>
      </c>
      <c r="B446" s="3">
        <v>22</v>
      </c>
      <c r="C446" s="3">
        <v>36</v>
      </c>
      <c r="D446" s="1">
        <v>1</v>
      </c>
      <c r="E446" s="5" t="s">
        <v>112</v>
      </c>
      <c r="F446" s="5">
        <f>+E446*D446</f>
        <v>2.2916666666666665E-2</v>
      </c>
      <c r="G446" s="3">
        <f>+H446-(B446*D446)</f>
        <v>14</v>
      </c>
      <c r="H446" s="3">
        <f>+C446*D446</f>
        <v>36</v>
      </c>
      <c r="I446" s="3">
        <f>+B446*D446</f>
        <v>22</v>
      </c>
      <c r="J446" s="6">
        <f t="shared" si="6"/>
        <v>0.3888888888888889</v>
      </c>
      <c r="K446" s="12">
        <v>445</v>
      </c>
      <c r="L446" s="8">
        <f>+SUMIF(A:A,K446,F:F)</f>
        <v>5.4166666666666662E-2</v>
      </c>
      <c r="M446" s="11">
        <f>+SUMIF(A:A,K446,H:H)</f>
        <v>81</v>
      </c>
    </row>
    <row r="447" spans="1:13">
      <c r="A447" s="1">
        <v>170</v>
      </c>
      <c r="B447" s="3">
        <v>18</v>
      </c>
      <c r="C447" s="3">
        <v>30</v>
      </c>
      <c r="D447" s="1">
        <v>2</v>
      </c>
      <c r="E447" s="5" t="s">
        <v>76</v>
      </c>
      <c r="F447" s="5">
        <f>+E447*D447</f>
        <v>1.1111111111111112E-2</v>
      </c>
      <c r="G447" s="3">
        <f>+H447-(B447*D447)</f>
        <v>24</v>
      </c>
      <c r="H447" s="3">
        <f>+C447*D447</f>
        <v>60</v>
      </c>
      <c r="I447" s="3">
        <f>+B447*D447</f>
        <v>36</v>
      </c>
      <c r="J447" s="6">
        <f t="shared" si="6"/>
        <v>0.2</v>
      </c>
      <c r="K447" s="12">
        <v>446</v>
      </c>
      <c r="L447" s="8">
        <f>+SUMIF(A:A,K447,F:F)</f>
        <v>5.5555555555555558E-3</v>
      </c>
      <c r="M447" s="11">
        <f>+SUMIF(A:A,K447,H:H)</f>
        <v>21</v>
      </c>
    </row>
    <row r="448" spans="1:13">
      <c r="A448" s="1">
        <v>171</v>
      </c>
      <c r="B448" s="3">
        <v>15</v>
      </c>
      <c r="C448" s="3">
        <v>26</v>
      </c>
      <c r="D448" s="1">
        <v>2</v>
      </c>
      <c r="E448" s="5" t="s">
        <v>116</v>
      </c>
      <c r="F448" s="5">
        <f>+E448*D448</f>
        <v>4.027777777777778E-2</v>
      </c>
      <c r="G448" s="3">
        <f>+H448-(B448*D448)</f>
        <v>22</v>
      </c>
      <c r="H448" s="3">
        <f>+C448*D448</f>
        <v>52</v>
      </c>
      <c r="I448" s="3">
        <f>+B448*D448</f>
        <v>30</v>
      </c>
      <c r="J448" s="6">
        <f t="shared" si="6"/>
        <v>0.21153846153846154</v>
      </c>
      <c r="K448" s="12">
        <v>447</v>
      </c>
      <c r="L448" s="8">
        <f>+SUMIF(A:A,K448,F:F)</f>
        <v>0.1590277777777778</v>
      </c>
      <c r="M448" s="11">
        <f>+SUMIF(A:A,K448,H:H)</f>
        <v>181</v>
      </c>
    </row>
    <row r="449" spans="1:13">
      <c r="A449" s="1">
        <v>171</v>
      </c>
      <c r="B449" s="3">
        <v>17</v>
      </c>
      <c r="C449" s="3">
        <v>29</v>
      </c>
      <c r="D449" s="1">
        <v>3</v>
      </c>
      <c r="E449" s="5" t="s">
        <v>105</v>
      </c>
      <c r="F449" s="5">
        <f>+E449*D449</f>
        <v>4.583333333333333E-2</v>
      </c>
      <c r="G449" s="3">
        <f>+H449-(B449*D449)</f>
        <v>36</v>
      </c>
      <c r="H449" s="3">
        <f>+C449*D449</f>
        <v>87</v>
      </c>
      <c r="I449" s="3">
        <f>+B449*D449</f>
        <v>51</v>
      </c>
      <c r="J449" s="6">
        <f t="shared" si="6"/>
        <v>0.13793103448275862</v>
      </c>
      <c r="K449" s="12">
        <v>448</v>
      </c>
      <c r="L449" s="8">
        <f>+SUMIF(A:A,K449,F:F)</f>
        <v>0.11944444444444444</v>
      </c>
      <c r="M449" s="11">
        <f>+SUMIF(A:A,K449,H:H)</f>
        <v>137</v>
      </c>
    </row>
    <row r="450" spans="1:13">
      <c r="A450" s="1">
        <v>172</v>
      </c>
      <c r="B450" s="3">
        <v>20</v>
      </c>
      <c r="C450" s="3">
        <v>34</v>
      </c>
      <c r="D450" s="1">
        <v>2</v>
      </c>
      <c r="E450" s="5" t="s">
        <v>71</v>
      </c>
      <c r="F450" s="5">
        <f>+E450*D450</f>
        <v>3.7499999999999999E-2</v>
      </c>
      <c r="G450" s="3">
        <f>+H450-(B450*D450)</f>
        <v>28</v>
      </c>
      <c r="H450" s="3">
        <f>+C450*D450</f>
        <v>68</v>
      </c>
      <c r="I450" s="3">
        <f>+B450*D450</f>
        <v>40</v>
      </c>
      <c r="J450" s="6">
        <f t="shared" ref="J450:J513" si="7">+(G450/H450)/D450</f>
        <v>0.20588235294117646</v>
      </c>
      <c r="K450" s="12">
        <v>449</v>
      </c>
      <c r="L450" s="8">
        <f>+SUMIF(A:A,K450,F:F)</f>
        <v>4.583333333333333E-2</v>
      </c>
      <c r="M450" s="11">
        <f>+SUMIF(A:A,K450,H:H)</f>
        <v>64</v>
      </c>
    </row>
    <row r="451" spans="1:13">
      <c r="A451" s="1">
        <v>173</v>
      </c>
      <c r="B451" s="3">
        <v>16</v>
      </c>
      <c r="C451" s="3">
        <v>27</v>
      </c>
      <c r="D451" s="1">
        <v>3</v>
      </c>
      <c r="E451" s="5" t="s">
        <v>78</v>
      </c>
      <c r="F451" s="5">
        <f>+E451*D451</f>
        <v>3.125E-2</v>
      </c>
      <c r="G451" s="3">
        <f>+H451-(B451*D451)</f>
        <v>33</v>
      </c>
      <c r="H451" s="3">
        <f>+C451*D451</f>
        <v>81</v>
      </c>
      <c r="I451" s="3">
        <f>+B451*D451</f>
        <v>48</v>
      </c>
      <c r="J451" s="6">
        <f t="shared" si="7"/>
        <v>0.13580246913580246</v>
      </c>
      <c r="K451" s="12">
        <v>450</v>
      </c>
      <c r="L451" s="8">
        <f>+SUMIF(A:A,K451,F:F)</f>
        <v>3.2638888888888884E-2</v>
      </c>
      <c r="M451" s="11">
        <f>+SUMIF(A:A,K451,H:H)</f>
        <v>72</v>
      </c>
    </row>
    <row r="452" spans="1:13">
      <c r="A452" s="1">
        <v>173</v>
      </c>
      <c r="B452" s="3">
        <v>19</v>
      </c>
      <c r="C452" s="3">
        <v>32</v>
      </c>
      <c r="D452" s="1">
        <v>3</v>
      </c>
      <c r="E452" s="5" t="s">
        <v>119</v>
      </c>
      <c r="F452" s="5">
        <f>+E452*D452</f>
        <v>0.10833333333333332</v>
      </c>
      <c r="G452" s="3">
        <f>+H452-(B452*D452)</f>
        <v>39</v>
      </c>
      <c r="H452" s="3">
        <f>+C452*D452</f>
        <v>96</v>
      </c>
      <c r="I452" s="3">
        <f>+B452*D452</f>
        <v>57</v>
      </c>
      <c r="J452" s="6">
        <f t="shared" si="7"/>
        <v>0.13541666666666666</v>
      </c>
      <c r="K452" s="12">
        <v>451</v>
      </c>
      <c r="L452" s="8">
        <f>+SUMIF(A:A,K452,F:F)</f>
        <v>7.1527777777777773E-2</v>
      </c>
      <c r="M452" s="11">
        <f>+SUMIF(A:A,K452,H:H)</f>
        <v>92</v>
      </c>
    </row>
    <row r="453" spans="1:13">
      <c r="A453" s="1">
        <v>174</v>
      </c>
      <c r="B453" s="3">
        <v>18</v>
      </c>
      <c r="C453" s="3">
        <v>30</v>
      </c>
      <c r="D453" s="1">
        <v>2</v>
      </c>
      <c r="E453" s="5" t="s">
        <v>109</v>
      </c>
      <c r="F453" s="5">
        <f>+E453*D453</f>
        <v>1.6666666666666666E-2</v>
      </c>
      <c r="G453" s="3">
        <f>+H453-(B453*D453)</f>
        <v>24</v>
      </c>
      <c r="H453" s="3">
        <f>+C453*D453</f>
        <v>60</v>
      </c>
      <c r="I453" s="3">
        <f>+B453*D453</f>
        <v>36</v>
      </c>
      <c r="J453" s="6">
        <f t="shared" si="7"/>
        <v>0.2</v>
      </c>
      <c r="K453" s="12">
        <v>452</v>
      </c>
      <c r="L453" s="8">
        <f>+SUMIF(A:A,K453,F:F)</f>
        <v>0.17847222222222223</v>
      </c>
      <c r="M453" s="11">
        <f>+SUMIF(A:A,K453,H:H)</f>
        <v>158</v>
      </c>
    </row>
    <row r="454" spans="1:13">
      <c r="A454" s="1">
        <v>175</v>
      </c>
      <c r="B454" s="3">
        <v>19</v>
      </c>
      <c r="C454" s="3">
        <v>32</v>
      </c>
      <c r="D454" s="1">
        <v>3</v>
      </c>
      <c r="E454" s="5" t="s">
        <v>70</v>
      </c>
      <c r="F454" s="5">
        <f>+E454*D454</f>
        <v>1.8750000000000003E-2</v>
      </c>
      <c r="G454" s="3">
        <f>+H454-(B454*D454)</f>
        <v>39</v>
      </c>
      <c r="H454" s="3">
        <f>+C454*D454</f>
        <v>96</v>
      </c>
      <c r="I454" s="3">
        <f>+B454*D454</f>
        <v>57</v>
      </c>
      <c r="J454" s="6">
        <f t="shared" si="7"/>
        <v>0.13541666666666666</v>
      </c>
      <c r="K454" s="12">
        <v>453</v>
      </c>
      <c r="L454" s="8">
        <f>+SUMIF(A:A,K454,F:F)</f>
        <v>0.15000000000000002</v>
      </c>
      <c r="M454" s="11">
        <f>+SUMIF(A:A,K454,H:H)</f>
        <v>130</v>
      </c>
    </row>
    <row r="455" spans="1:13">
      <c r="A455" s="1">
        <v>175</v>
      </c>
      <c r="B455" s="3">
        <v>14</v>
      </c>
      <c r="C455" s="3">
        <v>24</v>
      </c>
      <c r="D455" s="1">
        <v>2</v>
      </c>
      <c r="E455" s="5" t="s">
        <v>91</v>
      </c>
      <c r="F455" s="5">
        <f>+E455*D455</f>
        <v>5.2777777777777778E-2</v>
      </c>
      <c r="G455" s="3">
        <f>+H455-(B455*D455)</f>
        <v>20</v>
      </c>
      <c r="H455" s="3">
        <f>+C455*D455</f>
        <v>48</v>
      </c>
      <c r="I455" s="3">
        <f>+B455*D455</f>
        <v>28</v>
      </c>
      <c r="J455" s="6">
        <f t="shared" si="7"/>
        <v>0.20833333333333334</v>
      </c>
      <c r="K455" s="12">
        <v>454</v>
      </c>
      <c r="L455" s="8">
        <f>+SUMIF(A:A,K455,F:F)</f>
        <v>0.22500000000000001</v>
      </c>
      <c r="M455" s="11">
        <f>+SUMIF(A:A,K455,H:H)</f>
        <v>233</v>
      </c>
    </row>
    <row r="456" spans="1:13">
      <c r="A456" s="1">
        <v>176</v>
      </c>
      <c r="B456" s="3">
        <v>13</v>
      </c>
      <c r="C456" s="3">
        <v>21</v>
      </c>
      <c r="D456" s="1">
        <v>3</v>
      </c>
      <c r="E456" s="5" t="s">
        <v>90</v>
      </c>
      <c r="F456" s="5">
        <f>+E456*D456</f>
        <v>0.1</v>
      </c>
      <c r="G456" s="3">
        <f>+H456-(B456*D456)</f>
        <v>24</v>
      </c>
      <c r="H456" s="3">
        <f>+C456*D456</f>
        <v>63</v>
      </c>
      <c r="I456" s="3">
        <f>+B456*D456</f>
        <v>39</v>
      </c>
      <c r="J456" s="6">
        <f t="shared" si="7"/>
        <v>0.12698412698412698</v>
      </c>
      <c r="K456" s="12">
        <v>455</v>
      </c>
      <c r="L456" s="8">
        <f>+SUMIF(A:A,K456,F:F)</f>
        <v>1.5277777777777777E-2</v>
      </c>
      <c r="M456" s="11">
        <f>+SUMIF(A:A,K456,H:H)</f>
        <v>48</v>
      </c>
    </row>
    <row r="457" spans="1:13">
      <c r="A457" s="1">
        <v>177</v>
      </c>
      <c r="B457" s="3">
        <v>14</v>
      </c>
      <c r="C457" s="3">
        <v>24</v>
      </c>
      <c r="D457" s="1">
        <v>2</v>
      </c>
      <c r="E457" s="5" t="s">
        <v>82</v>
      </c>
      <c r="F457" s="5">
        <f>+E457*D457</f>
        <v>1.3888888888888888E-2</v>
      </c>
      <c r="G457" s="3">
        <f>+H457-(B457*D457)</f>
        <v>20</v>
      </c>
      <c r="H457" s="3">
        <f>+C457*D457</f>
        <v>48</v>
      </c>
      <c r="I457" s="3">
        <f>+B457*D457</f>
        <v>28</v>
      </c>
      <c r="J457" s="6">
        <f t="shared" si="7"/>
        <v>0.20833333333333334</v>
      </c>
      <c r="K457" s="12">
        <v>456</v>
      </c>
      <c r="L457" s="8">
        <f>+SUMIF(A:A,K457,F:F)</f>
        <v>9.8611111111111122E-2</v>
      </c>
      <c r="M457" s="11">
        <f>+SUMIF(A:A,K457,H:H)</f>
        <v>148</v>
      </c>
    </row>
    <row r="458" spans="1:13">
      <c r="A458" s="1">
        <v>177</v>
      </c>
      <c r="B458" s="3">
        <v>15</v>
      </c>
      <c r="C458" s="3">
        <v>26</v>
      </c>
      <c r="D458" s="1">
        <v>1</v>
      </c>
      <c r="E458" s="5" t="s">
        <v>88</v>
      </c>
      <c r="F458" s="5">
        <f>+E458*D458</f>
        <v>2.7777777777777776E-2</v>
      </c>
      <c r="G458" s="3">
        <f>+H458-(B458*D458)</f>
        <v>11</v>
      </c>
      <c r="H458" s="3">
        <f>+C458*D458</f>
        <v>26</v>
      </c>
      <c r="I458" s="3">
        <f>+B458*D458</f>
        <v>15</v>
      </c>
      <c r="J458" s="6">
        <f t="shared" si="7"/>
        <v>0.42307692307692307</v>
      </c>
      <c r="K458" s="12">
        <v>457</v>
      </c>
      <c r="L458" s="8">
        <f>+SUMIF(A:A,K458,F:F)</f>
        <v>0.11041666666666666</v>
      </c>
      <c r="M458" s="11">
        <f>+SUMIF(A:A,K458,H:H)</f>
        <v>137</v>
      </c>
    </row>
    <row r="459" spans="1:13">
      <c r="A459" s="1">
        <v>177</v>
      </c>
      <c r="B459" s="3">
        <v>13</v>
      </c>
      <c r="C459" s="3">
        <v>21</v>
      </c>
      <c r="D459" s="1">
        <v>2</v>
      </c>
      <c r="E459" s="5" t="s">
        <v>98</v>
      </c>
      <c r="F459" s="5">
        <f>+E459*D459</f>
        <v>6.25E-2</v>
      </c>
      <c r="G459" s="3">
        <f>+H459-(B459*D459)</f>
        <v>16</v>
      </c>
      <c r="H459" s="3">
        <f>+C459*D459</f>
        <v>42</v>
      </c>
      <c r="I459" s="3">
        <f>+B459*D459</f>
        <v>26</v>
      </c>
      <c r="J459" s="6">
        <f t="shared" si="7"/>
        <v>0.19047619047619047</v>
      </c>
      <c r="K459" s="12">
        <v>458</v>
      </c>
      <c r="L459" s="8">
        <f>+SUMIF(A:A,K459,F:F)</f>
        <v>0.14305555555555555</v>
      </c>
      <c r="M459" s="11">
        <f>+SUMIF(A:A,K459,H:H)</f>
        <v>268</v>
      </c>
    </row>
    <row r="460" spans="1:13">
      <c r="A460" s="1">
        <v>177</v>
      </c>
      <c r="B460" s="3">
        <v>11</v>
      </c>
      <c r="C460" s="3">
        <v>19</v>
      </c>
      <c r="D460" s="1">
        <v>3</v>
      </c>
      <c r="E460" s="5" t="s">
        <v>102</v>
      </c>
      <c r="F460" s="5">
        <f>+E460*D460</f>
        <v>9.791666666666668E-2</v>
      </c>
      <c r="G460" s="3">
        <f>+H460-(B460*D460)</f>
        <v>24</v>
      </c>
      <c r="H460" s="3">
        <f>+C460*D460</f>
        <v>57</v>
      </c>
      <c r="I460" s="3">
        <f>+B460*D460</f>
        <v>33</v>
      </c>
      <c r="J460" s="6">
        <f t="shared" si="7"/>
        <v>0.14035087719298245</v>
      </c>
      <c r="K460" s="12">
        <v>459</v>
      </c>
      <c r="L460" s="8">
        <f>+SUMIF(A:A,K460,F:F)</f>
        <v>6.25E-2</v>
      </c>
      <c r="M460" s="11">
        <f>+SUMIF(A:A,K460,H:H)</f>
        <v>84</v>
      </c>
    </row>
    <row r="461" spans="1:13">
      <c r="A461" s="1">
        <v>178</v>
      </c>
      <c r="B461" s="3">
        <v>18</v>
      </c>
      <c r="C461" s="3">
        <v>30</v>
      </c>
      <c r="D461" s="1">
        <v>1</v>
      </c>
      <c r="E461" s="5" t="s">
        <v>107</v>
      </c>
      <c r="F461" s="5">
        <f>+E461*D461</f>
        <v>3.8194444444444448E-2</v>
      </c>
      <c r="G461" s="3">
        <f>+H461-(B461*D461)</f>
        <v>12</v>
      </c>
      <c r="H461" s="3">
        <f>+C461*D461</f>
        <v>30</v>
      </c>
      <c r="I461" s="3">
        <f>+B461*D461</f>
        <v>18</v>
      </c>
      <c r="J461" s="6">
        <f t="shared" si="7"/>
        <v>0.4</v>
      </c>
      <c r="K461" s="12">
        <v>460</v>
      </c>
      <c r="L461" s="8">
        <f>+SUMIF(A:A,K461,F:F)</f>
        <v>0.16180555555555554</v>
      </c>
      <c r="M461" s="11">
        <f>+SUMIF(A:A,K461,H:H)</f>
        <v>176</v>
      </c>
    </row>
    <row r="462" spans="1:13">
      <c r="A462" s="1">
        <v>178</v>
      </c>
      <c r="B462" s="3">
        <v>21</v>
      </c>
      <c r="C462" s="3">
        <v>35</v>
      </c>
      <c r="D462" s="1">
        <v>1</v>
      </c>
      <c r="E462" s="5" t="s">
        <v>117</v>
      </c>
      <c r="F462" s="5">
        <f>+E462*D462</f>
        <v>1.1111111111111112E-2</v>
      </c>
      <c r="G462" s="3">
        <f>+H462-(B462*D462)</f>
        <v>14</v>
      </c>
      <c r="H462" s="3">
        <f>+C462*D462</f>
        <v>35</v>
      </c>
      <c r="I462" s="3">
        <f>+B462*D462</f>
        <v>21</v>
      </c>
      <c r="J462" s="6">
        <f t="shared" si="7"/>
        <v>0.4</v>
      </c>
      <c r="K462" s="12">
        <v>461</v>
      </c>
      <c r="L462" s="8">
        <f>+SUMIF(A:A,K462,F:F)</f>
        <v>7.2222222222222215E-2</v>
      </c>
      <c r="M462" s="11">
        <f>+SUMIF(A:A,K462,H:H)</f>
        <v>99</v>
      </c>
    </row>
    <row r="463" spans="1:13">
      <c r="A463" s="1">
        <v>178</v>
      </c>
      <c r="B463" s="3">
        <v>13</v>
      </c>
      <c r="C463" s="3">
        <v>22</v>
      </c>
      <c r="D463" s="1">
        <v>2</v>
      </c>
      <c r="E463" s="5" t="s">
        <v>97</v>
      </c>
      <c r="F463" s="5">
        <f>+E463*D463</f>
        <v>2.7777777777777776E-2</v>
      </c>
      <c r="G463" s="3">
        <f>+H463-(B463*D463)</f>
        <v>18</v>
      </c>
      <c r="H463" s="3">
        <f>+C463*D463</f>
        <v>44</v>
      </c>
      <c r="I463" s="3">
        <f>+B463*D463</f>
        <v>26</v>
      </c>
      <c r="J463" s="6">
        <f t="shared" si="7"/>
        <v>0.20454545454545456</v>
      </c>
      <c r="K463" s="12">
        <v>462</v>
      </c>
      <c r="L463" s="8">
        <f>+SUMIF(A:A,K463,F:F)</f>
        <v>2.2916666666666665E-2</v>
      </c>
      <c r="M463" s="11">
        <f>+SUMIF(A:A,K463,H:H)</f>
        <v>99</v>
      </c>
    </row>
    <row r="464" spans="1:13">
      <c r="A464" s="1">
        <v>178</v>
      </c>
      <c r="B464" s="3">
        <v>20</v>
      </c>
      <c r="C464" s="3">
        <v>33</v>
      </c>
      <c r="D464" s="1">
        <v>3</v>
      </c>
      <c r="E464" s="5" t="s">
        <v>107</v>
      </c>
      <c r="F464" s="5">
        <f>+E464*D464</f>
        <v>0.11458333333333334</v>
      </c>
      <c r="G464" s="3">
        <f>+H464-(B464*D464)</f>
        <v>39</v>
      </c>
      <c r="H464" s="3">
        <f>+C464*D464</f>
        <v>99</v>
      </c>
      <c r="I464" s="3">
        <f>+B464*D464</f>
        <v>60</v>
      </c>
      <c r="J464" s="6">
        <f t="shared" si="7"/>
        <v>0.1313131313131313</v>
      </c>
      <c r="K464" s="12">
        <v>463</v>
      </c>
      <c r="L464" s="8">
        <f>+SUMIF(A:A,K464,F:F)</f>
        <v>2.9166666666666667E-2</v>
      </c>
      <c r="M464" s="11">
        <f>+SUMIF(A:A,K464,H:H)</f>
        <v>93</v>
      </c>
    </row>
    <row r="465" spans="1:13">
      <c r="A465" s="1">
        <v>179</v>
      </c>
      <c r="B465" s="3">
        <v>19</v>
      </c>
      <c r="C465" s="3">
        <v>31</v>
      </c>
      <c r="D465" s="1">
        <v>2</v>
      </c>
      <c r="E465" s="5" t="s">
        <v>79</v>
      </c>
      <c r="F465" s="5">
        <f>+E465*D465</f>
        <v>3.6111111111111108E-2</v>
      </c>
      <c r="G465" s="3">
        <f>+H465-(B465*D465)</f>
        <v>24</v>
      </c>
      <c r="H465" s="3">
        <f>+C465*D465</f>
        <v>62</v>
      </c>
      <c r="I465" s="3">
        <f>+B465*D465</f>
        <v>38</v>
      </c>
      <c r="J465" s="6">
        <f t="shared" si="7"/>
        <v>0.19354838709677419</v>
      </c>
      <c r="K465" s="12">
        <v>464</v>
      </c>
      <c r="L465" s="8">
        <f>+SUMIF(A:A,K465,F:F)</f>
        <v>0.14444444444444446</v>
      </c>
      <c r="M465" s="11">
        <f>+SUMIF(A:A,K465,H:H)</f>
        <v>154</v>
      </c>
    </row>
    <row r="466" spans="1:13">
      <c r="A466" s="1">
        <v>180</v>
      </c>
      <c r="B466" s="3">
        <v>17</v>
      </c>
      <c r="C466" s="3">
        <v>29</v>
      </c>
      <c r="D466" s="1">
        <v>1</v>
      </c>
      <c r="E466" s="5" t="s">
        <v>103</v>
      </c>
      <c r="F466" s="5">
        <f>+E466*D466</f>
        <v>2.4305555555555556E-2</v>
      </c>
      <c r="G466" s="3">
        <f>+H466-(B466*D466)</f>
        <v>12</v>
      </c>
      <c r="H466" s="3">
        <f>+C466*D466</f>
        <v>29</v>
      </c>
      <c r="I466" s="3">
        <f>+B466*D466</f>
        <v>17</v>
      </c>
      <c r="J466" s="6">
        <f t="shared" si="7"/>
        <v>0.41379310344827586</v>
      </c>
      <c r="K466" s="12">
        <v>465</v>
      </c>
      <c r="L466" s="8">
        <f>+SUMIF(A:A,K466,F:F)</f>
        <v>0.10902777777777778</v>
      </c>
      <c r="M466" s="11">
        <f>+SUMIF(A:A,K466,H:H)</f>
        <v>121</v>
      </c>
    </row>
    <row r="467" spans="1:13">
      <c r="A467" s="1">
        <v>180</v>
      </c>
      <c r="B467" s="3">
        <v>18</v>
      </c>
      <c r="C467" s="3">
        <v>30</v>
      </c>
      <c r="D467" s="1">
        <v>3</v>
      </c>
      <c r="E467" s="5" t="s">
        <v>97</v>
      </c>
      <c r="F467" s="5">
        <f>+E467*D467</f>
        <v>4.1666666666666664E-2</v>
      </c>
      <c r="G467" s="3">
        <f>+H467-(B467*D467)</f>
        <v>36</v>
      </c>
      <c r="H467" s="3">
        <f>+C467*D467</f>
        <v>90</v>
      </c>
      <c r="I467" s="3">
        <f>+B467*D467</f>
        <v>54</v>
      </c>
      <c r="J467" s="6">
        <f t="shared" si="7"/>
        <v>0.13333333333333333</v>
      </c>
      <c r="K467" s="12">
        <v>466</v>
      </c>
      <c r="L467" s="8">
        <f>+SUMIF(A:A,K467,F:F)</f>
        <v>0.17291666666666666</v>
      </c>
      <c r="M467" s="11">
        <f>+SUMIF(A:A,K467,H:H)</f>
        <v>140</v>
      </c>
    </row>
    <row r="468" spans="1:13">
      <c r="A468" s="1">
        <v>180</v>
      </c>
      <c r="B468" s="3">
        <v>12</v>
      </c>
      <c r="C468" s="3">
        <v>20</v>
      </c>
      <c r="D468" s="1">
        <v>1</v>
      </c>
      <c r="E468" s="5" t="s">
        <v>95</v>
      </c>
      <c r="F468" s="5">
        <f>+E468*D468</f>
        <v>3.4722222222222224E-2</v>
      </c>
      <c r="G468" s="3">
        <f>+H468-(B468*D468)</f>
        <v>8</v>
      </c>
      <c r="H468" s="3">
        <f>+C468*D468</f>
        <v>20</v>
      </c>
      <c r="I468" s="3">
        <f>+B468*D468</f>
        <v>12</v>
      </c>
      <c r="J468" s="6">
        <f t="shared" si="7"/>
        <v>0.4</v>
      </c>
      <c r="K468" s="12">
        <v>467</v>
      </c>
      <c r="L468" s="8">
        <f>+SUMIF(A:A,K468,F:F)</f>
        <v>0.10902777777777778</v>
      </c>
      <c r="M468" s="11">
        <f>+SUMIF(A:A,K468,H:H)</f>
        <v>143</v>
      </c>
    </row>
    <row r="469" spans="1:13">
      <c r="A469" s="1">
        <v>180</v>
      </c>
      <c r="B469" s="3">
        <v>16</v>
      </c>
      <c r="C469" s="3">
        <v>27</v>
      </c>
      <c r="D469" s="1">
        <v>1</v>
      </c>
      <c r="E469" s="5" t="s">
        <v>110</v>
      </c>
      <c r="F469" s="5">
        <f>+E469*D469</f>
        <v>3.888888888888889E-2</v>
      </c>
      <c r="G469" s="3">
        <f>+H469-(B469*D469)</f>
        <v>11</v>
      </c>
      <c r="H469" s="3">
        <f>+C469*D469</f>
        <v>27</v>
      </c>
      <c r="I469" s="3">
        <f>+B469*D469</f>
        <v>16</v>
      </c>
      <c r="J469" s="6">
        <f t="shared" si="7"/>
        <v>0.40740740740740738</v>
      </c>
      <c r="K469" s="12">
        <v>468</v>
      </c>
      <c r="L469" s="8">
        <f>+SUMIF(A:A,K469,F:F)</f>
        <v>8.1250000000000003E-2</v>
      </c>
      <c r="M469" s="11">
        <f>+SUMIF(A:A,K469,H:H)</f>
        <v>106</v>
      </c>
    </row>
    <row r="470" spans="1:13">
      <c r="A470" s="1">
        <v>181</v>
      </c>
      <c r="B470" s="3">
        <v>16</v>
      </c>
      <c r="C470" s="3">
        <v>27</v>
      </c>
      <c r="D470" s="1">
        <v>1</v>
      </c>
      <c r="E470" s="5" t="s">
        <v>107</v>
      </c>
      <c r="F470" s="5">
        <f>+E470*D470</f>
        <v>3.8194444444444448E-2</v>
      </c>
      <c r="G470" s="3">
        <f>+H470-(B470*D470)</f>
        <v>11</v>
      </c>
      <c r="H470" s="3">
        <f>+C470*D470</f>
        <v>27</v>
      </c>
      <c r="I470" s="3">
        <f>+B470*D470</f>
        <v>16</v>
      </c>
      <c r="J470" s="6">
        <f t="shared" si="7"/>
        <v>0.40740740740740738</v>
      </c>
      <c r="K470" s="12">
        <v>469</v>
      </c>
      <c r="L470" s="8">
        <f>+SUMIF(A:A,K470,F:F)</f>
        <v>7.6388888888888881E-2</v>
      </c>
      <c r="M470" s="11">
        <f>+SUMIF(A:A,K470,H:H)</f>
        <v>137</v>
      </c>
    </row>
    <row r="471" spans="1:13">
      <c r="A471" s="1">
        <v>182</v>
      </c>
      <c r="B471" s="3">
        <v>11</v>
      </c>
      <c r="C471" s="3">
        <v>19</v>
      </c>
      <c r="D471" s="1">
        <v>2</v>
      </c>
      <c r="E471" s="5" t="s">
        <v>77</v>
      </c>
      <c r="F471" s="5">
        <f>+E471*D471</f>
        <v>1.5277777777777777E-2</v>
      </c>
      <c r="G471" s="3">
        <f>+H471-(B471*D471)</f>
        <v>16</v>
      </c>
      <c r="H471" s="3">
        <f>+C471*D471</f>
        <v>38</v>
      </c>
      <c r="I471" s="3">
        <f>+B471*D471</f>
        <v>22</v>
      </c>
      <c r="J471" s="6">
        <f t="shared" si="7"/>
        <v>0.21052631578947367</v>
      </c>
      <c r="K471" s="12">
        <v>470</v>
      </c>
      <c r="L471" s="8">
        <f>+SUMIF(A:A,K471,F:F)</f>
        <v>8.8888888888888892E-2</v>
      </c>
      <c r="M471" s="11">
        <f>+SUMIF(A:A,K471,H:H)</f>
        <v>78</v>
      </c>
    </row>
    <row r="472" spans="1:13">
      <c r="A472" s="1">
        <v>183</v>
      </c>
      <c r="B472" s="3">
        <v>19</v>
      </c>
      <c r="C472" s="3">
        <v>32</v>
      </c>
      <c r="D472" s="1">
        <v>2</v>
      </c>
      <c r="E472" s="5" t="s">
        <v>119</v>
      </c>
      <c r="F472" s="5">
        <f>+E472*D472</f>
        <v>7.2222222222222215E-2</v>
      </c>
      <c r="G472" s="3">
        <f>+H472-(B472*D472)</f>
        <v>26</v>
      </c>
      <c r="H472" s="3">
        <f>+C472*D472</f>
        <v>64</v>
      </c>
      <c r="I472" s="3">
        <f>+B472*D472</f>
        <v>38</v>
      </c>
      <c r="J472" s="6">
        <f t="shared" si="7"/>
        <v>0.203125</v>
      </c>
      <c r="K472" s="12">
        <v>471</v>
      </c>
      <c r="L472" s="8">
        <f>+SUMIF(A:A,K472,F:F)</f>
        <v>0.11874999999999999</v>
      </c>
      <c r="M472" s="11">
        <f>+SUMIF(A:A,K472,H:H)</f>
        <v>105</v>
      </c>
    </row>
    <row r="473" spans="1:13">
      <c r="A473" s="1">
        <v>183</v>
      </c>
      <c r="B473" s="3">
        <v>15</v>
      </c>
      <c r="C473" s="3">
        <v>26</v>
      </c>
      <c r="D473" s="1">
        <v>1</v>
      </c>
      <c r="E473" s="5" t="s">
        <v>82</v>
      </c>
      <c r="F473" s="5">
        <f>+E473*D473</f>
        <v>6.9444444444444441E-3</v>
      </c>
      <c r="G473" s="3">
        <f>+H473-(B473*D473)</f>
        <v>11</v>
      </c>
      <c r="H473" s="3">
        <f>+C473*D473</f>
        <v>26</v>
      </c>
      <c r="I473" s="3">
        <f>+B473*D473</f>
        <v>15</v>
      </c>
      <c r="J473" s="6">
        <f t="shared" si="7"/>
        <v>0.42307692307692307</v>
      </c>
      <c r="K473" s="12">
        <v>472</v>
      </c>
      <c r="L473" s="8">
        <f>+SUMIF(A:A,K473,F:F)</f>
        <v>0.10138888888888889</v>
      </c>
      <c r="M473" s="11">
        <f>+SUMIF(A:A,K473,H:H)</f>
        <v>114</v>
      </c>
    </row>
    <row r="474" spans="1:13">
      <c r="A474" s="1">
        <v>183</v>
      </c>
      <c r="B474" s="3">
        <v>12</v>
      </c>
      <c r="C474" s="3">
        <v>20</v>
      </c>
      <c r="D474" s="1">
        <v>3</v>
      </c>
      <c r="E474" s="5" t="s">
        <v>93</v>
      </c>
      <c r="F474" s="5">
        <f>+E474*D474</f>
        <v>0.12083333333333335</v>
      </c>
      <c r="G474" s="3">
        <f>+H474-(B474*D474)</f>
        <v>24</v>
      </c>
      <c r="H474" s="3">
        <f>+C474*D474</f>
        <v>60</v>
      </c>
      <c r="I474" s="3">
        <f>+B474*D474</f>
        <v>36</v>
      </c>
      <c r="J474" s="6">
        <f t="shared" si="7"/>
        <v>0.13333333333333333</v>
      </c>
      <c r="K474" s="12">
        <v>473</v>
      </c>
      <c r="L474" s="8">
        <f>+SUMIF(A:A,K474,F:F)</f>
        <v>7.7777777777777779E-2</v>
      </c>
      <c r="M474" s="11">
        <f>+SUMIF(A:A,K474,H:H)</f>
        <v>79</v>
      </c>
    </row>
    <row r="475" spans="1:13">
      <c r="A475" s="1">
        <v>183</v>
      </c>
      <c r="B475" s="3">
        <v>21</v>
      </c>
      <c r="C475" s="3">
        <v>35</v>
      </c>
      <c r="D475" s="1">
        <v>3</v>
      </c>
      <c r="E475" s="5" t="s">
        <v>100</v>
      </c>
      <c r="F475" s="5">
        <f>+E475*D475</f>
        <v>9.5833333333333326E-2</v>
      </c>
      <c r="G475" s="3">
        <f>+H475-(B475*D475)</f>
        <v>42</v>
      </c>
      <c r="H475" s="3">
        <f>+C475*D475</f>
        <v>105</v>
      </c>
      <c r="I475" s="3">
        <f>+B475*D475</f>
        <v>63</v>
      </c>
      <c r="J475" s="6">
        <f t="shared" si="7"/>
        <v>0.13333333333333333</v>
      </c>
      <c r="K475" s="12">
        <v>474</v>
      </c>
      <c r="L475" s="8">
        <f>+SUMIF(A:A,K475,F:F)</f>
        <v>0.16041666666666665</v>
      </c>
      <c r="M475" s="11">
        <f>+SUMIF(A:A,K475,H:H)</f>
        <v>178</v>
      </c>
    </row>
    <row r="476" spans="1:13">
      <c r="A476" s="1">
        <v>184</v>
      </c>
      <c r="B476" s="3">
        <v>16</v>
      </c>
      <c r="C476" s="3">
        <v>28</v>
      </c>
      <c r="D476" s="1">
        <v>3</v>
      </c>
      <c r="E476" s="5" t="s">
        <v>87</v>
      </c>
      <c r="F476" s="5">
        <f>+E476*D476</f>
        <v>1.2500000000000001E-2</v>
      </c>
      <c r="G476" s="3">
        <f>+H476-(B476*D476)</f>
        <v>36</v>
      </c>
      <c r="H476" s="3">
        <f>+C476*D476</f>
        <v>84</v>
      </c>
      <c r="I476" s="3">
        <f>+B476*D476</f>
        <v>48</v>
      </c>
      <c r="J476" s="6">
        <f t="shared" si="7"/>
        <v>0.14285714285714285</v>
      </c>
      <c r="K476" s="12">
        <v>475</v>
      </c>
      <c r="L476" s="8">
        <f>+SUMIF(A:A,K476,F:F)</f>
        <v>7.2916666666666657E-2</v>
      </c>
      <c r="M476" s="11">
        <f>+SUMIF(A:A,K476,H:H)</f>
        <v>174</v>
      </c>
    </row>
    <row r="477" spans="1:13">
      <c r="A477" s="1">
        <v>184</v>
      </c>
      <c r="B477" s="3">
        <v>16</v>
      </c>
      <c r="C477" s="3">
        <v>27</v>
      </c>
      <c r="D477" s="1">
        <v>3</v>
      </c>
      <c r="E477" s="5" t="s">
        <v>82</v>
      </c>
      <c r="F477" s="5">
        <f>+E477*D477</f>
        <v>2.0833333333333332E-2</v>
      </c>
      <c r="G477" s="3">
        <f>+H477-(B477*D477)</f>
        <v>33</v>
      </c>
      <c r="H477" s="3">
        <f>+C477*D477</f>
        <v>81</v>
      </c>
      <c r="I477" s="3">
        <f>+B477*D477</f>
        <v>48</v>
      </c>
      <c r="J477" s="6">
        <f t="shared" si="7"/>
        <v>0.13580246913580246</v>
      </c>
      <c r="K477" s="12">
        <v>476</v>
      </c>
      <c r="L477" s="8">
        <f>+SUMIF(A:A,K477,F:F)</f>
        <v>0.125</v>
      </c>
      <c r="M477" s="11">
        <f>+SUMIF(A:A,K477,H:H)</f>
        <v>218</v>
      </c>
    </row>
    <row r="478" spans="1:13">
      <c r="A478" s="1">
        <v>184</v>
      </c>
      <c r="B478" s="3">
        <v>12</v>
      </c>
      <c r="C478" s="3">
        <v>20</v>
      </c>
      <c r="D478" s="1">
        <v>2</v>
      </c>
      <c r="E478" s="5" t="s">
        <v>99</v>
      </c>
      <c r="F478" s="5">
        <f>+E478*D478</f>
        <v>1.8055555555555554E-2</v>
      </c>
      <c r="G478" s="3">
        <f>+H478-(B478*D478)</f>
        <v>16</v>
      </c>
      <c r="H478" s="3">
        <f>+C478*D478</f>
        <v>40</v>
      </c>
      <c r="I478" s="3">
        <f>+B478*D478</f>
        <v>24</v>
      </c>
      <c r="J478" s="6">
        <f t="shared" si="7"/>
        <v>0.2</v>
      </c>
      <c r="K478" s="12">
        <v>477</v>
      </c>
      <c r="L478" s="8">
        <f>+SUMIF(A:A,K478,F:F)</f>
        <v>0.15972222222222221</v>
      </c>
      <c r="M478" s="11">
        <f>+SUMIF(A:A,K478,H:H)</f>
        <v>204</v>
      </c>
    </row>
    <row r="479" spans="1:13">
      <c r="A479" s="1">
        <v>185</v>
      </c>
      <c r="B479" s="3">
        <v>13</v>
      </c>
      <c r="C479" s="3">
        <v>21</v>
      </c>
      <c r="D479" s="1">
        <v>3</v>
      </c>
      <c r="E479" s="5" t="s">
        <v>69</v>
      </c>
      <c r="F479" s="5">
        <f>+E479*D479</f>
        <v>7.0833333333333331E-2</v>
      </c>
      <c r="G479" s="3">
        <f>+H479-(B479*D479)</f>
        <v>24</v>
      </c>
      <c r="H479" s="3">
        <f>+C479*D479</f>
        <v>63</v>
      </c>
      <c r="I479" s="3">
        <f>+B479*D479</f>
        <v>39</v>
      </c>
      <c r="J479" s="6">
        <f t="shared" si="7"/>
        <v>0.12698412698412698</v>
      </c>
      <c r="K479" s="12">
        <v>478</v>
      </c>
      <c r="L479" s="8">
        <f>+SUMIF(A:A,K479,F:F)</f>
        <v>0.125</v>
      </c>
      <c r="M479" s="11">
        <f>+SUMIF(A:A,K479,H:H)</f>
        <v>118</v>
      </c>
    </row>
    <row r="480" spans="1:13">
      <c r="A480" s="1">
        <v>185</v>
      </c>
      <c r="B480" s="3">
        <v>16</v>
      </c>
      <c r="C480" s="3">
        <v>28</v>
      </c>
      <c r="D480" s="1">
        <v>1</v>
      </c>
      <c r="E480" s="5" t="s">
        <v>87</v>
      </c>
      <c r="F480" s="5">
        <f>+E480*D480</f>
        <v>4.1666666666666666E-3</v>
      </c>
      <c r="G480" s="3">
        <f>+H480-(B480*D480)</f>
        <v>12</v>
      </c>
      <c r="H480" s="3">
        <f>+C480*D480</f>
        <v>28</v>
      </c>
      <c r="I480" s="3">
        <f>+B480*D480</f>
        <v>16</v>
      </c>
      <c r="J480" s="6">
        <f t="shared" si="7"/>
        <v>0.42857142857142855</v>
      </c>
      <c r="K480" s="12">
        <v>479</v>
      </c>
      <c r="L480" s="8">
        <f>+SUMIF(A:A,K480,F:F)</f>
        <v>5.7638888888888892E-2</v>
      </c>
      <c r="M480" s="11">
        <f>+SUMIF(A:A,K480,H:H)</f>
        <v>52</v>
      </c>
    </row>
    <row r="481" spans="1:13">
      <c r="A481" s="1">
        <v>186</v>
      </c>
      <c r="B481" s="3">
        <v>16</v>
      </c>
      <c r="C481" s="3">
        <v>27</v>
      </c>
      <c r="D481" s="1">
        <v>3</v>
      </c>
      <c r="E481" s="5" t="s">
        <v>117</v>
      </c>
      <c r="F481" s="5">
        <f>+E481*D481</f>
        <v>3.3333333333333333E-2</v>
      </c>
      <c r="G481" s="3">
        <f>+H481-(B481*D481)</f>
        <v>33</v>
      </c>
      <c r="H481" s="3">
        <f>+C481*D481</f>
        <v>81</v>
      </c>
      <c r="I481" s="3">
        <f>+B481*D481</f>
        <v>48</v>
      </c>
      <c r="J481" s="6">
        <f t="shared" si="7"/>
        <v>0.13580246913580246</v>
      </c>
      <c r="K481" s="12">
        <v>480</v>
      </c>
      <c r="L481" s="8">
        <f>+SUMIF(A:A,K481,F:F)</f>
        <v>0.12986111111111109</v>
      </c>
      <c r="M481" s="11">
        <f>+SUMIF(A:A,K481,H:H)</f>
        <v>159</v>
      </c>
    </row>
    <row r="482" spans="1:13">
      <c r="A482" s="1">
        <v>186</v>
      </c>
      <c r="B482" s="3">
        <v>19</v>
      </c>
      <c r="C482" s="3">
        <v>32</v>
      </c>
      <c r="D482" s="1">
        <v>3</v>
      </c>
      <c r="E482" s="5" t="s">
        <v>74</v>
      </c>
      <c r="F482" s="5">
        <f>+E482*D482</f>
        <v>4.7916666666666663E-2</v>
      </c>
      <c r="G482" s="3">
        <f>+H482-(B482*D482)</f>
        <v>39</v>
      </c>
      <c r="H482" s="3">
        <f>+C482*D482</f>
        <v>96</v>
      </c>
      <c r="I482" s="3">
        <f>+B482*D482</f>
        <v>57</v>
      </c>
      <c r="J482" s="6">
        <f t="shared" si="7"/>
        <v>0.13541666666666666</v>
      </c>
      <c r="K482" s="12">
        <v>481</v>
      </c>
      <c r="L482" s="8">
        <f>+SUMIF(A:A,K482,F:F)</f>
        <v>8.0555555555555561E-2</v>
      </c>
      <c r="M482" s="11">
        <f>+SUMIF(A:A,K482,H:H)</f>
        <v>52</v>
      </c>
    </row>
    <row r="483" spans="1:13">
      <c r="A483" s="1">
        <v>186</v>
      </c>
      <c r="B483" s="3">
        <v>19</v>
      </c>
      <c r="C483" s="3">
        <v>31</v>
      </c>
      <c r="D483" s="1">
        <v>3</v>
      </c>
      <c r="E483" s="5" t="s">
        <v>73</v>
      </c>
      <c r="F483" s="5">
        <f>+E483*D483</f>
        <v>0.11249999999999999</v>
      </c>
      <c r="G483" s="3">
        <f>+H483-(B483*D483)</f>
        <v>36</v>
      </c>
      <c r="H483" s="3">
        <f>+C483*D483</f>
        <v>93</v>
      </c>
      <c r="I483" s="3">
        <f>+B483*D483</f>
        <v>57</v>
      </c>
      <c r="J483" s="6">
        <f t="shared" si="7"/>
        <v>0.12903225806451613</v>
      </c>
      <c r="K483" s="12">
        <v>482</v>
      </c>
      <c r="L483" s="8">
        <f>+SUMIF(A:A,K483,F:F)</f>
        <v>4.3749999999999997E-2</v>
      </c>
      <c r="M483" s="11">
        <f>+SUMIF(A:A,K483,H:H)</f>
        <v>63</v>
      </c>
    </row>
    <row r="484" spans="1:13">
      <c r="A484" s="1">
        <v>187</v>
      </c>
      <c r="B484" s="3">
        <v>20</v>
      </c>
      <c r="C484" s="3">
        <v>34</v>
      </c>
      <c r="D484" s="1">
        <v>2</v>
      </c>
      <c r="E484" s="5" t="s">
        <v>118</v>
      </c>
      <c r="F484" s="5">
        <f>+E484*D484</f>
        <v>3.888888888888889E-2</v>
      </c>
      <c r="G484" s="3">
        <f>+H484-(B484*D484)</f>
        <v>28</v>
      </c>
      <c r="H484" s="3">
        <f>+C484*D484</f>
        <v>68</v>
      </c>
      <c r="I484" s="3">
        <f>+B484*D484</f>
        <v>40</v>
      </c>
      <c r="J484" s="6">
        <f t="shared" si="7"/>
        <v>0.20588235294117646</v>
      </c>
      <c r="K484" s="12">
        <v>483</v>
      </c>
      <c r="L484" s="8">
        <f>+SUMIF(A:A,K484,F:F)</f>
        <v>0.11041666666666666</v>
      </c>
      <c r="M484" s="11">
        <f>+SUMIF(A:A,K484,H:H)</f>
        <v>81</v>
      </c>
    </row>
    <row r="485" spans="1:13">
      <c r="A485" s="1">
        <v>187</v>
      </c>
      <c r="B485" s="3">
        <v>15</v>
      </c>
      <c r="C485" s="3">
        <v>26</v>
      </c>
      <c r="D485" s="1">
        <v>1</v>
      </c>
      <c r="E485" s="5" t="s">
        <v>68</v>
      </c>
      <c r="F485" s="5">
        <f>+E485*D485</f>
        <v>3.5416666666666666E-2</v>
      </c>
      <c r="G485" s="3">
        <f>+H485-(B485*D485)</f>
        <v>11</v>
      </c>
      <c r="H485" s="3">
        <f>+C485*D485</f>
        <v>26</v>
      </c>
      <c r="I485" s="3">
        <f>+B485*D485</f>
        <v>15</v>
      </c>
      <c r="J485" s="6">
        <f t="shared" si="7"/>
        <v>0.42307692307692307</v>
      </c>
      <c r="K485" s="12">
        <v>484</v>
      </c>
      <c r="L485" s="8">
        <f>+SUMIF(A:A,K485,F:F)</f>
        <v>7.0833333333333331E-2</v>
      </c>
      <c r="M485" s="11">
        <f>+SUMIF(A:A,K485,H:H)</f>
        <v>75</v>
      </c>
    </row>
    <row r="486" spans="1:13">
      <c r="A486" s="1">
        <v>187</v>
      </c>
      <c r="B486" s="3">
        <v>17</v>
      </c>
      <c r="C486" s="3">
        <v>29</v>
      </c>
      <c r="D486" s="1">
        <v>3</v>
      </c>
      <c r="E486" s="5" t="s">
        <v>77</v>
      </c>
      <c r="F486" s="5">
        <f>+E486*D486</f>
        <v>2.2916666666666665E-2</v>
      </c>
      <c r="G486" s="3">
        <f>+H486-(B486*D486)</f>
        <v>36</v>
      </c>
      <c r="H486" s="3">
        <f>+C486*D486</f>
        <v>87</v>
      </c>
      <c r="I486" s="3">
        <f>+B486*D486</f>
        <v>51</v>
      </c>
      <c r="J486" s="6">
        <f t="shared" si="7"/>
        <v>0.13793103448275862</v>
      </c>
      <c r="K486" s="12">
        <v>485</v>
      </c>
      <c r="L486" s="8">
        <f>+SUMIF(A:A,K486,F:F)</f>
        <v>0.12569444444444444</v>
      </c>
      <c r="M486" s="11">
        <f>+SUMIF(A:A,K486,H:H)</f>
        <v>144</v>
      </c>
    </row>
    <row r="487" spans="1:13">
      <c r="A487" s="1">
        <v>187</v>
      </c>
      <c r="B487" s="3">
        <v>16</v>
      </c>
      <c r="C487" s="3">
        <v>27</v>
      </c>
      <c r="D487" s="1">
        <v>1</v>
      </c>
      <c r="E487" s="5" t="s">
        <v>72</v>
      </c>
      <c r="F487" s="5">
        <f>+E487*D487</f>
        <v>2.5000000000000001E-2</v>
      </c>
      <c r="G487" s="3">
        <f>+H487-(B487*D487)</f>
        <v>11</v>
      </c>
      <c r="H487" s="3">
        <f>+C487*D487</f>
        <v>27</v>
      </c>
      <c r="I487" s="3">
        <f>+B487*D487</f>
        <v>16</v>
      </c>
      <c r="J487" s="6">
        <f t="shared" si="7"/>
        <v>0.40740740740740738</v>
      </c>
      <c r="K487" s="12">
        <v>486</v>
      </c>
      <c r="L487" s="8">
        <f>+SUMIF(A:A,K487,F:F)</f>
        <v>4.5833333333333337E-2</v>
      </c>
      <c r="M487" s="11">
        <f>+SUMIF(A:A,K487,H:H)</f>
        <v>150</v>
      </c>
    </row>
    <row r="488" spans="1:13">
      <c r="A488" s="1">
        <v>188</v>
      </c>
      <c r="B488" s="3">
        <v>19</v>
      </c>
      <c r="C488" s="3">
        <v>31</v>
      </c>
      <c r="D488" s="1">
        <v>1</v>
      </c>
      <c r="E488" s="5" t="s">
        <v>93</v>
      </c>
      <c r="F488" s="5">
        <f>+E488*D488</f>
        <v>4.027777777777778E-2</v>
      </c>
      <c r="G488" s="3">
        <f>+H488-(B488*D488)</f>
        <v>12</v>
      </c>
      <c r="H488" s="3">
        <f>+C488*D488</f>
        <v>31</v>
      </c>
      <c r="I488" s="3">
        <f>+B488*D488</f>
        <v>19</v>
      </c>
      <c r="J488" s="6">
        <f t="shared" si="7"/>
        <v>0.38709677419354838</v>
      </c>
      <c r="K488" s="12">
        <v>487</v>
      </c>
      <c r="L488" s="8">
        <f>+SUMIF(A:A,K488,F:F)</f>
        <v>0.12430555555555557</v>
      </c>
      <c r="M488" s="11">
        <f>+SUMIF(A:A,K488,H:H)</f>
        <v>152</v>
      </c>
    </row>
    <row r="489" spans="1:13">
      <c r="A489" s="1">
        <v>188</v>
      </c>
      <c r="B489" s="3">
        <v>15</v>
      </c>
      <c r="C489" s="3">
        <v>26</v>
      </c>
      <c r="D489" s="1">
        <v>2</v>
      </c>
      <c r="E489" s="5" t="s">
        <v>102</v>
      </c>
      <c r="F489" s="5">
        <f>+E489*D489</f>
        <v>6.5277777777777782E-2</v>
      </c>
      <c r="G489" s="3">
        <f>+H489-(B489*D489)</f>
        <v>22</v>
      </c>
      <c r="H489" s="3">
        <f>+C489*D489</f>
        <v>52</v>
      </c>
      <c r="I489" s="3">
        <f>+B489*D489</f>
        <v>30</v>
      </c>
      <c r="J489" s="6">
        <f t="shared" si="7"/>
        <v>0.21153846153846154</v>
      </c>
      <c r="K489" s="12">
        <v>488</v>
      </c>
      <c r="L489" s="8">
        <f>+SUMIF(A:A,K489,F:F)</f>
        <v>0.24583333333333332</v>
      </c>
      <c r="M489" s="11">
        <f>+SUMIF(A:A,K489,H:H)</f>
        <v>185</v>
      </c>
    </row>
    <row r="490" spans="1:13">
      <c r="A490" s="1">
        <v>189</v>
      </c>
      <c r="B490" s="3">
        <v>20</v>
      </c>
      <c r="C490" s="3">
        <v>34</v>
      </c>
      <c r="D490" s="1">
        <v>2</v>
      </c>
      <c r="E490" s="5" t="s">
        <v>101</v>
      </c>
      <c r="F490" s="5">
        <f>+E490*D490</f>
        <v>5.8333333333333334E-2</v>
      </c>
      <c r="G490" s="3">
        <f>+H490-(B490*D490)</f>
        <v>28</v>
      </c>
      <c r="H490" s="3">
        <f>+C490*D490</f>
        <v>68</v>
      </c>
      <c r="I490" s="3">
        <f>+B490*D490</f>
        <v>40</v>
      </c>
      <c r="J490" s="6">
        <f t="shared" si="7"/>
        <v>0.20588235294117646</v>
      </c>
      <c r="K490" s="12">
        <v>489</v>
      </c>
      <c r="L490" s="8">
        <f>+SUMIF(A:A,K490,F:F)</f>
        <v>5.1388888888888887E-2</v>
      </c>
      <c r="M490" s="11">
        <f>+SUMIF(A:A,K490,H:H)</f>
        <v>149</v>
      </c>
    </row>
    <row r="491" spans="1:13">
      <c r="A491" s="1">
        <v>189</v>
      </c>
      <c r="B491" s="3">
        <v>15</v>
      </c>
      <c r="C491" s="3">
        <v>26</v>
      </c>
      <c r="D491" s="1">
        <v>2</v>
      </c>
      <c r="E491" s="5" t="s">
        <v>105</v>
      </c>
      <c r="F491" s="5">
        <f>+E491*D491</f>
        <v>3.0555555555555555E-2</v>
      </c>
      <c r="G491" s="3">
        <f>+H491-(B491*D491)</f>
        <v>22</v>
      </c>
      <c r="H491" s="3">
        <f>+C491*D491</f>
        <v>52</v>
      </c>
      <c r="I491" s="3">
        <f>+B491*D491</f>
        <v>30</v>
      </c>
      <c r="J491" s="6">
        <f t="shared" si="7"/>
        <v>0.21153846153846154</v>
      </c>
      <c r="K491" s="12">
        <v>490</v>
      </c>
      <c r="L491" s="8">
        <f>+SUMIF(A:A,K491,F:F)</f>
        <v>0.19652777777777777</v>
      </c>
      <c r="M491" s="11">
        <f>+SUMIF(A:A,K491,H:H)</f>
        <v>212</v>
      </c>
    </row>
    <row r="492" spans="1:13">
      <c r="A492" s="1">
        <v>189</v>
      </c>
      <c r="B492" s="3">
        <v>14</v>
      </c>
      <c r="C492" s="3">
        <v>24</v>
      </c>
      <c r="D492" s="1">
        <v>3</v>
      </c>
      <c r="E492" s="5" t="s">
        <v>113</v>
      </c>
      <c r="F492" s="5">
        <f>+E492*D492</f>
        <v>0.11041666666666666</v>
      </c>
      <c r="G492" s="3">
        <f>+H492-(B492*D492)</f>
        <v>30</v>
      </c>
      <c r="H492" s="3">
        <f>+C492*D492</f>
        <v>72</v>
      </c>
      <c r="I492" s="3">
        <f>+B492*D492</f>
        <v>42</v>
      </c>
      <c r="J492" s="6">
        <f t="shared" si="7"/>
        <v>0.1388888888888889</v>
      </c>
      <c r="K492" s="12">
        <v>491</v>
      </c>
      <c r="L492" s="8">
        <f>+SUMIF(A:A,K492,F:F)</f>
        <v>5.6944444444444443E-2</v>
      </c>
      <c r="M492" s="11">
        <f>+SUMIF(A:A,K492,H:H)</f>
        <v>118</v>
      </c>
    </row>
    <row r="493" spans="1:13">
      <c r="A493" s="1">
        <v>190</v>
      </c>
      <c r="B493" s="3">
        <v>10</v>
      </c>
      <c r="C493" s="3">
        <v>18</v>
      </c>
      <c r="D493" s="1">
        <v>1</v>
      </c>
      <c r="E493" s="5" t="s">
        <v>104</v>
      </c>
      <c r="F493" s="5">
        <f>+E493*D493</f>
        <v>2.7083333333333334E-2</v>
      </c>
      <c r="G493" s="3">
        <f>+H493-(B493*D493)</f>
        <v>8</v>
      </c>
      <c r="H493" s="3">
        <f>+C493*D493</f>
        <v>18</v>
      </c>
      <c r="I493" s="3">
        <f>+B493*D493</f>
        <v>10</v>
      </c>
      <c r="J493" s="6">
        <f t="shared" si="7"/>
        <v>0.44444444444444442</v>
      </c>
      <c r="K493" s="12">
        <v>492</v>
      </c>
      <c r="L493" s="8">
        <f>+SUMIF(A:A,K493,F:F)</f>
        <v>8.4027777777777771E-2</v>
      </c>
      <c r="M493" s="11">
        <f>+SUMIF(A:A,K493,H:H)</f>
        <v>210</v>
      </c>
    </row>
    <row r="494" spans="1:13">
      <c r="A494" s="1">
        <v>190</v>
      </c>
      <c r="B494" s="3">
        <v>25</v>
      </c>
      <c r="C494" s="3">
        <v>40</v>
      </c>
      <c r="D494" s="1">
        <v>2</v>
      </c>
      <c r="E494" s="5" t="s">
        <v>98</v>
      </c>
      <c r="F494" s="5">
        <f>+E494*D494</f>
        <v>6.25E-2</v>
      </c>
      <c r="G494" s="3">
        <f>+H494-(B494*D494)</f>
        <v>30</v>
      </c>
      <c r="H494" s="3">
        <f>+C494*D494</f>
        <v>80</v>
      </c>
      <c r="I494" s="3">
        <f>+B494*D494</f>
        <v>50</v>
      </c>
      <c r="J494" s="6">
        <f t="shared" si="7"/>
        <v>0.1875</v>
      </c>
      <c r="K494" s="12">
        <v>493</v>
      </c>
      <c r="L494" s="8">
        <f>+SUMIF(A:A,K494,F:F)</f>
        <v>1.6666666666666666E-2</v>
      </c>
      <c r="M494" s="11">
        <f>+SUMIF(A:A,K494,H:H)</f>
        <v>54</v>
      </c>
    </row>
    <row r="495" spans="1:13">
      <c r="A495" s="1">
        <v>190</v>
      </c>
      <c r="B495" s="3">
        <v>21</v>
      </c>
      <c r="C495" s="3">
        <v>35</v>
      </c>
      <c r="D495" s="1">
        <v>1</v>
      </c>
      <c r="E495" s="5" t="s">
        <v>77</v>
      </c>
      <c r="F495" s="5">
        <f>+E495*D495</f>
        <v>7.6388888888888886E-3</v>
      </c>
      <c r="G495" s="3">
        <f>+H495-(B495*D495)</f>
        <v>14</v>
      </c>
      <c r="H495" s="3">
        <f>+C495*D495</f>
        <v>35</v>
      </c>
      <c r="I495" s="3">
        <f>+B495*D495</f>
        <v>21</v>
      </c>
      <c r="J495" s="6">
        <f t="shared" si="7"/>
        <v>0.4</v>
      </c>
      <c r="K495" s="12">
        <v>494</v>
      </c>
      <c r="L495" s="8">
        <f>+SUMIF(A:A,K495,F:F)</f>
        <v>5.8333333333333334E-2</v>
      </c>
      <c r="M495" s="11">
        <f>+SUMIF(A:A,K495,H:H)</f>
        <v>172</v>
      </c>
    </row>
    <row r="496" spans="1:13">
      <c r="A496" s="1">
        <v>190</v>
      </c>
      <c r="B496" s="3">
        <v>14</v>
      </c>
      <c r="C496" s="3">
        <v>23</v>
      </c>
      <c r="D496" s="1">
        <v>3</v>
      </c>
      <c r="E496" s="5" t="s">
        <v>115</v>
      </c>
      <c r="F496" s="5">
        <f>+E496*D496</f>
        <v>1.4583333333333334E-2</v>
      </c>
      <c r="G496" s="3">
        <f>+H496-(B496*D496)</f>
        <v>27</v>
      </c>
      <c r="H496" s="3">
        <f>+C496*D496</f>
        <v>69</v>
      </c>
      <c r="I496" s="3">
        <f>+B496*D496</f>
        <v>42</v>
      </c>
      <c r="J496" s="6">
        <f t="shared" si="7"/>
        <v>0.13043478260869565</v>
      </c>
      <c r="K496" s="12">
        <v>495</v>
      </c>
      <c r="L496" s="8">
        <f>+SUMIF(A:A,K496,F:F)</f>
        <v>0.12569444444444444</v>
      </c>
      <c r="M496" s="11">
        <f>+SUMIF(A:A,K496,H:H)</f>
        <v>263</v>
      </c>
    </row>
    <row r="497" spans="1:13">
      <c r="A497" s="1">
        <v>191</v>
      </c>
      <c r="B497" s="3">
        <v>15</v>
      </c>
      <c r="C497" s="3">
        <v>25</v>
      </c>
      <c r="D497" s="1">
        <v>3</v>
      </c>
      <c r="E497" s="5" t="s">
        <v>67</v>
      </c>
      <c r="F497" s="5">
        <f>+E497*D497</f>
        <v>6.6666666666666666E-2</v>
      </c>
      <c r="G497" s="3">
        <f>+H497-(B497*D497)</f>
        <v>30</v>
      </c>
      <c r="H497" s="3">
        <f>+C497*D497</f>
        <v>75</v>
      </c>
      <c r="I497" s="3">
        <f>+B497*D497</f>
        <v>45</v>
      </c>
      <c r="J497" s="6">
        <f t="shared" si="7"/>
        <v>0.13333333333333333</v>
      </c>
      <c r="K497" s="12">
        <v>496</v>
      </c>
      <c r="L497" s="8">
        <f>+SUMIF(A:A,K497,F:F)</f>
        <v>0.18125000000000002</v>
      </c>
      <c r="M497" s="11">
        <f>+SUMIF(A:A,K497,H:H)</f>
        <v>223</v>
      </c>
    </row>
    <row r="498" spans="1:13">
      <c r="A498" s="1">
        <v>191</v>
      </c>
      <c r="B498" s="3">
        <v>17</v>
      </c>
      <c r="C498" s="3">
        <v>29</v>
      </c>
      <c r="D498" s="1">
        <v>3</v>
      </c>
      <c r="E498" s="5" t="s">
        <v>107</v>
      </c>
      <c r="F498" s="5">
        <f>+E498*D498</f>
        <v>0.11458333333333334</v>
      </c>
      <c r="G498" s="3">
        <f>+H498-(B498*D498)</f>
        <v>36</v>
      </c>
      <c r="H498" s="3">
        <f>+C498*D498</f>
        <v>87</v>
      </c>
      <c r="I498" s="3">
        <f>+B498*D498</f>
        <v>51</v>
      </c>
      <c r="J498" s="6">
        <f t="shared" si="7"/>
        <v>0.13793103448275862</v>
      </c>
      <c r="K498" s="12">
        <v>497</v>
      </c>
      <c r="L498" s="8">
        <f>+SUMIF(A:A,K498,F:F)</f>
        <v>7.0833333333333331E-2</v>
      </c>
      <c r="M498" s="11">
        <f>+SUMIF(A:A,K498,H:H)</f>
        <v>150</v>
      </c>
    </row>
    <row r="499" spans="1:13">
      <c r="A499" s="1">
        <v>192</v>
      </c>
      <c r="B499" s="3">
        <v>15</v>
      </c>
      <c r="C499" s="3">
        <v>25</v>
      </c>
      <c r="D499" s="1">
        <v>3</v>
      </c>
      <c r="E499" s="5" t="s">
        <v>79</v>
      </c>
      <c r="F499" s="5">
        <f>+E499*D499</f>
        <v>5.4166666666666662E-2</v>
      </c>
      <c r="G499" s="3">
        <f>+H499-(B499*D499)</f>
        <v>30</v>
      </c>
      <c r="H499" s="3">
        <f>+C499*D499</f>
        <v>75</v>
      </c>
      <c r="I499" s="3">
        <f>+B499*D499</f>
        <v>45</v>
      </c>
      <c r="J499" s="6">
        <f t="shared" si="7"/>
        <v>0.13333333333333333</v>
      </c>
      <c r="K499" s="12">
        <v>498</v>
      </c>
      <c r="L499" s="8">
        <f>+SUMIF(A:A,K499,F:F)</f>
        <v>2.2222222222222223E-2</v>
      </c>
      <c r="M499" s="11">
        <f>+SUMIF(A:A,K499,H:H)</f>
        <v>19</v>
      </c>
    </row>
    <row r="500" spans="1:13">
      <c r="A500" s="1">
        <v>193</v>
      </c>
      <c r="B500" s="3">
        <v>15</v>
      </c>
      <c r="C500" s="3">
        <v>26</v>
      </c>
      <c r="D500" s="1">
        <v>2</v>
      </c>
      <c r="E500" s="5" t="s">
        <v>94</v>
      </c>
      <c r="F500" s="5">
        <f>+E500*D500</f>
        <v>7.9166666666666663E-2</v>
      </c>
      <c r="G500" s="3">
        <f>+H500-(B500*D500)</f>
        <v>22</v>
      </c>
      <c r="H500" s="3">
        <f>+C500*D500</f>
        <v>52</v>
      </c>
      <c r="I500" s="3">
        <f>+B500*D500</f>
        <v>30</v>
      </c>
      <c r="J500" s="6">
        <f t="shared" si="7"/>
        <v>0.21153846153846154</v>
      </c>
      <c r="K500" s="12">
        <v>499</v>
      </c>
      <c r="L500" s="8">
        <f>+SUMIF(A:A,K500,F:F)</f>
        <v>0.19166666666666665</v>
      </c>
      <c r="M500" s="11">
        <f>+SUMIF(A:A,K500,H:H)</f>
        <v>158</v>
      </c>
    </row>
    <row r="501" spans="1:13">
      <c r="A501" s="1">
        <v>193</v>
      </c>
      <c r="B501" s="3">
        <v>22</v>
      </c>
      <c r="C501" s="3">
        <v>36</v>
      </c>
      <c r="D501" s="1">
        <v>2</v>
      </c>
      <c r="E501" s="5" t="s">
        <v>89</v>
      </c>
      <c r="F501" s="5">
        <f>+E501*D501</f>
        <v>8.1944444444444445E-2</v>
      </c>
      <c r="G501" s="3">
        <f>+H501-(B501*D501)</f>
        <v>28</v>
      </c>
      <c r="H501" s="3">
        <f>+C501*D501</f>
        <v>72</v>
      </c>
      <c r="I501" s="3">
        <f>+B501*D501</f>
        <v>44</v>
      </c>
      <c r="J501" s="6">
        <f t="shared" si="7"/>
        <v>0.19444444444444445</v>
      </c>
      <c r="K501" s="12">
        <v>500</v>
      </c>
      <c r="L501" s="8">
        <f>+SUMIF(A:A,K501,F:F)</f>
        <v>5.6944444444444443E-2</v>
      </c>
      <c r="M501" s="11">
        <f>+SUMIF(A:A,K501,H:H)</f>
        <v>93</v>
      </c>
    </row>
    <row r="502" spans="1:13">
      <c r="A502" s="1">
        <v>193</v>
      </c>
      <c r="B502" s="3">
        <v>16</v>
      </c>
      <c r="C502" s="3">
        <v>27</v>
      </c>
      <c r="D502" s="1">
        <v>1</v>
      </c>
      <c r="E502" s="5" t="s">
        <v>81</v>
      </c>
      <c r="F502" s="5">
        <f>+E502*D502</f>
        <v>2.1527777777777778E-2</v>
      </c>
      <c r="G502" s="3">
        <f>+H502-(B502*D502)</f>
        <v>11</v>
      </c>
      <c r="H502" s="3">
        <f>+C502*D502</f>
        <v>27</v>
      </c>
      <c r="I502" s="3">
        <f>+B502*D502</f>
        <v>16</v>
      </c>
      <c r="J502" s="6">
        <f t="shared" si="7"/>
        <v>0.40740740740740738</v>
      </c>
      <c r="K502" s="12">
        <v>501</v>
      </c>
      <c r="L502" s="8">
        <f>+SUMIF(A:A,K502,F:F)</f>
        <v>4.1666666666666664E-2</v>
      </c>
      <c r="M502" s="11">
        <f>+SUMIF(A:A,K502,H:H)</f>
        <v>138</v>
      </c>
    </row>
    <row r="503" spans="1:13">
      <c r="A503" s="1">
        <v>193</v>
      </c>
      <c r="B503" s="3">
        <v>14</v>
      </c>
      <c r="C503" s="3">
        <v>23</v>
      </c>
      <c r="D503" s="1">
        <v>3</v>
      </c>
      <c r="E503" s="5" t="s">
        <v>84</v>
      </c>
      <c r="F503" s="5">
        <f>+E503*D503</f>
        <v>0.05</v>
      </c>
      <c r="G503" s="3">
        <f>+H503-(B503*D503)</f>
        <v>27</v>
      </c>
      <c r="H503" s="3">
        <f>+C503*D503</f>
        <v>69</v>
      </c>
      <c r="I503" s="3">
        <f>+B503*D503</f>
        <v>42</v>
      </c>
      <c r="J503" s="6">
        <f t="shared" si="7"/>
        <v>0.13043478260869565</v>
      </c>
      <c r="K503" s="12">
        <v>502</v>
      </c>
      <c r="L503" s="8">
        <f>+SUMIF(A:A,K503,F:F)</f>
        <v>9.9305555555555564E-2</v>
      </c>
      <c r="M503" s="11">
        <f>+SUMIF(A:A,K503,H:H)</f>
        <v>139</v>
      </c>
    </row>
    <row r="504" spans="1:13">
      <c r="A504" s="1">
        <v>194</v>
      </c>
      <c r="B504" s="3">
        <v>20</v>
      </c>
      <c r="C504" s="3">
        <v>33</v>
      </c>
      <c r="D504" s="1">
        <v>2</v>
      </c>
      <c r="E504" s="5" t="s">
        <v>106</v>
      </c>
      <c r="F504" s="5">
        <f>+E504*D504</f>
        <v>2.5000000000000001E-2</v>
      </c>
      <c r="G504" s="3">
        <f>+H504-(B504*D504)</f>
        <v>26</v>
      </c>
      <c r="H504" s="3">
        <f>+C504*D504</f>
        <v>66</v>
      </c>
      <c r="I504" s="3">
        <f>+B504*D504</f>
        <v>40</v>
      </c>
      <c r="J504" s="6">
        <f t="shared" si="7"/>
        <v>0.19696969696969696</v>
      </c>
      <c r="K504" s="12">
        <v>503</v>
      </c>
      <c r="L504" s="8">
        <f>+SUMIF(A:A,K504,F:F)</f>
        <v>0.14097222222222222</v>
      </c>
      <c r="M504" s="11">
        <f>+SUMIF(A:A,K504,H:H)</f>
        <v>137</v>
      </c>
    </row>
    <row r="505" spans="1:13">
      <c r="A505" s="1">
        <v>194</v>
      </c>
      <c r="B505" s="3">
        <v>18</v>
      </c>
      <c r="C505" s="3">
        <v>30</v>
      </c>
      <c r="D505" s="1">
        <v>1</v>
      </c>
      <c r="E505" s="5" t="s">
        <v>95</v>
      </c>
      <c r="F505" s="5">
        <f>+E505*D505</f>
        <v>3.4722222222222224E-2</v>
      </c>
      <c r="G505" s="3">
        <f>+H505-(B505*D505)</f>
        <v>12</v>
      </c>
      <c r="H505" s="3">
        <f>+C505*D505</f>
        <v>30</v>
      </c>
      <c r="I505" s="3">
        <f>+B505*D505</f>
        <v>18</v>
      </c>
      <c r="J505" s="6">
        <f t="shared" si="7"/>
        <v>0.4</v>
      </c>
      <c r="K505" s="12">
        <v>504</v>
      </c>
      <c r="L505" s="8">
        <f>+SUMIF(A:A,K505,F:F)</f>
        <v>2.6388888888888889E-2</v>
      </c>
      <c r="M505" s="11">
        <f>+SUMIF(A:A,K505,H:H)</f>
        <v>54</v>
      </c>
    </row>
    <row r="506" spans="1:13">
      <c r="A506" s="1">
        <v>195</v>
      </c>
      <c r="B506" s="3">
        <v>15</v>
      </c>
      <c r="C506" s="3">
        <v>25</v>
      </c>
      <c r="D506" s="1">
        <v>2</v>
      </c>
      <c r="E506" s="5" t="s">
        <v>68</v>
      </c>
      <c r="F506" s="5">
        <f>+E506*D506</f>
        <v>7.0833333333333331E-2</v>
      </c>
      <c r="G506" s="3">
        <f>+H506-(B506*D506)</f>
        <v>20</v>
      </c>
      <c r="H506" s="3">
        <f>+C506*D506</f>
        <v>50</v>
      </c>
      <c r="I506" s="3">
        <f>+B506*D506</f>
        <v>30</v>
      </c>
      <c r="J506" s="6">
        <f t="shared" si="7"/>
        <v>0.2</v>
      </c>
      <c r="K506" s="12">
        <v>505</v>
      </c>
      <c r="L506" s="8">
        <f>+SUMIF(A:A,K506,F:F)</f>
        <v>0.20069444444444445</v>
      </c>
      <c r="M506" s="11">
        <f>+SUMIF(A:A,K506,H:H)</f>
        <v>155</v>
      </c>
    </row>
    <row r="507" spans="1:13">
      <c r="A507" s="1">
        <v>196</v>
      </c>
      <c r="B507" s="3">
        <v>12</v>
      </c>
      <c r="C507" s="3">
        <v>20</v>
      </c>
      <c r="D507" s="1">
        <v>3</v>
      </c>
      <c r="E507" s="5" t="s">
        <v>69</v>
      </c>
      <c r="F507" s="5">
        <f>+E507*D507</f>
        <v>7.0833333333333331E-2</v>
      </c>
      <c r="G507" s="3">
        <f>+H507-(B507*D507)</f>
        <v>24</v>
      </c>
      <c r="H507" s="3">
        <f>+C507*D507</f>
        <v>60</v>
      </c>
      <c r="I507" s="3">
        <f>+B507*D507</f>
        <v>36</v>
      </c>
      <c r="J507" s="6">
        <f t="shared" si="7"/>
        <v>0.13333333333333333</v>
      </c>
      <c r="K507" s="12">
        <v>506</v>
      </c>
      <c r="L507" s="8">
        <f>+SUMIF(A:A,K507,F:F)</f>
        <v>6.9444444444444441E-3</v>
      </c>
      <c r="M507" s="11">
        <f>+SUMIF(A:A,K507,H:H)</f>
        <v>70</v>
      </c>
    </row>
    <row r="508" spans="1:13">
      <c r="A508" s="1">
        <v>196</v>
      </c>
      <c r="B508" s="3">
        <v>14</v>
      </c>
      <c r="C508" s="3">
        <v>23</v>
      </c>
      <c r="D508" s="1">
        <v>2</v>
      </c>
      <c r="E508" s="5" t="s">
        <v>68</v>
      </c>
      <c r="F508" s="5">
        <f>+E508*D508</f>
        <v>7.0833333333333331E-2</v>
      </c>
      <c r="G508" s="3">
        <f>+H508-(B508*D508)</f>
        <v>18</v>
      </c>
      <c r="H508" s="3">
        <f>+C508*D508</f>
        <v>46</v>
      </c>
      <c r="I508" s="3">
        <f>+B508*D508</f>
        <v>28</v>
      </c>
      <c r="J508" s="6">
        <f t="shared" si="7"/>
        <v>0.19565217391304349</v>
      </c>
      <c r="K508" s="12">
        <v>507</v>
      </c>
      <c r="L508" s="8">
        <f>+SUMIF(A:A,K508,F:F)</f>
        <v>0.14374999999999999</v>
      </c>
      <c r="M508" s="11">
        <f>+SUMIF(A:A,K508,H:H)</f>
        <v>210</v>
      </c>
    </row>
    <row r="509" spans="1:13">
      <c r="A509" s="1">
        <v>196</v>
      </c>
      <c r="B509" s="3">
        <v>17</v>
      </c>
      <c r="C509" s="3">
        <v>29</v>
      </c>
      <c r="D509" s="1">
        <v>1</v>
      </c>
      <c r="E509" s="5" t="s">
        <v>102</v>
      </c>
      <c r="F509" s="5">
        <f>+E509*D509</f>
        <v>3.2638888888888891E-2</v>
      </c>
      <c r="G509" s="3">
        <f>+H509-(B509*D509)</f>
        <v>12</v>
      </c>
      <c r="H509" s="3">
        <f>+C509*D509</f>
        <v>29</v>
      </c>
      <c r="I509" s="3">
        <f>+B509*D509</f>
        <v>17</v>
      </c>
      <c r="J509" s="6">
        <f t="shared" si="7"/>
        <v>0.41379310344827586</v>
      </c>
      <c r="K509" s="12">
        <v>508</v>
      </c>
      <c r="L509" s="8">
        <f>+SUMIF(A:A,K509,F:F)</f>
        <v>2.361111111111111E-2</v>
      </c>
      <c r="M509" s="11">
        <f>+SUMIF(A:A,K509,H:H)</f>
        <v>32</v>
      </c>
    </row>
    <row r="510" spans="1:13">
      <c r="A510" s="1">
        <v>196</v>
      </c>
      <c r="B510" s="3">
        <v>16</v>
      </c>
      <c r="C510" s="3">
        <v>28</v>
      </c>
      <c r="D510" s="1">
        <v>2</v>
      </c>
      <c r="E510" s="5" t="s">
        <v>86</v>
      </c>
      <c r="F510" s="5">
        <f>+E510*D510</f>
        <v>6.1111111111111109E-2</v>
      </c>
      <c r="G510" s="3">
        <f>+H510-(B510*D510)</f>
        <v>24</v>
      </c>
      <c r="H510" s="3">
        <f>+C510*D510</f>
        <v>56</v>
      </c>
      <c r="I510" s="3">
        <f>+B510*D510</f>
        <v>32</v>
      </c>
      <c r="J510" s="6">
        <f t="shared" si="7"/>
        <v>0.21428571428571427</v>
      </c>
      <c r="K510" s="12">
        <v>509</v>
      </c>
      <c r="L510" s="8">
        <f>+SUMIF(A:A,K510,F:F)</f>
        <v>6.5277777777777782E-2</v>
      </c>
      <c r="M510" s="11">
        <f>+SUMIF(A:A,K510,H:H)</f>
        <v>80</v>
      </c>
    </row>
    <row r="511" spans="1:13">
      <c r="A511" s="1">
        <v>197</v>
      </c>
      <c r="B511" s="3">
        <v>20</v>
      </c>
      <c r="C511" s="3">
        <v>34</v>
      </c>
      <c r="D511" s="1">
        <v>3</v>
      </c>
      <c r="E511" s="5" t="s">
        <v>105</v>
      </c>
      <c r="F511" s="5">
        <f>+E511*D511</f>
        <v>4.583333333333333E-2</v>
      </c>
      <c r="G511" s="3">
        <f>+H511-(B511*D511)</f>
        <v>42</v>
      </c>
      <c r="H511" s="3">
        <f>+C511*D511</f>
        <v>102</v>
      </c>
      <c r="I511" s="3">
        <f>+B511*D511</f>
        <v>60</v>
      </c>
      <c r="J511" s="6">
        <f t="shared" si="7"/>
        <v>0.1372549019607843</v>
      </c>
      <c r="K511" s="12">
        <v>510</v>
      </c>
      <c r="L511" s="8">
        <f>+SUMIF(A:A,K511,F:F)</f>
        <v>3.3333333333333333E-2</v>
      </c>
      <c r="M511" s="11">
        <f>+SUMIF(A:A,K511,H:H)</f>
        <v>36</v>
      </c>
    </row>
    <row r="512" spans="1:13">
      <c r="A512" s="1">
        <v>197</v>
      </c>
      <c r="B512" s="3">
        <v>16</v>
      </c>
      <c r="C512" s="3">
        <v>27</v>
      </c>
      <c r="D512" s="1">
        <v>1</v>
      </c>
      <c r="E512" s="5" t="s">
        <v>95</v>
      </c>
      <c r="F512" s="5">
        <f>+E512*D512</f>
        <v>3.4722222222222224E-2</v>
      </c>
      <c r="G512" s="3">
        <f>+H512-(B512*D512)</f>
        <v>11</v>
      </c>
      <c r="H512" s="3">
        <f>+C512*D512</f>
        <v>27</v>
      </c>
      <c r="I512" s="3">
        <f>+B512*D512</f>
        <v>16</v>
      </c>
      <c r="J512" s="6">
        <f t="shared" si="7"/>
        <v>0.40740740740740738</v>
      </c>
      <c r="K512" s="12">
        <v>511</v>
      </c>
      <c r="L512" s="8">
        <f>+SUMIF(A:A,K512,F:F)</f>
        <v>6.25E-2</v>
      </c>
      <c r="M512" s="11">
        <f>+SUMIF(A:A,K512,H:H)</f>
        <v>137</v>
      </c>
    </row>
    <row r="513" spans="1:13">
      <c r="A513" s="1">
        <v>198</v>
      </c>
      <c r="B513" s="3">
        <v>16</v>
      </c>
      <c r="C513" s="3">
        <v>27</v>
      </c>
      <c r="D513" s="1">
        <v>2</v>
      </c>
      <c r="E513" s="5" t="s">
        <v>112</v>
      </c>
      <c r="F513" s="5">
        <f>+E513*D513</f>
        <v>4.583333333333333E-2</v>
      </c>
      <c r="G513" s="3">
        <f>+H513-(B513*D513)</f>
        <v>22</v>
      </c>
      <c r="H513" s="3">
        <f>+C513*D513</f>
        <v>54</v>
      </c>
      <c r="I513" s="3">
        <f>+B513*D513</f>
        <v>32</v>
      </c>
      <c r="J513" s="6">
        <f t="shared" si="7"/>
        <v>0.20370370370370369</v>
      </c>
      <c r="K513" s="12">
        <v>512</v>
      </c>
      <c r="L513" s="8">
        <f>+SUMIF(A:A,K513,F:F)</f>
        <v>0.11458333333333333</v>
      </c>
      <c r="M513" s="11">
        <f>+SUMIF(A:A,K513,H:H)</f>
        <v>128</v>
      </c>
    </row>
    <row r="514" spans="1:13">
      <c r="A514" s="1">
        <v>199</v>
      </c>
      <c r="B514" s="3">
        <v>17</v>
      </c>
      <c r="C514" s="3">
        <v>29</v>
      </c>
      <c r="D514" s="1">
        <v>3</v>
      </c>
      <c r="E514" s="5" t="s">
        <v>81</v>
      </c>
      <c r="F514" s="5">
        <f>+E514*D514</f>
        <v>6.4583333333333326E-2</v>
      </c>
      <c r="G514" s="3">
        <f>+H514-(B514*D514)</f>
        <v>36</v>
      </c>
      <c r="H514" s="3">
        <f>+C514*D514</f>
        <v>87</v>
      </c>
      <c r="I514" s="3">
        <f>+B514*D514</f>
        <v>51</v>
      </c>
      <c r="J514" s="6">
        <f t="shared" ref="J514:J577" si="8">+(G514/H514)/D514</f>
        <v>0.13793103448275862</v>
      </c>
      <c r="K514" s="12">
        <v>513</v>
      </c>
      <c r="L514" s="8">
        <f>+SUMIF(A:A,K514,F:F)</f>
        <v>0.11666666666666667</v>
      </c>
      <c r="M514" s="11">
        <f>+SUMIF(A:A,K514,H:H)</f>
        <v>54</v>
      </c>
    </row>
    <row r="515" spans="1:13">
      <c r="A515" s="1">
        <v>199</v>
      </c>
      <c r="B515" s="3">
        <v>21</v>
      </c>
      <c r="C515" s="3">
        <v>35</v>
      </c>
      <c r="D515" s="1">
        <v>3</v>
      </c>
      <c r="E515" s="5" t="s">
        <v>120</v>
      </c>
      <c r="F515" s="5">
        <f>+E515*D515</f>
        <v>8.5416666666666669E-2</v>
      </c>
      <c r="G515" s="3">
        <f>+H515-(B515*D515)</f>
        <v>42</v>
      </c>
      <c r="H515" s="3">
        <f>+C515*D515</f>
        <v>105</v>
      </c>
      <c r="I515" s="3">
        <f>+B515*D515</f>
        <v>63</v>
      </c>
      <c r="J515" s="6">
        <f t="shared" si="8"/>
        <v>0.13333333333333333</v>
      </c>
      <c r="K515" s="12">
        <v>514</v>
      </c>
      <c r="L515" s="8">
        <f>+SUMIF(A:A,K515,F:F)</f>
        <v>0.13819444444444445</v>
      </c>
      <c r="M515" s="11">
        <f>+SUMIF(A:A,K515,H:H)</f>
        <v>174</v>
      </c>
    </row>
    <row r="516" spans="1:13">
      <c r="A516" s="1">
        <v>199</v>
      </c>
      <c r="B516" s="3">
        <v>13</v>
      </c>
      <c r="C516" s="3">
        <v>21</v>
      </c>
      <c r="D516" s="1">
        <v>2</v>
      </c>
      <c r="E516" s="5" t="s">
        <v>106</v>
      </c>
      <c r="F516" s="5">
        <f>+E516*D516</f>
        <v>2.5000000000000001E-2</v>
      </c>
      <c r="G516" s="3">
        <f>+H516-(B516*D516)</f>
        <v>16</v>
      </c>
      <c r="H516" s="3">
        <f>+C516*D516</f>
        <v>42</v>
      </c>
      <c r="I516" s="3">
        <f>+B516*D516</f>
        <v>26</v>
      </c>
      <c r="J516" s="6">
        <f t="shared" si="8"/>
        <v>0.19047619047619047</v>
      </c>
      <c r="K516" s="12">
        <v>515</v>
      </c>
      <c r="L516" s="8">
        <f>+SUMIF(A:A,K516,F:F)</f>
        <v>9.0277777777777769E-3</v>
      </c>
      <c r="M516" s="11">
        <f>+SUMIF(A:A,K516,H:H)</f>
        <v>18</v>
      </c>
    </row>
    <row r="517" spans="1:13">
      <c r="A517" s="1">
        <v>199</v>
      </c>
      <c r="B517" s="3">
        <v>16</v>
      </c>
      <c r="C517" s="3">
        <v>27</v>
      </c>
      <c r="D517" s="1">
        <v>1</v>
      </c>
      <c r="E517" s="5" t="s">
        <v>119</v>
      </c>
      <c r="F517" s="5">
        <f>+E517*D517</f>
        <v>3.6111111111111108E-2</v>
      </c>
      <c r="G517" s="3">
        <f>+H517-(B517*D517)</f>
        <v>11</v>
      </c>
      <c r="H517" s="3">
        <f>+C517*D517</f>
        <v>27</v>
      </c>
      <c r="I517" s="3">
        <f>+B517*D517</f>
        <v>16</v>
      </c>
      <c r="J517" s="6">
        <f t="shared" si="8"/>
        <v>0.40740740740740738</v>
      </c>
      <c r="K517" s="12">
        <v>516</v>
      </c>
      <c r="L517" s="8">
        <f>+SUMIF(A:A,K517,F:F)</f>
        <v>0.18263888888888888</v>
      </c>
      <c r="M517" s="11">
        <f>+SUMIF(A:A,K517,H:H)</f>
        <v>146</v>
      </c>
    </row>
    <row r="518" spans="1:13">
      <c r="A518" s="1">
        <v>200</v>
      </c>
      <c r="B518" s="3">
        <v>11</v>
      </c>
      <c r="C518" s="3">
        <v>19</v>
      </c>
      <c r="D518" s="1">
        <v>2</v>
      </c>
      <c r="E518" s="5" t="s">
        <v>104</v>
      </c>
      <c r="F518" s="5">
        <f>+E518*D518</f>
        <v>5.4166666666666669E-2</v>
      </c>
      <c r="G518" s="3">
        <f>+H518-(B518*D518)</f>
        <v>16</v>
      </c>
      <c r="H518" s="3">
        <f>+C518*D518</f>
        <v>38</v>
      </c>
      <c r="I518" s="3">
        <f>+B518*D518</f>
        <v>22</v>
      </c>
      <c r="J518" s="6">
        <f t="shared" si="8"/>
        <v>0.21052631578947367</v>
      </c>
      <c r="K518" s="12">
        <v>517</v>
      </c>
      <c r="L518" s="8">
        <f>+SUMIF(A:A,K518,F:F)</f>
        <v>0.10625</v>
      </c>
      <c r="M518" s="11">
        <f>+SUMIF(A:A,K518,H:H)</f>
        <v>103</v>
      </c>
    </row>
    <row r="519" spans="1:13">
      <c r="A519" s="1">
        <v>200</v>
      </c>
      <c r="B519" s="3">
        <v>15</v>
      </c>
      <c r="C519" s="3">
        <v>25</v>
      </c>
      <c r="D519" s="1">
        <v>2</v>
      </c>
      <c r="E519" s="5" t="s">
        <v>118</v>
      </c>
      <c r="F519" s="5">
        <f>+E519*D519</f>
        <v>3.888888888888889E-2</v>
      </c>
      <c r="G519" s="3">
        <f>+H519-(B519*D519)</f>
        <v>20</v>
      </c>
      <c r="H519" s="3">
        <f>+C519*D519</f>
        <v>50</v>
      </c>
      <c r="I519" s="3">
        <f>+B519*D519</f>
        <v>30</v>
      </c>
      <c r="J519" s="6">
        <f t="shared" si="8"/>
        <v>0.2</v>
      </c>
      <c r="K519" s="12">
        <v>518</v>
      </c>
      <c r="L519" s="8">
        <f>+SUMIF(A:A,K519,F:F)</f>
        <v>4.0277777777777773E-2</v>
      </c>
      <c r="M519" s="11">
        <f>+SUMIF(A:A,K519,H:H)</f>
        <v>77</v>
      </c>
    </row>
    <row r="520" spans="1:13">
      <c r="A520" s="1">
        <v>201</v>
      </c>
      <c r="B520" s="3">
        <v>14</v>
      </c>
      <c r="C520" s="3">
        <v>24</v>
      </c>
      <c r="D520" s="1">
        <v>3</v>
      </c>
      <c r="E520" s="5" t="s">
        <v>93</v>
      </c>
      <c r="F520" s="5">
        <f>+E520*D520</f>
        <v>0.12083333333333335</v>
      </c>
      <c r="G520" s="3">
        <f>+H520-(B520*D520)</f>
        <v>30</v>
      </c>
      <c r="H520" s="3">
        <f>+C520*D520</f>
        <v>72</v>
      </c>
      <c r="I520" s="3">
        <f>+B520*D520</f>
        <v>42</v>
      </c>
      <c r="J520" s="6">
        <f t="shared" si="8"/>
        <v>0.1388888888888889</v>
      </c>
      <c r="K520" s="12">
        <v>519</v>
      </c>
      <c r="L520" s="8">
        <f>+SUMIF(A:A,K520,F:F)</f>
        <v>0.28611111111111109</v>
      </c>
      <c r="M520" s="11">
        <f>+SUMIF(A:A,K520,H:H)</f>
        <v>245</v>
      </c>
    </row>
    <row r="521" spans="1:13">
      <c r="A521" s="1">
        <v>202</v>
      </c>
      <c r="B521" s="3">
        <v>22</v>
      </c>
      <c r="C521" s="3">
        <v>36</v>
      </c>
      <c r="D521" s="1">
        <v>2</v>
      </c>
      <c r="E521" s="5" t="s">
        <v>100</v>
      </c>
      <c r="F521" s="5">
        <f>+E521*D521</f>
        <v>6.3888888888888884E-2</v>
      </c>
      <c r="G521" s="3">
        <f>+H521-(B521*D521)</f>
        <v>28</v>
      </c>
      <c r="H521" s="3">
        <f>+C521*D521</f>
        <v>72</v>
      </c>
      <c r="I521" s="3">
        <f>+B521*D521</f>
        <v>44</v>
      </c>
      <c r="J521" s="6">
        <f t="shared" si="8"/>
        <v>0.19444444444444445</v>
      </c>
      <c r="K521" s="12">
        <v>520</v>
      </c>
      <c r="L521" s="8">
        <f>+SUMIF(A:A,K521,F:F)</f>
        <v>0.1736111111111111</v>
      </c>
      <c r="M521" s="11">
        <f>+SUMIF(A:A,K521,H:H)</f>
        <v>280</v>
      </c>
    </row>
    <row r="522" spans="1:13">
      <c r="A522" s="1">
        <v>202</v>
      </c>
      <c r="B522" s="3">
        <v>25</v>
      </c>
      <c r="C522" s="3">
        <v>40</v>
      </c>
      <c r="D522" s="1">
        <v>2</v>
      </c>
      <c r="E522" s="5" t="s">
        <v>102</v>
      </c>
      <c r="F522" s="5">
        <f>+E522*D522</f>
        <v>6.5277777777777782E-2</v>
      </c>
      <c r="G522" s="3">
        <f>+H522-(B522*D522)</f>
        <v>30</v>
      </c>
      <c r="H522" s="3">
        <f>+C522*D522</f>
        <v>80</v>
      </c>
      <c r="I522" s="3">
        <f>+B522*D522</f>
        <v>50</v>
      </c>
      <c r="J522" s="6">
        <f t="shared" si="8"/>
        <v>0.1875</v>
      </c>
      <c r="K522" s="12">
        <v>521</v>
      </c>
      <c r="L522" s="8">
        <f>+SUMIF(A:A,K522,F:F)</f>
        <v>0.14097222222222222</v>
      </c>
      <c r="M522" s="11">
        <f>+SUMIF(A:A,K522,H:H)</f>
        <v>210</v>
      </c>
    </row>
    <row r="523" spans="1:13">
      <c r="A523" s="1">
        <v>202</v>
      </c>
      <c r="B523" s="3">
        <v>14</v>
      </c>
      <c r="C523" s="3">
        <v>24</v>
      </c>
      <c r="D523" s="1">
        <v>1</v>
      </c>
      <c r="E523" s="5" t="s">
        <v>85</v>
      </c>
      <c r="F523" s="5">
        <f>+E523*D523</f>
        <v>3.472222222222222E-3</v>
      </c>
      <c r="G523" s="3">
        <f>+H523-(B523*D523)</f>
        <v>10</v>
      </c>
      <c r="H523" s="3">
        <f>+C523*D523</f>
        <v>24</v>
      </c>
      <c r="I523" s="3">
        <f>+B523*D523</f>
        <v>14</v>
      </c>
      <c r="J523" s="6">
        <f t="shared" si="8"/>
        <v>0.41666666666666669</v>
      </c>
      <c r="K523" s="12">
        <v>522</v>
      </c>
      <c r="L523" s="8">
        <f>+SUMIF(A:A,K523,F:F)</f>
        <v>9.791666666666668E-2</v>
      </c>
      <c r="M523" s="11">
        <f>+SUMIF(A:A,K523,H:H)</f>
        <v>84</v>
      </c>
    </row>
    <row r="524" spans="1:13">
      <c r="A524" s="1">
        <v>202</v>
      </c>
      <c r="B524" s="3">
        <v>18</v>
      </c>
      <c r="C524" s="3">
        <v>30</v>
      </c>
      <c r="D524" s="1">
        <v>1</v>
      </c>
      <c r="E524" s="5" t="s">
        <v>93</v>
      </c>
      <c r="F524" s="5">
        <f>+E524*D524</f>
        <v>4.027777777777778E-2</v>
      </c>
      <c r="G524" s="3">
        <f>+H524-(B524*D524)</f>
        <v>12</v>
      </c>
      <c r="H524" s="3">
        <f>+C524*D524</f>
        <v>30</v>
      </c>
      <c r="I524" s="3">
        <f>+B524*D524</f>
        <v>18</v>
      </c>
      <c r="J524" s="6">
        <f t="shared" si="8"/>
        <v>0.4</v>
      </c>
      <c r="K524" s="12">
        <v>523</v>
      </c>
      <c r="L524" s="8">
        <f>+SUMIF(A:A,K524,F:F)</f>
        <v>0.10625</v>
      </c>
      <c r="M524" s="11">
        <f>+SUMIF(A:A,K524,H:H)</f>
        <v>81</v>
      </c>
    </row>
    <row r="525" spans="1:13">
      <c r="A525" s="1">
        <v>203</v>
      </c>
      <c r="B525" s="3">
        <v>19</v>
      </c>
      <c r="C525" s="3">
        <v>31</v>
      </c>
      <c r="D525" s="1">
        <v>3</v>
      </c>
      <c r="E525" s="5" t="s">
        <v>68</v>
      </c>
      <c r="F525" s="5">
        <f>+E525*D525</f>
        <v>0.10625</v>
      </c>
      <c r="G525" s="3">
        <f>+H525-(B525*D525)</f>
        <v>36</v>
      </c>
      <c r="H525" s="3">
        <f>+C525*D525</f>
        <v>93</v>
      </c>
      <c r="I525" s="3">
        <f>+B525*D525</f>
        <v>57</v>
      </c>
      <c r="J525" s="6">
        <f t="shared" si="8"/>
        <v>0.12903225806451613</v>
      </c>
      <c r="K525" s="12">
        <v>524</v>
      </c>
      <c r="L525" s="8">
        <f>+SUMIF(A:A,K525,F:F)</f>
        <v>5.2777777777777771E-2</v>
      </c>
      <c r="M525" s="11">
        <f>+SUMIF(A:A,K525,H:H)</f>
        <v>76</v>
      </c>
    </row>
    <row r="526" spans="1:13">
      <c r="A526" s="1">
        <v>203</v>
      </c>
      <c r="B526" s="3">
        <v>13</v>
      </c>
      <c r="C526" s="3">
        <v>21</v>
      </c>
      <c r="D526" s="1">
        <v>3</v>
      </c>
      <c r="E526" s="5" t="s">
        <v>69</v>
      </c>
      <c r="F526" s="5">
        <f>+E526*D526</f>
        <v>7.0833333333333331E-2</v>
      </c>
      <c r="G526" s="3">
        <f>+H526-(B526*D526)</f>
        <v>24</v>
      </c>
      <c r="H526" s="3">
        <f>+C526*D526</f>
        <v>63</v>
      </c>
      <c r="I526" s="3">
        <f>+B526*D526</f>
        <v>39</v>
      </c>
      <c r="J526" s="6">
        <f t="shared" si="8"/>
        <v>0.12698412698412698</v>
      </c>
      <c r="K526" s="12">
        <v>525</v>
      </c>
      <c r="L526" s="8">
        <f>+SUMIF(A:A,K526,F:F)</f>
        <v>0.14097222222222222</v>
      </c>
      <c r="M526" s="11">
        <f>+SUMIF(A:A,K526,H:H)</f>
        <v>197</v>
      </c>
    </row>
    <row r="527" spans="1:13">
      <c r="A527" s="1">
        <v>204</v>
      </c>
      <c r="B527" s="3">
        <v>14</v>
      </c>
      <c r="C527" s="3">
        <v>24</v>
      </c>
      <c r="D527" s="1">
        <v>2</v>
      </c>
      <c r="E527" s="5" t="s">
        <v>108</v>
      </c>
      <c r="F527" s="5">
        <f>+E527*D527</f>
        <v>2.9166666666666667E-2</v>
      </c>
      <c r="G527" s="3">
        <f>+H527-(B527*D527)</f>
        <v>20</v>
      </c>
      <c r="H527" s="3">
        <f>+C527*D527</f>
        <v>48</v>
      </c>
      <c r="I527" s="3">
        <f>+B527*D527</f>
        <v>28</v>
      </c>
      <c r="J527" s="6">
        <f t="shared" si="8"/>
        <v>0.20833333333333334</v>
      </c>
      <c r="K527" s="12">
        <v>526</v>
      </c>
      <c r="L527" s="8">
        <f>+SUMIF(A:A,K527,F:F)</f>
        <v>1.5277777777777777E-2</v>
      </c>
      <c r="M527" s="11">
        <f>+SUMIF(A:A,K527,H:H)</f>
        <v>33</v>
      </c>
    </row>
    <row r="528" spans="1:13">
      <c r="A528" s="1">
        <v>205</v>
      </c>
      <c r="B528" s="3">
        <v>19</v>
      </c>
      <c r="C528" s="3">
        <v>32</v>
      </c>
      <c r="D528" s="1">
        <v>1</v>
      </c>
      <c r="E528" s="5" t="s">
        <v>69</v>
      </c>
      <c r="F528" s="5">
        <f>+E528*D528</f>
        <v>2.361111111111111E-2</v>
      </c>
      <c r="G528" s="3">
        <f>+H528-(B528*D528)</f>
        <v>13</v>
      </c>
      <c r="H528" s="3">
        <f>+C528*D528</f>
        <v>32</v>
      </c>
      <c r="I528" s="3">
        <f>+B528*D528</f>
        <v>19</v>
      </c>
      <c r="J528" s="6">
        <f t="shared" si="8"/>
        <v>0.40625</v>
      </c>
      <c r="K528" s="12">
        <v>527</v>
      </c>
      <c r="L528" s="8">
        <f>+SUMIF(A:A,K528,F:F)</f>
        <v>4.3055555555555555E-2</v>
      </c>
      <c r="M528" s="11">
        <f>+SUMIF(A:A,K528,H:H)</f>
        <v>54</v>
      </c>
    </row>
    <row r="529" spans="1:13">
      <c r="A529" s="1">
        <v>205</v>
      </c>
      <c r="B529" s="3">
        <v>17</v>
      </c>
      <c r="C529" s="3">
        <v>29</v>
      </c>
      <c r="D529" s="1">
        <v>1</v>
      </c>
      <c r="E529" s="5" t="s">
        <v>119</v>
      </c>
      <c r="F529" s="5">
        <f>+E529*D529</f>
        <v>3.6111111111111108E-2</v>
      </c>
      <c r="G529" s="3">
        <f>+H529-(B529*D529)</f>
        <v>12</v>
      </c>
      <c r="H529" s="3">
        <f>+C529*D529</f>
        <v>29</v>
      </c>
      <c r="I529" s="3">
        <f>+B529*D529</f>
        <v>17</v>
      </c>
      <c r="J529" s="6">
        <f t="shared" si="8"/>
        <v>0.41379310344827586</v>
      </c>
      <c r="K529" s="12">
        <v>528</v>
      </c>
      <c r="L529" s="8">
        <f>+SUMIF(A:A,K529,F:F)</f>
        <v>8.4027777777777785E-2</v>
      </c>
      <c r="M529" s="11">
        <f>+SUMIF(A:A,K529,H:H)</f>
        <v>78</v>
      </c>
    </row>
    <row r="530" spans="1:13">
      <c r="A530" s="1">
        <v>206</v>
      </c>
      <c r="B530" s="3">
        <v>18</v>
      </c>
      <c r="C530" s="3">
        <v>30</v>
      </c>
      <c r="D530" s="1">
        <v>1</v>
      </c>
      <c r="E530" s="5" t="s">
        <v>93</v>
      </c>
      <c r="F530" s="5">
        <f>+E530*D530</f>
        <v>4.027777777777778E-2</v>
      </c>
      <c r="G530" s="3">
        <f>+H530-(B530*D530)</f>
        <v>12</v>
      </c>
      <c r="H530" s="3">
        <f>+C530*D530</f>
        <v>30</v>
      </c>
      <c r="I530" s="3">
        <f>+B530*D530</f>
        <v>18</v>
      </c>
      <c r="J530" s="6">
        <f t="shared" si="8"/>
        <v>0.4</v>
      </c>
      <c r="K530" s="12">
        <v>529</v>
      </c>
      <c r="L530" s="8">
        <f>+SUMIF(A:A,K530,F:F)</f>
        <v>0.2013888888888889</v>
      </c>
      <c r="M530" s="11">
        <f>+SUMIF(A:A,K530,H:H)</f>
        <v>208</v>
      </c>
    </row>
    <row r="531" spans="1:13">
      <c r="A531" s="1">
        <v>207</v>
      </c>
      <c r="B531" s="3">
        <v>15</v>
      </c>
      <c r="C531" s="3">
        <v>26</v>
      </c>
      <c r="D531" s="1">
        <v>2</v>
      </c>
      <c r="E531" s="5" t="s">
        <v>111</v>
      </c>
      <c r="F531" s="5">
        <f>+E531*D531</f>
        <v>5.1388888888888887E-2</v>
      </c>
      <c r="G531" s="3">
        <f>+H531-(B531*D531)</f>
        <v>22</v>
      </c>
      <c r="H531" s="3">
        <f>+C531*D531</f>
        <v>52</v>
      </c>
      <c r="I531" s="3">
        <f>+B531*D531</f>
        <v>30</v>
      </c>
      <c r="J531" s="6">
        <f t="shared" si="8"/>
        <v>0.21153846153846154</v>
      </c>
      <c r="K531" s="12">
        <v>530</v>
      </c>
      <c r="L531" s="8">
        <f>+SUMIF(A:A,K531,F:F)</f>
        <v>0.17291666666666666</v>
      </c>
      <c r="M531" s="11">
        <f>+SUMIF(A:A,K531,H:H)</f>
        <v>160</v>
      </c>
    </row>
    <row r="532" spans="1:13">
      <c r="A532" s="1">
        <v>207</v>
      </c>
      <c r="B532" s="3">
        <v>21</v>
      </c>
      <c r="C532" s="3">
        <v>35</v>
      </c>
      <c r="D532" s="1">
        <v>1</v>
      </c>
      <c r="E532" s="5" t="s">
        <v>107</v>
      </c>
      <c r="F532" s="5">
        <f>+E532*D532</f>
        <v>3.8194444444444448E-2</v>
      </c>
      <c r="G532" s="3">
        <f>+H532-(B532*D532)</f>
        <v>14</v>
      </c>
      <c r="H532" s="3">
        <f>+C532*D532</f>
        <v>35</v>
      </c>
      <c r="I532" s="3">
        <f>+B532*D532</f>
        <v>21</v>
      </c>
      <c r="J532" s="6">
        <f t="shared" si="8"/>
        <v>0.4</v>
      </c>
      <c r="K532" s="12">
        <v>531</v>
      </c>
      <c r="L532" s="8">
        <f>+SUMIF(A:A,K532,F:F)</f>
        <v>0.35486111111111113</v>
      </c>
      <c r="M532" s="11">
        <f>+SUMIF(A:A,K532,H:H)</f>
        <v>244</v>
      </c>
    </row>
    <row r="533" spans="1:13">
      <c r="A533" s="1">
        <v>207</v>
      </c>
      <c r="B533" s="3">
        <v>19</v>
      </c>
      <c r="C533" s="3">
        <v>31</v>
      </c>
      <c r="D533" s="1">
        <v>3</v>
      </c>
      <c r="E533" s="5" t="s">
        <v>83</v>
      </c>
      <c r="F533" s="5">
        <f>+E533*D533</f>
        <v>3.9583333333333331E-2</v>
      </c>
      <c r="G533" s="3">
        <f>+H533-(B533*D533)</f>
        <v>36</v>
      </c>
      <c r="H533" s="3">
        <f>+C533*D533</f>
        <v>93</v>
      </c>
      <c r="I533" s="3">
        <f>+B533*D533</f>
        <v>57</v>
      </c>
      <c r="J533" s="6">
        <f t="shared" si="8"/>
        <v>0.12903225806451613</v>
      </c>
      <c r="K533" s="12">
        <v>532</v>
      </c>
      <c r="L533" s="8">
        <f>+SUMIF(A:A,K533,F:F)</f>
        <v>6.5277777777777768E-2</v>
      </c>
      <c r="M533" s="11">
        <f>+SUMIF(A:A,K533,H:H)</f>
        <v>137</v>
      </c>
    </row>
    <row r="534" spans="1:13">
      <c r="A534" s="1">
        <v>208</v>
      </c>
      <c r="B534" s="3">
        <v>19</v>
      </c>
      <c r="C534" s="3">
        <v>32</v>
      </c>
      <c r="D534" s="1">
        <v>1</v>
      </c>
      <c r="E534" s="5" t="s">
        <v>106</v>
      </c>
      <c r="F534" s="5">
        <f>+E534*D534</f>
        <v>1.2500000000000001E-2</v>
      </c>
      <c r="G534" s="3">
        <f>+H534-(B534*D534)</f>
        <v>13</v>
      </c>
      <c r="H534" s="3">
        <f>+C534*D534</f>
        <v>32</v>
      </c>
      <c r="I534" s="3">
        <f>+B534*D534</f>
        <v>19</v>
      </c>
      <c r="J534" s="6">
        <f t="shared" si="8"/>
        <v>0.40625</v>
      </c>
      <c r="K534" s="12">
        <v>533</v>
      </c>
      <c r="L534" s="8">
        <f>+SUMIF(A:A,K534,F:F)</f>
        <v>3.3333333333333333E-2</v>
      </c>
      <c r="M534" s="11">
        <f>+SUMIF(A:A,K534,H:H)</f>
        <v>41</v>
      </c>
    </row>
    <row r="535" spans="1:13">
      <c r="A535" s="1">
        <v>208</v>
      </c>
      <c r="B535" s="3">
        <v>22</v>
      </c>
      <c r="C535" s="3">
        <v>36</v>
      </c>
      <c r="D535" s="1">
        <v>3</v>
      </c>
      <c r="E535" s="5" t="s">
        <v>116</v>
      </c>
      <c r="F535" s="5">
        <f>+E535*D535</f>
        <v>6.0416666666666674E-2</v>
      </c>
      <c r="G535" s="3">
        <f>+H535-(B535*D535)</f>
        <v>42</v>
      </c>
      <c r="H535" s="3">
        <f>+C535*D535</f>
        <v>108</v>
      </c>
      <c r="I535" s="3">
        <f>+B535*D535</f>
        <v>66</v>
      </c>
      <c r="J535" s="6">
        <f t="shared" si="8"/>
        <v>0.12962962962962962</v>
      </c>
      <c r="K535" s="12">
        <v>534</v>
      </c>
      <c r="L535" s="8">
        <f>+SUMIF(A:A,K535,F:F)</f>
        <v>9.8611111111111122E-2</v>
      </c>
      <c r="M535" s="11">
        <f>+SUMIF(A:A,K535,H:H)</f>
        <v>147</v>
      </c>
    </row>
    <row r="536" spans="1:13">
      <c r="A536" s="1">
        <v>208</v>
      </c>
      <c r="B536" s="3">
        <v>12</v>
      </c>
      <c r="C536" s="3">
        <v>20</v>
      </c>
      <c r="D536" s="1">
        <v>2</v>
      </c>
      <c r="E536" s="5" t="s">
        <v>113</v>
      </c>
      <c r="F536" s="5">
        <f>+E536*D536</f>
        <v>7.3611111111111113E-2</v>
      </c>
      <c r="G536" s="3">
        <f>+H536-(B536*D536)</f>
        <v>16</v>
      </c>
      <c r="H536" s="3">
        <f>+C536*D536</f>
        <v>40</v>
      </c>
      <c r="I536" s="3">
        <f>+B536*D536</f>
        <v>24</v>
      </c>
      <c r="J536" s="6">
        <f t="shared" si="8"/>
        <v>0.2</v>
      </c>
      <c r="K536" s="12">
        <v>535</v>
      </c>
      <c r="L536" s="8">
        <f>+SUMIF(A:A,K536,F:F)</f>
        <v>0.18680555555555556</v>
      </c>
      <c r="M536" s="11">
        <f>+SUMIF(A:A,K536,H:H)</f>
        <v>276</v>
      </c>
    </row>
    <row r="537" spans="1:13">
      <c r="A537" s="1">
        <v>209</v>
      </c>
      <c r="B537" s="3">
        <v>14</v>
      </c>
      <c r="C537" s="3">
        <v>23</v>
      </c>
      <c r="D537" s="1">
        <v>3</v>
      </c>
      <c r="E537" s="5" t="s">
        <v>103</v>
      </c>
      <c r="F537" s="5">
        <f>+E537*D537</f>
        <v>7.2916666666666671E-2</v>
      </c>
      <c r="G537" s="3">
        <f>+H537-(B537*D537)</f>
        <v>27</v>
      </c>
      <c r="H537" s="3">
        <f>+C537*D537</f>
        <v>69</v>
      </c>
      <c r="I537" s="3">
        <f>+B537*D537</f>
        <v>42</v>
      </c>
      <c r="J537" s="6">
        <f t="shared" si="8"/>
        <v>0.13043478260869565</v>
      </c>
      <c r="K537" s="12">
        <v>536</v>
      </c>
      <c r="L537" s="8">
        <f>+SUMIF(A:A,K537,F:F)</f>
        <v>0.21388888888888885</v>
      </c>
      <c r="M537" s="11">
        <f>+SUMIF(A:A,K537,H:H)</f>
        <v>212</v>
      </c>
    </row>
    <row r="538" spans="1:13">
      <c r="A538" s="1">
        <v>209</v>
      </c>
      <c r="B538" s="3">
        <v>20</v>
      </c>
      <c r="C538" s="3">
        <v>34</v>
      </c>
      <c r="D538" s="1">
        <v>2</v>
      </c>
      <c r="E538" s="5" t="s">
        <v>88</v>
      </c>
      <c r="F538" s="5">
        <f>+E538*D538</f>
        <v>5.5555555555555552E-2</v>
      </c>
      <c r="G538" s="3">
        <f>+H538-(B538*D538)</f>
        <v>28</v>
      </c>
      <c r="H538" s="3">
        <f>+C538*D538</f>
        <v>68</v>
      </c>
      <c r="I538" s="3">
        <f>+B538*D538</f>
        <v>40</v>
      </c>
      <c r="J538" s="6">
        <f t="shared" si="8"/>
        <v>0.20588235294117646</v>
      </c>
      <c r="K538" s="12">
        <v>537</v>
      </c>
      <c r="L538" s="8">
        <f>+SUMIF(A:A,K538,F:F)</f>
        <v>4.3749999999999997E-2</v>
      </c>
      <c r="M538" s="11">
        <f>+SUMIF(A:A,K538,H:H)</f>
        <v>63</v>
      </c>
    </row>
    <row r="539" spans="1:13">
      <c r="A539" s="1">
        <v>209</v>
      </c>
      <c r="B539" s="3">
        <v>15</v>
      </c>
      <c r="C539" s="3">
        <v>25</v>
      </c>
      <c r="D539" s="1">
        <v>1</v>
      </c>
      <c r="E539" s="5" t="s">
        <v>101</v>
      </c>
      <c r="F539" s="5">
        <f>+E539*D539</f>
        <v>2.9166666666666667E-2</v>
      </c>
      <c r="G539" s="3">
        <f>+H539-(B539*D539)</f>
        <v>10</v>
      </c>
      <c r="H539" s="3">
        <f>+C539*D539</f>
        <v>25</v>
      </c>
      <c r="I539" s="3">
        <f>+B539*D539</f>
        <v>15</v>
      </c>
      <c r="J539" s="6">
        <f t="shared" si="8"/>
        <v>0.4</v>
      </c>
      <c r="K539" s="12">
        <v>538</v>
      </c>
      <c r="L539" s="8">
        <f>+SUMIF(A:A,K539,F:F)</f>
        <v>0.16944444444444445</v>
      </c>
      <c r="M539" s="11">
        <f>+SUMIF(A:A,K539,H:H)</f>
        <v>142</v>
      </c>
    </row>
    <row r="540" spans="1:13">
      <c r="A540" s="1">
        <v>209</v>
      </c>
      <c r="B540" s="3">
        <v>15</v>
      </c>
      <c r="C540" s="3">
        <v>26</v>
      </c>
      <c r="D540" s="1">
        <v>2</v>
      </c>
      <c r="E540" s="5" t="s">
        <v>73</v>
      </c>
      <c r="F540" s="5">
        <f>+E540*D540</f>
        <v>7.4999999999999997E-2</v>
      </c>
      <c r="G540" s="3">
        <f>+H540-(B540*D540)</f>
        <v>22</v>
      </c>
      <c r="H540" s="3">
        <f>+C540*D540</f>
        <v>52</v>
      </c>
      <c r="I540" s="3">
        <f>+B540*D540</f>
        <v>30</v>
      </c>
      <c r="J540" s="6">
        <f t="shared" si="8"/>
        <v>0.21153846153846154</v>
      </c>
      <c r="K540" s="12">
        <v>539</v>
      </c>
      <c r="L540" s="8">
        <f>+SUMIF(A:A,K540,F:F)</f>
        <v>0.19375000000000001</v>
      </c>
      <c r="M540" s="11">
        <f>+SUMIF(A:A,K540,H:H)</f>
        <v>240</v>
      </c>
    </row>
    <row r="541" spans="1:13">
      <c r="A541" s="1">
        <v>210</v>
      </c>
      <c r="B541" s="3">
        <v>13</v>
      </c>
      <c r="C541" s="3">
        <v>21</v>
      </c>
      <c r="D541" s="1">
        <v>1</v>
      </c>
      <c r="E541" s="5" t="s">
        <v>118</v>
      </c>
      <c r="F541" s="5">
        <f>+E541*D541</f>
        <v>1.9444444444444445E-2</v>
      </c>
      <c r="G541" s="3">
        <f>+H541-(B541*D541)</f>
        <v>8</v>
      </c>
      <c r="H541" s="3">
        <f>+C541*D541</f>
        <v>21</v>
      </c>
      <c r="I541" s="3">
        <f>+B541*D541</f>
        <v>13</v>
      </c>
      <c r="J541" s="6">
        <f t="shared" si="8"/>
        <v>0.38095238095238093</v>
      </c>
      <c r="K541" s="12">
        <v>540</v>
      </c>
      <c r="L541" s="8">
        <f>+SUMIF(A:A,K541,F:F)</f>
        <v>0.14652777777777778</v>
      </c>
      <c r="M541" s="11">
        <f>+SUMIF(A:A,K541,H:H)</f>
        <v>124</v>
      </c>
    </row>
    <row r="542" spans="1:13">
      <c r="A542" s="1">
        <v>210</v>
      </c>
      <c r="B542" s="3">
        <v>18</v>
      </c>
      <c r="C542" s="3">
        <v>30</v>
      </c>
      <c r="D542" s="1">
        <v>1</v>
      </c>
      <c r="E542" s="5" t="s">
        <v>95</v>
      </c>
      <c r="F542" s="5">
        <f>+E542*D542</f>
        <v>3.4722222222222224E-2</v>
      </c>
      <c r="G542" s="3">
        <f>+H542-(B542*D542)</f>
        <v>12</v>
      </c>
      <c r="H542" s="3">
        <f>+C542*D542</f>
        <v>30</v>
      </c>
      <c r="I542" s="3">
        <f>+B542*D542</f>
        <v>18</v>
      </c>
      <c r="J542" s="6">
        <f t="shared" si="8"/>
        <v>0.4</v>
      </c>
      <c r="K542" s="12">
        <v>541</v>
      </c>
      <c r="L542" s="8">
        <f>+SUMIF(A:A,K542,F:F)</f>
        <v>0.1736111111111111</v>
      </c>
      <c r="M542" s="11">
        <f>+SUMIF(A:A,K542,H:H)</f>
        <v>202</v>
      </c>
    </row>
    <row r="543" spans="1:13">
      <c r="A543" s="1">
        <v>210</v>
      </c>
      <c r="B543" s="3">
        <v>14</v>
      </c>
      <c r="C543" s="3">
        <v>24</v>
      </c>
      <c r="D543" s="1">
        <v>1</v>
      </c>
      <c r="E543" s="5" t="s">
        <v>69</v>
      </c>
      <c r="F543" s="5">
        <f>+E543*D543</f>
        <v>2.361111111111111E-2</v>
      </c>
      <c r="G543" s="3">
        <f>+H543-(B543*D543)</f>
        <v>10</v>
      </c>
      <c r="H543" s="3">
        <f>+C543*D543</f>
        <v>24</v>
      </c>
      <c r="I543" s="3">
        <f>+B543*D543</f>
        <v>14</v>
      </c>
      <c r="J543" s="6">
        <f t="shared" si="8"/>
        <v>0.41666666666666669</v>
      </c>
      <c r="K543" s="12">
        <v>542</v>
      </c>
      <c r="L543" s="8">
        <f>+SUMIF(A:A,K543,F:F)</f>
        <v>0.12777777777777777</v>
      </c>
      <c r="M543" s="11">
        <f>+SUMIF(A:A,K543,H:H)</f>
        <v>148</v>
      </c>
    </row>
    <row r="544" spans="1:13">
      <c r="A544" s="1">
        <v>210</v>
      </c>
      <c r="B544" s="3">
        <v>25</v>
      </c>
      <c r="C544" s="3">
        <v>40</v>
      </c>
      <c r="D544" s="1">
        <v>3</v>
      </c>
      <c r="E544" s="5" t="s">
        <v>100</v>
      </c>
      <c r="F544" s="5">
        <f>+E544*D544</f>
        <v>9.5833333333333326E-2</v>
      </c>
      <c r="G544" s="3">
        <f>+H544-(B544*D544)</f>
        <v>45</v>
      </c>
      <c r="H544" s="3">
        <f>+C544*D544</f>
        <v>120</v>
      </c>
      <c r="I544" s="3">
        <f>+B544*D544</f>
        <v>75</v>
      </c>
      <c r="J544" s="6">
        <f t="shared" si="8"/>
        <v>0.125</v>
      </c>
      <c r="K544" s="12">
        <v>543</v>
      </c>
      <c r="L544" s="8">
        <f>+SUMIF(A:A,K544,F:F)</f>
        <v>0.13194444444444442</v>
      </c>
      <c r="M544" s="11">
        <f>+SUMIF(A:A,K544,H:H)</f>
        <v>206</v>
      </c>
    </row>
    <row r="545" spans="1:13">
      <c r="A545" s="1">
        <v>211</v>
      </c>
      <c r="B545" s="3">
        <v>13</v>
      </c>
      <c r="C545" s="3">
        <v>21</v>
      </c>
      <c r="D545" s="1">
        <v>3</v>
      </c>
      <c r="E545" s="5" t="s">
        <v>73</v>
      </c>
      <c r="F545" s="5">
        <f>+E545*D545</f>
        <v>0.11249999999999999</v>
      </c>
      <c r="G545" s="3">
        <f>+H545-(B545*D545)</f>
        <v>24</v>
      </c>
      <c r="H545" s="3">
        <f>+C545*D545</f>
        <v>63</v>
      </c>
      <c r="I545" s="3">
        <f>+B545*D545</f>
        <v>39</v>
      </c>
      <c r="J545" s="6">
        <f t="shared" si="8"/>
        <v>0.12698412698412698</v>
      </c>
      <c r="K545" s="12">
        <v>544</v>
      </c>
      <c r="L545" s="8">
        <f>+SUMIF(A:A,K545,F:F)</f>
        <v>6.6666666666666666E-2</v>
      </c>
      <c r="M545" s="11">
        <f>+SUMIF(A:A,K545,H:H)</f>
        <v>70</v>
      </c>
    </row>
    <row r="546" spans="1:13">
      <c r="A546" s="1">
        <v>211</v>
      </c>
      <c r="B546" s="3">
        <v>10</v>
      </c>
      <c r="C546" s="3">
        <v>18</v>
      </c>
      <c r="D546" s="1">
        <v>2</v>
      </c>
      <c r="E546" s="5" t="s">
        <v>98</v>
      </c>
      <c r="F546" s="5">
        <f>+E546*D546</f>
        <v>6.25E-2</v>
      </c>
      <c r="G546" s="3">
        <f>+H546-(B546*D546)</f>
        <v>16</v>
      </c>
      <c r="H546" s="3">
        <f>+C546*D546</f>
        <v>36</v>
      </c>
      <c r="I546" s="3">
        <f>+B546*D546</f>
        <v>20</v>
      </c>
      <c r="J546" s="6">
        <f t="shared" si="8"/>
        <v>0.22222222222222221</v>
      </c>
      <c r="K546" s="12">
        <v>545</v>
      </c>
      <c r="L546" s="8">
        <f>+SUMIF(A:A,K546,F:F)</f>
        <v>0.14791666666666667</v>
      </c>
      <c r="M546" s="11">
        <f>+SUMIF(A:A,K546,H:H)</f>
        <v>130</v>
      </c>
    </row>
    <row r="547" spans="1:13">
      <c r="A547" s="1">
        <v>211</v>
      </c>
      <c r="B547" s="3">
        <v>15</v>
      </c>
      <c r="C547" s="3">
        <v>25</v>
      </c>
      <c r="D547" s="1">
        <v>2</v>
      </c>
      <c r="E547" s="5" t="s">
        <v>70</v>
      </c>
      <c r="F547" s="5">
        <f>+E547*D547</f>
        <v>1.2500000000000001E-2</v>
      </c>
      <c r="G547" s="3">
        <f>+H547-(B547*D547)</f>
        <v>20</v>
      </c>
      <c r="H547" s="3">
        <f>+C547*D547</f>
        <v>50</v>
      </c>
      <c r="I547" s="3">
        <f>+B547*D547</f>
        <v>30</v>
      </c>
      <c r="J547" s="6">
        <f t="shared" si="8"/>
        <v>0.2</v>
      </c>
      <c r="K547" s="12">
        <v>546</v>
      </c>
      <c r="L547" s="8">
        <f>+SUMIF(A:A,K547,F:F)</f>
        <v>8.611111111111111E-2</v>
      </c>
      <c r="M547" s="11">
        <f>+SUMIF(A:A,K547,H:H)</f>
        <v>92</v>
      </c>
    </row>
    <row r="548" spans="1:13">
      <c r="A548" s="1">
        <v>211</v>
      </c>
      <c r="B548" s="3">
        <v>12</v>
      </c>
      <c r="C548" s="3">
        <v>20</v>
      </c>
      <c r="D548" s="1">
        <v>1</v>
      </c>
      <c r="E548" s="5" t="s">
        <v>71</v>
      </c>
      <c r="F548" s="5">
        <f>+E548*D548</f>
        <v>1.8749999999999999E-2</v>
      </c>
      <c r="G548" s="3">
        <f>+H548-(B548*D548)</f>
        <v>8</v>
      </c>
      <c r="H548" s="3">
        <f>+C548*D548</f>
        <v>20</v>
      </c>
      <c r="I548" s="3">
        <f>+B548*D548</f>
        <v>12</v>
      </c>
      <c r="J548" s="6">
        <f t="shared" si="8"/>
        <v>0.4</v>
      </c>
      <c r="K548" s="12">
        <v>547</v>
      </c>
      <c r="L548" s="8">
        <f>+SUMIF(A:A,K548,F:F)</f>
        <v>0.16041666666666665</v>
      </c>
      <c r="M548" s="11">
        <f>+SUMIF(A:A,K548,H:H)</f>
        <v>227</v>
      </c>
    </row>
    <row r="549" spans="1:13">
      <c r="A549" s="1">
        <v>212</v>
      </c>
      <c r="B549" s="3">
        <v>18</v>
      </c>
      <c r="C549" s="3">
        <v>30</v>
      </c>
      <c r="D549" s="1">
        <v>3</v>
      </c>
      <c r="E549" s="5" t="s">
        <v>103</v>
      </c>
      <c r="F549" s="5">
        <f>+E549*D549</f>
        <v>7.2916666666666671E-2</v>
      </c>
      <c r="G549" s="3">
        <f>+H549-(B549*D549)</f>
        <v>36</v>
      </c>
      <c r="H549" s="3">
        <f>+C549*D549</f>
        <v>90</v>
      </c>
      <c r="I549" s="3">
        <f>+B549*D549</f>
        <v>54</v>
      </c>
      <c r="J549" s="6">
        <f t="shared" si="8"/>
        <v>0.13333333333333333</v>
      </c>
      <c r="K549" s="12">
        <v>548</v>
      </c>
      <c r="L549" s="8">
        <f>+SUMIF(A:A,K549,F:F)</f>
        <v>0.10694444444444445</v>
      </c>
      <c r="M549" s="11">
        <f>+SUMIF(A:A,K549,H:H)</f>
        <v>96</v>
      </c>
    </row>
    <row r="550" spans="1:13">
      <c r="A550" s="1">
        <v>212</v>
      </c>
      <c r="B550" s="3">
        <v>15</v>
      </c>
      <c r="C550" s="3">
        <v>26</v>
      </c>
      <c r="D550" s="1">
        <v>3</v>
      </c>
      <c r="E550" s="5" t="s">
        <v>92</v>
      </c>
      <c r="F550" s="5">
        <f>+E550*D550</f>
        <v>8.9583333333333334E-2</v>
      </c>
      <c r="G550" s="3">
        <f>+H550-(B550*D550)</f>
        <v>33</v>
      </c>
      <c r="H550" s="3">
        <f>+C550*D550</f>
        <v>78</v>
      </c>
      <c r="I550" s="3">
        <f>+B550*D550</f>
        <v>45</v>
      </c>
      <c r="J550" s="6">
        <f t="shared" si="8"/>
        <v>0.14102564102564102</v>
      </c>
      <c r="K550" s="12">
        <v>549</v>
      </c>
      <c r="L550" s="8">
        <f>+SUMIF(A:A,K550,F:F)</f>
        <v>0.15000000000000002</v>
      </c>
      <c r="M550" s="11">
        <f>+SUMIF(A:A,K550,H:H)</f>
        <v>162</v>
      </c>
    </row>
    <row r="551" spans="1:13">
      <c r="A551" s="1">
        <v>212</v>
      </c>
      <c r="B551" s="3">
        <v>13</v>
      </c>
      <c r="C551" s="3">
        <v>21</v>
      </c>
      <c r="D551" s="1">
        <v>1</v>
      </c>
      <c r="E551" s="5" t="s">
        <v>81</v>
      </c>
      <c r="F551" s="5">
        <f>+E551*D551</f>
        <v>2.1527777777777778E-2</v>
      </c>
      <c r="G551" s="3">
        <f>+H551-(B551*D551)</f>
        <v>8</v>
      </c>
      <c r="H551" s="3">
        <f>+C551*D551</f>
        <v>21</v>
      </c>
      <c r="I551" s="3">
        <f>+B551*D551</f>
        <v>13</v>
      </c>
      <c r="J551" s="6">
        <f t="shared" si="8"/>
        <v>0.38095238095238093</v>
      </c>
      <c r="K551" s="12">
        <v>550</v>
      </c>
      <c r="L551" s="8">
        <f>+SUMIF(A:A,K551,F:F)</f>
        <v>7.5694444444444453E-2</v>
      </c>
      <c r="M551" s="11">
        <f>+SUMIF(A:A,K551,H:H)</f>
        <v>124</v>
      </c>
    </row>
    <row r="552" spans="1:13">
      <c r="A552" s="1">
        <v>212</v>
      </c>
      <c r="B552" s="3">
        <v>16</v>
      </c>
      <c r="C552" s="3">
        <v>28</v>
      </c>
      <c r="D552" s="1">
        <v>2</v>
      </c>
      <c r="E552" s="5" t="s">
        <v>107</v>
      </c>
      <c r="F552" s="5">
        <f>+E552*D552</f>
        <v>7.6388888888888895E-2</v>
      </c>
      <c r="G552" s="3">
        <f>+H552-(B552*D552)</f>
        <v>24</v>
      </c>
      <c r="H552" s="3">
        <f>+C552*D552</f>
        <v>56</v>
      </c>
      <c r="I552" s="3">
        <f>+B552*D552</f>
        <v>32</v>
      </c>
      <c r="J552" s="6">
        <f t="shared" si="8"/>
        <v>0.21428571428571427</v>
      </c>
      <c r="K552" s="12">
        <v>551</v>
      </c>
      <c r="L552" s="8">
        <f>+SUMIF(A:A,K552,F:F)</f>
        <v>0.17152777777777778</v>
      </c>
      <c r="M552" s="11">
        <f>+SUMIF(A:A,K552,H:H)</f>
        <v>171</v>
      </c>
    </row>
    <row r="553" spans="1:13">
      <c r="A553" s="1">
        <v>213</v>
      </c>
      <c r="B553" s="3">
        <v>16</v>
      </c>
      <c r="C553" s="3">
        <v>27</v>
      </c>
      <c r="D553" s="1">
        <v>1</v>
      </c>
      <c r="E553" s="5" t="s">
        <v>113</v>
      </c>
      <c r="F553" s="5">
        <f>+E553*D553</f>
        <v>3.6805555555555557E-2</v>
      </c>
      <c r="G553" s="3">
        <f>+H553-(B553*D553)</f>
        <v>11</v>
      </c>
      <c r="H553" s="3">
        <f>+C553*D553</f>
        <v>27</v>
      </c>
      <c r="I553" s="3">
        <f>+B553*D553</f>
        <v>16</v>
      </c>
      <c r="J553" s="6">
        <f t="shared" si="8"/>
        <v>0.40740740740740738</v>
      </c>
      <c r="K553" s="12">
        <v>552</v>
      </c>
      <c r="L553" s="8">
        <f>+SUMIF(A:A,K553,F:F)</f>
        <v>0.23958333333333331</v>
      </c>
      <c r="M553" s="11">
        <f>+SUMIF(A:A,K553,H:H)</f>
        <v>243</v>
      </c>
    </row>
    <row r="554" spans="1:13">
      <c r="A554" s="1">
        <v>213</v>
      </c>
      <c r="B554" s="3">
        <v>18</v>
      </c>
      <c r="C554" s="3">
        <v>30</v>
      </c>
      <c r="D554" s="1">
        <v>2</v>
      </c>
      <c r="E554" s="5" t="s">
        <v>102</v>
      </c>
      <c r="F554" s="5">
        <f>+E554*D554</f>
        <v>6.5277777777777782E-2</v>
      </c>
      <c r="G554" s="3">
        <f>+H554-(B554*D554)</f>
        <v>24</v>
      </c>
      <c r="H554" s="3">
        <f>+C554*D554</f>
        <v>60</v>
      </c>
      <c r="I554" s="3">
        <f>+B554*D554</f>
        <v>36</v>
      </c>
      <c r="J554" s="6">
        <f t="shared" si="8"/>
        <v>0.2</v>
      </c>
      <c r="K554" s="12">
        <v>553</v>
      </c>
      <c r="L554" s="8">
        <f>+SUMIF(A:A,K554,F:F)</f>
        <v>0.2361111111111111</v>
      </c>
      <c r="M554" s="11">
        <f>+SUMIF(A:A,K554,H:H)</f>
        <v>203</v>
      </c>
    </row>
    <row r="555" spans="1:13">
      <c r="A555" s="1">
        <v>214</v>
      </c>
      <c r="B555" s="3">
        <v>20</v>
      </c>
      <c r="C555" s="3">
        <v>34</v>
      </c>
      <c r="D555" s="1">
        <v>2</v>
      </c>
      <c r="E555" s="5" t="s">
        <v>96</v>
      </c>
      <c r="F555" s="5">
        <f>+E555*D555</f>
        <v>1.9444444444444445E-2</v>
      </c>
      <c r="G555" s="3">
        <f>+H555-(B555*D555)</f>
        <v>28</v>
      </c>
      <c r="H555" s="3">
        <f>+C555*D555</f>
        <v>68</v>
      </c>
      <c r="I555" s="3">
        <f>+B555*D555</f>
        <v>40</v>
      </c>
      <c r="J555" s="6">
        <f t="shared" si="8"/>
        <v>0.20588235294117646</v>
      </c>
      <c r="K555" s="12">
        <v>554</v>
      </c>
      <c r="L555" s="8">
        <f>+SUMIF(A:A,K555,F:F)</f>
        <v>0.10972222222222222</v>
      </c>
      <c r="M555" s="11">
        <f>+SUMIF(A:A,K555,H:H)</f>
        <v>166</v>
      </c>
    </row>
    <row r="556" spans="1:13">
      <c r="A556" s="1">
        <v>214</v>
      </c>
      <c r="B556" s="3">
        <v>25</v>
      </c>
      <c r="C556" s="3">
        <v>40</v>
      </c>
      <c r="D556" s="1">
        <v>3</v>
      </c>
      <c r="E556" s="5" t="s">
        <v>109</v>
      </c>
      <c r="F556" s="5">
        <f>+E556*D556</f>
        <v>2.5000000000000001E-2</v>
      </c>
      <c r="G556" s="3">
        <f>+H556-(B556*D556)</f>
        <v>45</v>
      </c>
      <c r="H556" s="3">
        <f>+C556*D556</f>
        <v>120</v>
      </c>
      <c r="I556" s="3">
        <f>+B556*D556</f>
        <v>75</v>
      </c>
      <c r="J556" s="6">
        <f t="shared" si="8"/>
        <v>0.125</v>
      </c>
      <c r="K556" s="12">
        <v>555</v>
      </c>
      <c r="L556" s="8">
        <f>+SUMIF(A:A,K556,F:F)</f>
        <v>3.1944444444444442E-2</v>
      </c>
      <c r="M556" s="11">
        <f>+SUMIF(A:A,K556,H:H)</f>
        <v>30</v>
      </c>
    </row>
    <row r="557" spans="1:13">
      <c r="A557" s="1">
        <v>214</v>
      </c>
      <c r="B557" s="3">
        <v>12</v>
      </c>
      <c r="C557" s="3">
        <v>20</v>
      </c>
      <c r="D557" s="1">
        <v>2</v>
      </c>
      <c r="E557" s="5" t="s">
        <v>109</v>
      </c>
      <c r="F557" s="5">
        <f>+E557*D557</f>
        <v>1.6666666666666666E-2</v>
      </c>
      <c r="G557" s="3">
        <f>+H557-(B557*D557)</f>
        <v>16</v>
      </c>
      <c r="H557" s="3">
        <f>+C557*D557</f>
        <v>40</v>
      </c>
      <c r="I557" s="3">
        <f>+B557*D557</f>
        <v>24</v>
      </c>
      <c r="J557" s="6">
        <f t="shared" si="8"/>
        <v>0.2</v>
      </c>
      <c r="K557" s="12">
        <v>556</v>
      </c>
      <c r="L557" s="8">
        <f>+SUMIF(A:A,K557,F:F)</f>
        <v>8.7499999999999994E-2</v>
      </c>
      <c r="M557" s="11">
        <f>+SUMIF(A:A,K557,H:H)</f>
        <v>76</v>
      </c>
    </row>
    <row r="558" spans="1:13">
      <c r="A558" s="1">
        <v>215</v>
      </c>
      <c r="B558" s="3">
        <v>20</v>
      </c>
      <c r="C558" s="3">
        <v>34</v>
      </c>
      <c r="D558" s="1">
        <v>2</v>
      </c>
      <c r="E558" s="5" t="s">
        <v>109</v>
      </c>
      <c r="F558" s="5">
        <f>+E558*D558</f>
        <v>1.6666666666666666E-2</v>
      </c>
      <c r="G558" s="3">
        <f>+H558-(B558*D558)</f>
        <v>28</v>
      </c>
      <c r="H558" s="3">
        <f>+C558*D558</f>
        <v>68</v>
      </c>
      <c r="I558" s="3">
        <f>+B558*D558</f>
        <v>40</v>
      </c>
      <c r="J558" s="6">
        <f t="shared" si="8"/>
        <v>0.20588235294117646</v>
      </c>
      <c r="K558" s="12">
        <v>557</v>
      </c>
      <c r="L558" s="8">
        <f>+SUMIF(A:A,K558,F:F)</f>
        <v>0.16388888888888889</v>
      </c>
      <c r="M558" s="11">
        <f>+SUMIF(A:A,K558,H:H)</f>
        <v>177</v>
      </c>
    </row>
    <row r="559" spans="1:13">
      <c r="A559" s="1">
        <v>215</v>
      </c>
      <c r="B559" s="3">
        <v>18</v>
      </c>
      <c r="C559" s="3">
        <v>30</v>
      </c>
      <c r="D559" s="1">
        <v>3</v>
      </c>
      <c r="E559" s="5" t="s">
        <v>69</v>
      </c>
      <c r="F559" s="5">
        <f>+E559*D559</f>
        <v>7.0833333333333331E-2</v>
      </c>
      <c r="G559" s="3">
        <f>+H559-(B559*D559)</f>
        <v>36</v>
      </c>
      <c r="H559" s="3">
        <f>+C559*D559</f>
        <v>90</v>
      </c>
      <c r="I559" s="3">
        <f>+B559*D559</f>
        <v>54</v>
      </c>
      <c r="J559" s="6">
        <f t="shared" si="8"/>
        <v>0.13333333333333333</v>
      </c>
      <c r="K559" s="12">
        <v>558</v>
      </c>
      <c r="L559" s="8">
        <f>+SUMIF(A:A,K559,F:F)</f>
        <v>0.23124999999999998</v>
      </c>
      <c r="M559" s="11">
        <f>+SUMIF(A:A,K559,H:H)</f>
        <v>179</v>
      </c>
    </row>
    <row r="560" spans="1:13">
      <c r="A560" s="1">
        <v>216</v>
      </c>
      <c r="B560" s="3">
        <v>15</v>
      </c>
      <c r="C560" s="3">
        <v>25</v>
      </c>
      <c r="D560" s="1">
        <v>1</v>
      </c>
      <c r="E560" s="5" t="s">
        <v>101</v>
      </c>
      <c r="F560" s="5">
        <f>+E560*D560</f>
        <v>2.9166666666666667E-2</v>
      </c>
      <c r="G560" s="3">
        <f>+H560-(B560*D560)</f>
        <v>10</v>
      </c>
      <c r="H560" s="3">
        <f>+C560*D560</f>
        <v>25</v>
      </c>
      <c r="I560" s="3">
        <f>+B560*D560</f>
        <v>15</v>
      </c>
      <c r="J560" s="6">
        <f t="shared" si="8"/>
        <v>0.4</v>
      </c>
      <c r="K560" s="12">
        <v>559</v>
      </c>
      <c r="L560" s="8">
        <f>+SUMIF(A:A,K560,F:F)</f>
        <v>8.5416666666666669E-2</v>
      </c>
      <c r="M560" s="11">
        <f>+SUMIF(A:A,K560,H:H)</f>
        <v>99</v>
      </c>
    </row>
    <row r="561" spans="1:13">
      <c r="A561" s="1">
        <v>216</v>
      </c>
      <c r="B561" s="3">
        <v>13</v>
      </c>
      <c r="C561" s="3">
        <v>21</v>
      </c>
      <c r="D561" s="1">
        <v>3</v>
      </c>
      <c r="E561" s="5" t="s">
        <v>72</v>
      </c>
      <c r="F561" s="5">
        <f>+E561*D561</f>
        <v>7.5000000000000011E-2</v>
      </c>
      <c r="G561" s="3">
        <f>+H561-(B561*D561)</f>
        <v>24</v>
      </c>
      <c r="H561" s="3">
        <f>+C561*D561</f>
        <v>63</v>
      </c>
      <c r="I561" s="3">
        <f>+B561*D561</f>
        <v>39</v>
      </c>
      <c r="J561" s="6">
        <f t="shared" si="8"/>
        <v>0.12698412698412698</v>
      </c>
      <c r="K561" s="12">
        <v>560</v>
      </c>
      <c r="L561" s="8">
        <f>+SUMIF(A:A,K561,F:F)</f>
        <v>7.5000000000000011E-2</v>
      </c>
      <c r="M561" s="11">
        <f>+SUMIF(A:A,K561,H:H)</f>
        <v>111</v>
      </c>
    </row>
    <row r="562" spans="1:13">
      <c r="A562" s="1">
        <v>216</v>
      </c>
      <c r="B562" s="3">
        <v>16</v>
      </c>
      <c r="C562" s="3">
        <v>27</v>
      </c>
      <c r="D562" s="1">
        <v>2</v>
      </c>
      <c r="E562" s="5" t="s">
        <v>101</v>
      </c>
      <c r="F562" s="5">
        <f>+E562*D562</f>
        <v>5.8333333333333334E-2</v>
      </c>
      <c r="G562" s="3">
        <f>+H562-(B562*D562)</f>
        <v>22</v>
      </c>
      <c r="H562" s="3">
        <f>+C562*D562</f>
        <v>54</v>
      </c>
      <c r="I562" s="3">
        <f>+B562*D562</f>
        <v>32</v>
      </c>
      <c r="J562" s="6">
        <f t="shared" si="8"/>
        <v>0.20370370370370369</v>
      </c>
      <c r="K562" s="12">
        <v>561</v>
      </c>
      <c r="L562" s="8">
        <f>+SUMIF(A:A,K562,F:F)</f>
        <v>0.05</v>
      </c>
      <c r="M562" s="11">
        <f>+SUMIF(A:A,K562,H:H)</f>
        <v>64</v>
      </c>
    </row>
    <row r="563" spans="1:13">
      <c r="A563" s="1">
        <v>217</v>
      </c>
      <c r="B563" s="3">
        <v>19</v>
      </c>
      <c r="C563" s="3">
        <v>32</v>
      </c>
      <c r="D563" s="1">
        <v>3</v>
      </c>
      <c r="E563" s="5" t="s">
        <v>99</v>
      </c>
      <c r="F563" s="5">
        <f>+E563*D563</f>
        <v>2.7083333333333331E-2</v>
      </c>
      <c r="G563" s="3">
        <f>+H563-(B563*D563)</f>
        <v>39</v>
      </c>
      <c r="H563" s="3">
        <f>+C563*D563</f>
        <v>96</v>
      </c>
      <c r="I563" s="3">
        <f>+B563*D563</f>
        <v>57</v>
      </c>
      <c r="J563" s="6">
        <f t="shared" si="8"/>
        <v>0.13541666666666666</v>
      </c>
      <c r="K563" s="12">
        <v>562</v>
      </c>
      <c r="L563" s="8">
        <f>+SUMIF(A:A,K563,F:F)</f>
        <v>0.18402777777777779</v>
      </c>
      <c r="M563" s="11">
        <f>+SUMIF(A:A,K563,H:H)</f>
        <v>288</v>
      </c>
    </row>
    <row r="564" spans="1:13">
      <c r="A564" s="1">
        <v>218</v>
      </c>
      <c r="B564" s="3">
        <v>11</v>
      </c>
      <c r="C564" s="3">
        <v>19</v>
      </c>
      <c r="D564" s="1">
        <v>3</v>
      </c>
      <c r="E564" s="5" t="s">
        <v>84</v>
      </c>
      <c r="F564" s="5">
        <f>+E564*D564</f>
        <v>0.05</v>
      </c>
      <c r="G564" s="3">
        <f>+H564-(B564*D564)</f>
        <v>24</v>
      </c>
      <c r="H564" s="3">
        <f>+C564*D564</f>
        <v>57</v>
      </c>
      <c r="I564" s="3">
        <f>+B564*D564</f>
        <v>33</v>
      </c>
      <c r="J564" s="6">
        <f t="shared" si="8"/>
        <v>0.14035087719298245</v>
      </c>
      <c r="K564" s="12">
        <v>563</v>
      </c>
      <c r="L564" s="8">
        <f>+SUMIF(A:A,K564,F:F)</f>
        <v>5.1388888888888887E-2</v>
      </c>
      <c r="M564" s="11">
        <f>+SUMIF(A:A,K564,H:H)</f>
        <v>54</v>
      </c>
    </row>
    <row r="565" spans="1:13">
      <c r="A565" s="1">
        <v>218</v>
      </c>
      <c r="B565" s="3">
        <v>16</v>
      </c>
      <c r="C565" s="3">
        <v>27</v>
      </c>
      <c r="D565" s="1">
        <v>3</v>
      </c>
      <c r="E565" s="5" t="s">
        <v>117</v>
      </c>
      <c r="F565" s="5">
        <f>+E565*D565</f>
        <v>3.3333333333333333E-2</v>
      </c>
      <c r="G565" s="3">
        <f>+H565-(B565*D565)</f>
        <v>33</v>
      </c>
      <c r="H565" s="3">
        <f>+C565*D565</f>
        <v>81</v>
      </c>
      <c r="I565" s="3">
        <f>+B565*D565</f>
        <v>48</v>
      </c>
      <c r="J565" s="6">
        <f t="shared" si="8"/>
        <v>0.13580246913580246</v>
      </c>
      <c r="K565" s="12">
        <v>564</v>
      </c>
      <c r="L565" s="8">
        <f>+SUMIF(A:A,K565,F:F)</f>
        <v>7.013888888888889E-2</v>
      </c>
      <c r="M565" s="11">
        <f>+SUMIF(A:A,K565,H:H)</f>
        <v>156</v>
      </c>
    </row>
    <row r="566" spans="1:13">
      <c r="A566" s="1">
        <v>218</v>
      </c>
      <c r="B566" s="3">
        <v>14</v>
      </c>
      <c r="C566" s="3">
        <v>23</v>
      </c>
      <c r="D566" s="1">
        <v>2</v>
      </c>
      <c r="E566" s="5" t="s">
        <v>87</v>
      </c>
      <c r="F566" s="5">
        <f>+E566*D566</f>
        <v>8.3333333333333332E-3</v>
      </c>
      <c r="G566" s="3">
        <f>+H566-(B566*D566)</f>
        <v>18</v>
      </c>
      <c r="H566" s="3">
        <f>+C566*D566</f>
        <v>46</v>
      </c>
      <c r="I566" s="3">
        <f>+B566*D566</f>
        <v>28</v>
      </c>
      <c r="J566" s="6">
        <f t="shared" si="8"/>
        <v>0.19565217391304349</v>
      </c>
      <c r="K566" s="12">
        <v>565</v>
      </c>
      <c r="L566" s="8">
        <f>+SUMIF(A:A,K566,F:F)</f>
        <v>0.18263888888888888</v>
      </c>
      <c r="M566" s="11">
        <f>+SUMIF(A:A,K566,H:H)</f>
        <v>251</v>
      </c>
    </row>
    <row r="567" spans="1:13">
      <c r="A567" s="1">
        <v>219</v>
      </c>
      <c r="B567" s="3">
        <v>14</v>
      </c>
      <c r="C567" s="3">
        <v>23</v>
      </c>
      <c r="D567" s="1">
        <v>2</v>
      </c>
      <c r="E567" s="5" t="s">
        <v>109</v>
      </c>
      <c r="F567" s="5">
        <f>+E567*D567</f>
        <v>1.6666666666666666E-2</v>
      </c>
      <c r="G567" s="3">
        <f>+H567-(B567*D567)</f>
        <v>18</v>
      </c>
      <c r="H567" s="3">
        <f>+C567*D567</f>
        <v>46</v>
      </c>
      <c r="I567" s="3">
        <f>+B567*D567</f>
        <v>28</v>
      </c>
      <c r="J567" s="6">
        <f t="shared" si="8"/>
        <v>0.19565217391304349</v>
      </c>
      <c r="K567" s="12">
        <v>566</v>
      </c>
      <c r="L567" s="8">
        <f>+SUMIF(A:A,K567,F:F)</f>
        <v>0.11666666666666667</v>
      </c>
      <c r="M567" s="11">
        <f>+SUMIF(A:A,K567,H:H)</f>
        <v>78</v>
      </c>
    </row>
    <row r="568" spans="1:13">
      <c r="A568" s="1">
        <v>219</v>
      </c>
      <c r="B568" s="3">
        <v>19</v>
      </c>
      <c r="C568" s="3">
        <v>31</v>
      </c>
      <c r="D568" s="1">
        <v>3</v>
      </c>
      <c r="E568" s="5" t="s">
        <v>77</v>
      </c>
      <c r="F568" s="5">
        <f>+E568*D568</f>
        <v>2.2916666666666665E-2</v>
      </c>
      <c r="G568" s="3">
        <f>+H568-(B568*D568)</f>
        <v>36</v>
      </c>
      <c r="H568" s="3">
        <f>+C568*D568</f>
        <v>93</v>
      </c>
      <c r="I568" s="3">
        <f>+B568*D568</f>
        <v>57</v>
      </c>
      <c r="J568" s="6">
        <f t="shared" si="8"/>
        <v>0.12903225806451613</v>
      </c>
      <c r="K568" s="12">
        <v>567</v>
      </c>
      <c r="L568" s="8">
        <f>+SUMIF(A:A,K568,F:F)</f>
        <v>0.1701388888888889</v>
      </c>
      <c r="M568" s="11">
        <f>+SUMIF(A:A,K568,H:H)</f>
        <v>253</v>
      </c>
    </row>
    <row r="569" spans="1:13">
      <c r="A569" s="1">
        <v>220</v>
      </c>
      <c r="B569" s="3">
        <v>14</v>
      </c>
      <c r="C569" s="3">
        <v>24</v>
      </c>
      <c r="D569" s="1">
        <v>1</v>
      </c>
      <c r="E569" s="5" t="s">
        <v>99</v>
      </c>
      <c r="F569" s="5">
        <f>+E569*D569</f>
        <v>9.0277777777777769E-3</v>
      </c>
      <c r="G569" s="3">
        <f>+H569-(B569*D569)</f>
        <v>10</v>
      </c>
      <c r="H569" s="3">
        <f>+C569*D569</f>
        <v>24</v>
      </c>
      <c r="I569" s="3">
        <f>+B569*D569</f>
        <v>14</v>
      </c>
      <c r="J569" s="6">
        <f t="shared" si="8"/>
        <v>0.41666666666666669</v>
      </c>
      <c r="K569" s="12">
        <v>568</v>
      </c>
      <c r="L569" s="8">
        <f>+SUMIF(A:A,K569,F:F)</f>
        <v>0.14444444444444443</v>
      </c>
      <c r="M569" s="11">
        <f>+SUMIF(A:A,K569,H:H)</f>
        <v>182</v>
      </c>
    </row>
    <row r="570" spans="1:13">
      <c r="A570" s="1">
        <v>221</v>
      </c>
      <c r="B570" s="3">
        <v>19</v>
      </c>
      <c r="C570" s="3">
        <v>32</v>
      </c>
      <c r="D570" s="1">
        <v>3</v>
      </c>
      <c r="E570" s="5" t="s">
        <v>116</v>
      </c>
      <c r="F570" s="5">
        <f>+E570*D570</f>
        <v>6.0416666666666674E-2</v>
      </c>
      <c r="G570" s="3">
        <f>+H570-(B570*D570)</f>
        <v>39</v>
      </c>
      <c r="H570" s="3">
        <f>+C570*D570</f>
        <v>96</v>
      </c>
      <c r="I570" s="3">
        <f>+B570*D570</f>
        <v>57</v>
      </c>
      <c r="J570" s="6">
        <f t="shared" si="8"/>
        <v>0.13541666666666666</v>
      </c>
      <c r="K570" s="12">
        <v>569</v>
      </c>
      <c r="L570" s="8">
        <f>+SUMIF(A:A,K570,F:F)</f>
        <v>0.10277777777777777</v>
      </c>
      <c r="M570" s="11">
        <f>+SUMIF(A:A,K570,H:H)</f>
        <v>131</v>
      </c>
    </row>
    <row r="571" spans="1:13">
      <c r="A571" s="1">
        <v>221</v>
      </c>
      <c r="B571" s="3">
        <v>20</v>
      </c>
      <c r="C571" s="3">
        <v>34</v>
      </c>
      <c r="D571" s="1">
        <v>2</v>
      </c>
      <c r="E571" s="5" t="s">
        <v>73</v>
      </c>
      <c r="F571" s="5">
        <f>+E571*D571</f>
        <v>7.4999999999999997E-2</v>
      </c>
      <c r="G571" s="3">
        <f>+H571-(B571*D571)</f>
        <v>28</v>
      </c>
      <c r="H571" s="3">
        <f>+C571*D571</f>
        <v>68</v>
      </c>
      <c r="I571" s="3">
        <f>+B571*D571</f>
        <v>40</v>
      </c>
      <c r="J571" s="6">
        <f t="shared" si="8"/>
        <v>0.20588235294117646</v>
      </c>
      <c r="K571" s="12">
        <v>570</v>
      </c>
      <c r="L571" s="8">
        <f>+SUMIF(A:A,K571,F:F)</f>
        <v>3.7499999999999999E-2</v>
      </c>
      <c r="M571" s="11">
        <f>+SUMIF(A:A,K571,H:H)</f>
        <v>85</v>
      </c>
    </row>
    <row r="572" spans="1:13">
      <c r="A572" s="1">
        <v>221</v>
      </c>
      <c r="B572" s="3">
        <v>17</v>
      </c>
      <c r="C572" s="3">
        <v>29</v>
      </c>
      <c r="D572" s="1">
        <v>1</v>
      </c>
      <c r="E572" s="5" t="s">
        <v>66</v>
      </c>
      <c r="F572" s="5">
        <f>+E572*D572</f>
        <v>1.7361111111111112E-2</v>
      </c>
      <c r="G572" s="3">
        <f>+H572-(B572*D572)</f>
        <v>12</v>
      </c>
      <c r="H572" s="3">
        <f>+C572*D572</f>
        <v>29</v>
      </c>
      <c r="I572" s="3">
        <f>+B572*D572</f>
        <v>17</v>
      </c>
      <c r="J572" s="6">
        <f t="shared" si="8"/>
        <v>0.41379310344827586</v>
      </c>
      <c r="K572" s="12">
        <v>571</v>
      </c>
      <c r="L572" s="8">
        <f>+SUMIF(A:A,K572,F:F)</f>
        <v>3.6111111111111108E-2</v>
      </c>
      <c r="M572" s="11">
        <f>+SUMIF(A:A,K572,H:H)</f>
        <v>54</v>
      </c>
    </row>
    <row r="573" spans="1:13">
      <c r="A573" s="1">
        <v>222</v>
      </c>
      <c r="B573" s="3">
        <v>14</v>
      </c>
      <c r="C573" s="3">
        <v>23</v>
      </c>
      <c r="D573" s="1">
        <v>3</v>
      </c>
      <c r="E573" s="5" t="s">
        <v>116</v>
      </c>
      <c r="F573" s="5">
        <f>+E573*D573</f>
        <v>6.0416666666666674E-2</v>
      </c>
      <c r="G573" s="3">
        <f>+H573-(B573*D573)</f>
        <v>27</v>
      </c>
      <c r="H573" s="3">
        <f>+C573*D573</f>
        <v>69</v>
      </c>
      <c r="I573" s="3">
        <f>+B573*D573</f>
        <v>42</v>
      </c>
      <c r="J573" s="6">
        <f t="shared" si="8"/>
        <v>0.13043478260869565</v>
      </c>
      <c r="K573" s="12">
        <v>572</v>
      </c>
      <c r="L573" s="8">
        <f>+SUMIF(A:A,K573,F:F)</f>
        <v>3.7499999999999999E-2</v>
      </c>
      <c r="M573" s="11">
        <f>+SUMIF(A:A,K573,H:H)</f>
        <v>74</v>
      </c>
    </row>
    <row r="574" spans="1:13">
      <c r="A574" s="1">
        <v>222</v>
      </c>
      <c r="B574" s="3">
        <v>16</v>
      </c>
      <c r="C574" s="3">
        <v>28</v>
      </c>
      <c r="D574" s="1">
        <v>1</v>
      </c>
      <c r="E574" s="5" t="s">
        <v>110</v>
      </c>
      <c r="F574" s="5">
        <f>+E574*D574</f>
        <v>3.888888888888889E-2</v>
      </c>
      <c r="G574" s="3">
        <f>+H574-(B574*D574)</f>
        <v>12</v>
      </c>
      <c r="H574" s="3">
        <f>+C574*D574</f>
        <v>28</v>
      </c>
      <c r="I574" s="3">
        <f>+B574*D574</f>
        <v>16</v>
      </c>
      <c r="J574" s="6">
        <f t="shared" si="8"/>
        <v>0.42857142857142855</v>
      </c>
      <c r="K574" s="12">
        <v>573</v>
      </c>
      <c r="L574" s="8">
        <f>+SUMIF(A:A,K574,F:F)</f>
        <v>0.14374999999999999</v>
      </c>
      <c r="M574" s="11">
        <f>+SUMIF(A:A,K574,H:H)</f>
        <v>165</v>
      </c>
    </row>
    <row r="575" spans="1:13">
      <c r="A575" s="1">
        <v>223</v>
      </c>
      <c r="B575" s="3">
        <v>19</v>
      </c>
      <c r="C575" s="3">
        <v>32</v>
      </c>
      <c r="D575" s="1">
        <v>1</v>
      </c>
      <c r="E575" s="5" t="s">
        <v>113</v>
      </c>
      <c r="F575" s="5">
        <f>+E575*D575</f>
        <v>3.6805555555555557E-2</v>
      </c>
      <c r="G575" s="3">
        <f>+H575-(B575*D575)</f>
        <v>13</v>
      </c>
      <c r="H575" s="3">
        <f>+C575*D575</f>
        <v>32</v>
      </c>
      <c r="I575" s="3">
        <f>+B575*D575</f>
        <v>19</v>
      </c>
      <c r="J575" s="6">
        <f t="shared" si="8"/>
        <v>0.40625</v>
      </c>
      <c r="K575" s="12">
        <v>574</v>
      </c>
      <c r="L575" s="8">
        <f>+SUMIF(A:A,K575,F:F)</f>
        <v>0.23958333333333331</v>
      </c>
      <c r="M575" s="11">
        <f>+SUMIF(A:A,K575,H:H)</f>
        <v>207</v>
      </c>
    </row>
    <row r="576" spans="1:13">
      <c r="A576" s="1">
        <v>224</v>
      </c>
      <c r="B576" s="3">
        <v>15</v>
      </c>
      <c r="C576" s="3">
        <v>26</v>
      </c>
      <c r="D576" s="1">
        <v>2</v>
      </c>
      <c r="E576" s="5" t="s">
        <v>97</v>
      </c>
      <c r="F576" s="5">
        <f>+E576*D576</f>
        <v>2.7777777777777776E-2</v>
      </c>
      <c r="G576" s="3">
        <f>+H576-(B576*D576)</f>
        <v>22</v>
      </c>
      <c r="H576" s="3">
        <f>+C576*D576</f>
        <v>52</v>
      </c>
      <c r="I576" s="3">
        <f>+B576*D576</f>
        <v>30</v>
      </c>
      <c r="J576" s="6">
        <f t="shared" si="8"/>
        <v>0.21153846153846154</v>
      </c>
      <c r="K576" s="12">
        <v>575</v>
      </c>
      <c r="L576" s="8">
        <f>+SUMIF(A:A,K576,F:F)</f>
        <v>3.0555555555555555E-2</v>
      </c>
      <c r="M576" s="11">
        <f>+SUMIF(A:A,K576,H:H)</f>
        <v>18</v>
      </c>
    </row>
    <row r="577" spans="1:13">
      <c r="A577" s="1">
        <v>225</v>
      </c>
      <c r="B577" s="3">
        <v>20</v>
      </c>
      <c r="C577" s="3">
        <v>33</v>
      </c>
      <c r="D577" s="1">
        <v>3</v>
      </c>
      <c r="E577" s="5" t="s">
        <v>110</v>
      </c>
      <c r="F577" s="5">
        <f>+E577*D577</f>
        <v>0.11666666666666667</v>
      </c>
      <c r="G577" s="3">
        <f>+H577-(B577*D577)</f>
        <v>39</v>
      </c>
      <c r="H577" s="3">
        <f>+C577*D577</f>
        <v>99</v>
      </c>
      <c r="I577" s="3">
        <f>+B577*D577</f>
        <v>60</v>
      </c>
      <c r="J577" s="6">
        <f t="shared" si="8"/>
        <v>0.1313131313131313</v>
      </c>
      <c r="K577" s="12">
        <v>576</v>
      </c>
      <c r="L577" s="8">
        <f>+SUMIF(A:A,K577,F:F)</f>
        <v>0.17569444444444443</v>
      </c>
      <c r="M577" s="11">
        <f>+SUMIF(A:A,K577,H:H)</f>
        <v>234</v>
      </c>
    </row>
    <row r="578" spans="1:13">
      <c r="A578" s="1">
        <v>225</v>
      </c>
      <c r="B578" s="3">
        <v>14</v>
      </c>
      <c r="C578" s="3">
        <v>23</v>
      </c>
      <c r="D578" s="1">
        <v>3</v>
      </c>
      <c r="E578" s="5" t="s">
        <v>91</v>
      </c>
      <c r="F578" s="5">
        <f>+E578*D578</f>
        <v>7.9166666666666663E-2</v>
      </c>
      <c r="G578" s="3">
        <f>+H578-(B578*D578)</f>
        <v>27</v>
      </c>
      <c r="H578" s="3">
        <f>+C578*D578</f>
        <v>69</v>
      </c>
      <c r="I578" s="3">
        <f>+B578*D578</f>
        <v>42</v>
      </c>
      <c r="J578" s="6">
        <f t="shared" ref="J578:J641" si="9">+(G578/H578)/D578</f>
        <v>0.13043478260869565</v>
      </c>
      <c r="K578" s="12">
        <v>577</v>
      </c>
      <c r="L578" s="8">
        <f>+SUMIF(A:A,K578,F:F)</f>
        <v>1.7361111111111112E-2</v>
      </c>
      <c r="M578" s="11">
        <f>+SUMIF(A:A,K578,H:H)</f>
        <v>40</v>
      </c>
    </row>
    <row r="579" spans="1:13">
      <c r="A579" s="1">
        <v>226</v>
      </c>
      <c r="B579" s="3">
        <v>12</v>
      </c>
      <c r="C579" s="3">
        <v>20</v>
      </c>
      <c r="D579" s="1">
        <v>2</v>
      </c>
      <c r="E579" s="5" t="s">
        <v>115</v>
      </c>
      <c r="F579" s="5">
        <f>+E579*D579</f>
        <v>9.7222222222222224E-3</v>
      </c>
      <c r="G579" s="3">
        <f>+H579-(B579*D579)</f>
        <v>16</v>
      </c>
      <c r="H579" s="3">
        <f>+C579*D579</f>
        <v>40</v>
      </c>
      <c r="I579" s="3">
        <f>+B579*D579</f>
        <v>24</v>
      </c>
      <c r="J579" s="6">
        <f t="shared" si="9"/>
        <v>0.2</v>
      </c>
      <c r="K579" s="12">
        <v>578</v>
      </c>
      <c r="L579" s="8">
        <f>+SUMIF(A:A,K579,F:F)</f>
        <v>9.166666666666666E-2</v>
      </c>
      <c r="M579" s="11">
        <f>+SUMIF(A:A,K579,H:H)</f>
        <v>90</v>
      </c>
    </row>
    <row r="580" spans="1:13">
      <c r="A580" s="1">
        <v>226</v>
      </c>
      <c r="B580" s="3">
        <v>13</v>
      </c>
      <c r="C580" s="3">
        <v>21</v>
      </c>
      <c r="D580" s="1">
        <v>1</v>
      </c>
      <c r="E580" s="5" t="s">
        <v>116</v>
      </c>
      <c r="F580" s="5">
        <f>+E580*D580</f>
        <v>2.013888888888889E-2</v>
      </c>
      <c r="G580" s="3">
        <f>+H580-(B580*D580)</f>
        <v>8</v>
      </c>
      <c r="H580" s="3">
        <f>+C580*D580</f>
        <v>21</v>
      </c>
      <c r="I580" s="3">
        <f>+B580*D580</f>
        <v>13</v>
      </c>
      <c r="J580" s="6">
        <f t="shared" si="9"/>
        <v>0.38095238095238093</v>
      </c>
      <c r="K580" s="12">
        <v>579</v>
      </c>
      <c r="L580" s="8">
        <f>+SUMIF(A:A,K580,F:F)</f>
        <v>6.6666666666666666E-2</v>
      </c>
      <c r="M580" s="11">
        <f>+SUMIF(A:A,K580,H:H)</f>
        <v>50</v>
      </c>
    </row>
    <row r="581" spans="1:13">
      <c r="A581" s="1">
        <v>226</v>
      </c>
      <c r="B581" s="3">
        <v>16</v>
      </c>
      <c r="C581" s="3">
        <v>27</v>
      </c>
      <c r="D581" s="1">
        <v>3</v>
      </c>
      <c r="E581" s="5" t="s">
        <v>110</v>
      </c>
      <c r="F581" s="5">
        <f>+E581*D581</f>
        <v>0.11666666666666667</v>
      </c>
      <c r="G581" s="3">
        <f>+H581-(B581*D581)</f>
        <v>33</v>
      </c>
      <c r="H581" s="3">
        <f>+C581*D581</f>
        <v>81</v>
      </c>
      <c r="I581" s="3">
        <f>+B581*D581</f>
        <v>48</v>
      </c>
      <c r="J581" s="6">
        <f t="shared" si="9"/>
        <v>0.13580246913580246</v>
      </c>
      <c r="K581" s="12">
        <v>580</v>
      </c>
      <c r="L581" s="8">
        <f>+SUMIF(A:A,K581,F:F)</f>
        <v>2.0833333333333332E-2</v>
      </c>
      <c r="M581" s="11">
        <f>+SUMIF(A:A,K581,H:H)</f>
        <v>33</v>
      </c>
    </row>
    <row r="582" spans="1:13">
      <c r="A582" s="1">
        <v>226</v>
      </c>
      <c r="B582" s="3">
        <v>17</v>
      </c>
      <c r="C582" s="3">
        <v>29</v>
      </c>
      <c r="D582" s="1">
        <v>1</v>
      </c>
      <c r="E582" s="5" t="s">
        <v>73</v>
      </c>
      <c r="F582" s="5">
        <f>+E582*D582</f>
        <v>3.7499999999999999E-2</v>
      </c>
      <c r="G582" s="3">
        <f>+H582-(B582*D582)</f>
        <v>12</v>
      </c>
      <c r="H582" s="3">
        <f>+C582*D582</f>
        <v>29</v>
      </c>
      <c r="I582" s="3">
        <f>+B582*D582</f>
        <v>17</v>
      </c>
      <c r="J582" s="6">
        <f t="shared" si="9"/>
        <v>0.41379310344827586</v>
      </c>
      <c r="K582" s="12">
        <v>581</v>
      </c>
      <c r="L582" s="8">
        <f>+SUMIF(A:A,K582,F:F)</f>
        <v>9.375E-2</v>
      </c>
      <c r="M582" s="11">
        <f>+SUMIF(A:A,K582,H:H)</f>
        <v>123</v>
      </c>
    </row>
    <row r="583" spans="1:13">
      <c r="A583" s="1">
        <v>227</v>
      </c>
      <c r="B583" s="3">
        <v>14</v>
      </c>
      <c r="C583" s="3">
        <v>24</v>
      </c>
      <c r="D583" s="1">
        <v>1</v>
      </c>
      <c r="E583" s="5" t="s">
        <v>93</v>
      </c>
      <c r="F583" s="5">
        <f>+E583*D583</f>
        <v>4.027777777777778E-2</v>
      </c>
      <c r="G583" s="3">
        <f>+H583-(B583*D583)</f>
        <v>10</v>
      </c>
      <c r="H583" s="3">
        <f>+C583*D583</f>
        <v>24</v>
      </c>
      <c r="I583" s="3">
        <f>+B583*D583</f>
        <v>14</v>
      </c>
      <c r="J583" s="6">
        <f t="shared" si="9"/>
        <v>0.41666666666666669</v>
      </c>
      <c r="K583" s="12">
        <v>582</v>
      </c>
      <c r="L583" s="8">
        <f>+SUMIF(A:A,K583,F:F)</f>
        <v>5.8333333333333334E-2</v>
      </c>
      <c r="M583" s="11">
        <f>+SUMIF(A:A,K583,H:H)</f>
        <v>54</v>
      </c>
    </row>
    <row r="584" spans="1:13">
      <c r="A584" s="1">
        <v>227</v>
      </c>
      <c r="B584" s="3">
        <v>19</v>
      </c>
      <c r="C584" s="3">
        <v>31</v>
      </c>
      <c r="D584" s="1">
        <v>3</v>
      </c>
      <c r="E584" s="5" t="s">
        <v>78</v>
      </c>
      <c r="F584" s="5">
        <f>+E584*D584</f>
        <v>3.125E-2</v>
      </c>
      <c r="G584" s="3">
        <f>+H584-(B584*D584)</f>
        <v>36</v>
      </c>
      <c r="H584" s="3">
        <f>+C584*D584</f>
        <v>93</v>
      </c>
      <c r="I584" s="3">
        <f>+B584*D584</f>
        <v>57</v>
      </c>
      <c r="J584" s="6">
        <f t="shared" si="9"/>
        <v>0.12903225806451613</v>
      </c>
      <c r="K584" s="12">
        <v>583</v>
      </c>
      <c r="L584" s="8">
        <f>+SUMIF(A:A,K584,F:F)</f>
        <v>0.18333333333333335</v>
      </c>
      <c r="M584" s="11">
        <f>+SUMIF(A:A,K584,H:H)</f>
        <v>243</v>
      </c>
    </row>
    <row r="585" spans="1:13">
      <c r="A585" s="1">
        <v>227</v>
      </c>
      <c r="B585" s="3">
        <v>16</v>
      </c>
      <c r="C585" s="3">
        <v>28</v>
      </c>
      <c r="D585" s="1">
        <v>1</v>
      </c>
      <c r="E585" s="5" t="s">
        <v>99</v>
      </c>
      <c r="F585" s="5">
        <f>+E585*D585</f>
        <v>9.0277777777777769E-3</v>
      </c>
      <c r="G585" s="3">
        <f>+H585-(B585*D585)</f>
        <v>12</v>
      </c>
      <c r="H585" s="3">
        <f>+C585*D585</f>
        <v>28</v>
      </c>
      <c r="I585" s="3">
        <f>+B585*D585</f>
        <v>16</v>
      </c>
      <c r="J585" s="6">
        <f t="shared" si="9"/>
        <v>0.42857142857142855</v>
      </c>
      <c r="K585" s="12">
        <v>584</v>
      </c>
      <c r="L585" s="8">
        <f>+SUMIF(A:A,K585,F:F)</f>
        <v>0.11874999999999999</v>
      </c>
      <c r="M585" s="11">
        <f>+SUMIF(A:A,K585,H:H)</f>
        <v>139</v>
      </c>
    </row>
    <row r="586" spans="1:13">
      <c r="A586" s="1">
        <v>227</v>
      </c>
      <c r="B586" s="3">
        <v>20</v>
      </c>
      <c r="C586" s="3">
        <v>33</v>
      </c>
      <c r="D586" s="1">
        <v>2</v>
      </c>
      <c r="E586" s="5" t="s">
        <v>112</v>
      </c>
      <c r="F586" s="5">
        <f>+E586*D586</f>
        <v>4.583333333333333E-2</v>
      </c>
      <c r="G586" s="3">
        <f>+H586-(B586*D586)</f>
        <v>26</v>
      </c>
      <c r="H586" s="3">
        <f>+C586*D586</f>
        <v>66</v>
      </c>
      <c r="I586" s="3">
        <f>+B586*D586</f>
        <v>40</v>
      </c>
      <c r="J586" s="6">
        <f t="shared" si="9"/>
        <v>0.19696969696969696</v>
      </c>
      <c r="K586" s="12">
        <v>585</v>
      </c>
      <c r="L586" s="8">
        <f>+SUMIF(A:A,K586,F:F)</f>
        <v>8.1250000000000003E-2</v>
      </c>
      <c r="M586" s="11">
        <f>+SUMIF(A:A,K586,H:H)</f>
        <v>128</v>
      </c>
    </row>
    <row r="587" spans="1:13">
      <c r="A587" s="1">
        <v>228</v>
      </c>
      <c r="B587" s="3">
        <v>14</v>
      </c>
      <c r="C587" s="3">
        <v>23</v>
      </c>
      <c r="D587" s="1">
        <v>3</v>
      </c>
      <c r="E587" s="5" t="s">
        <v>103</v>
      </c>
      <c r="F587" s="5">
        <f>+E587*D587</f>
        <v>7.2916666666666671E-2</v>
      </c>
      <c r="G587" s="3">
        <f>+H587-(B587*D587)</f>
        <v>27</v>
      </c>
      <c r="H587" s="3">
        <f>+C587*D587</f>
        <v>69</v>
      </c>
      <c r="I587" s="3">
        <f>+B587*D587</f>
        <v>42</v>
      </c>
      <c r="J587" s="6">
        <f t="shared" si="9"/>
        <v>0.13043478260869565</v>
      </c>
      <c r="K587" s="12">
        <v>586</v>
      </c>
      <c r="L587" s="8">
        <f>+SUMIF(A:A,K587,F:F)</f>
        <v>0.19166666666666668</v>
      </c>
      <c r="M587" s="11">
        <f>+SUMIF(A:A,K587,H:H)</f>
        <v>171</v>
      </c>
    </row>
    <row r="588" spans="1:13">
      <c r="A588" s="1">
        <v>229</v>
      </c>
      <c r="B588" s="3">
        <v>15</v>
      </c>
      <c r="C588" s="3">
        <v>25</v>
      </c>
      <c r="D588" s="1">
        <v>1</v>
      </c>
      <c r="E588" s="5" t="s">
        <v>118</v>
      </c>
      <c r="F588" s="5">
        <f>+E588*D588</f>
        <v>1.9444444444444445E-2</v>
      </c>
      <c r="G588" s="3">
        <f>+H588-(B588*D588)</f>
        <v>10</v>
      </c>
      <c r="H588" s="3">
        <f>+C588*D588</f>
        <v>25</v>
      </c>
      <c r="I588" s="3">
        <f>+B588*D588</f>
        <v>15</v>
      </c>
      <c r="J588" s="6">
        <f t="shared" si="9"/>
        <v>0.4</v>
      </c>
      <c r="K588" s="12">
        <v>587</v>
      </c>
      <c r="L588" s="8">
        <f>+SUMIF(A:A,K588,F:F)</f>
        <v>5.9722222222222225E-2</v>
      </c>
      <c r="M588" s="11">
        <f>+SUMIF(A:A,K588,H:H)</f>
        <v>48</v>
      </c>
    </row>
    <row r="589" spans="1:13">
      <c r="A589" s="1">
        <v>229</v>
      </c>
      <c r="B589" s="3">
        <v>21</v>
      </c>
      <c r="C589" s="3">
        <v>35</v>
      </c>
      <c r="D589" s="1">
        <v>1</v>
      </c>
      <c r="E589" s="5" t="s">
        <v>92</v>
      </c>
      <c r="F589" s="5">
        <f>+E589*D589</f>
        <v>2.9861111111111113E-2</v>
      </c>
      <c r="G589" s="3">
        <f>+H589-(B589*D589)</f>
        <v>14</v>
      </c>
      <c r="H589" s="3">
        <f>+C589*D589</f>
        <v>35</v>
      </c>
      <c r="I589" s="3">
        <f>+B589*D589</f>
        <v>21</v>
      </c>
      <c r="J589" s="6">
        <f t="shared" si="9"/>
        <v>0.4</v>
      </c>
      <c r="K589" s="12">
        <v>588</v>
      </c>
      <c r="L589" s="8">
        <f>+SUMIF(A:A,K589,F:F)</f>
        <v>4.2361111111111113E-2</v>
      </c>
      <c r="M589" s="11">
        <f>+SUMIF(A:A,K589,H:H)</f>
        <v>101</v>
      </c>
    </row>
    <row r="590" spans="1:13">
      <c r="A590" s="1">
        <v>229</v>
      </c>
      <c r="B590" s="3">
        <v>22</v>
      </c>
      <c r="C590" s="3">
        <v>36</v>
      </c>
      <c r="D590" s="1">
        <v>1</v>
      </c>
      <c r="E590" s="5" t="s">
        <v>83</v>
      </c>
      <c r="F590" s="5">
        <f>+E590*D590</f>
        <v>1.3194444444444444E-2</v>
      </c>
      <c r="G590" s="3">
        <f>+H590-(B590*D590)</f>
        <v>14</v>
      </c>
      <c r="H590" s="3">
        <f>+C590*D590</f>
        <v>36</v>
      </c>
      <c r="I590" s="3">
        <f>+B590*D590</f>
        <v>22</v>
      </c>
      <c r="J590" s="6">
        <f t="shared" si="9"/>
        <v>0.3888888888888889</v>
      </c>
      <c r="K590" s="12">
        <v>589</v>
      </c>
      <c r="L590" s="8">
        <f>+SUMIF(A:A,K590,F:F)</f>
        <v>0.1875</v>
      </c>
      <c r="M590" s="11">
        <f>+SUMIF(A:A,K590,H:H)</f>
        <v>284</v>
      </c>
    </row>
    <row r="591" spans="1:13">
      <c r="A591" s="1">
        <v>229</v>
      </c>
      <c r="B591" s="3">
        <v>16</v>
      </c>
      <c r="C591" s="3">
        <v>28</v>
      </c>
      <c r="D591" s="1">
        <v>1</v>
      </c>
      <c r="E591" s="5" t="s">
        <v>71</v>
      </c>
      <c r="F591" s="5">
        <f>+E591*D591</f>
        <v>1.8749999999999999E-2</v>
      </c>
      <c r="G591" s="3">
        <f>+H591-(B591*D591)</f>
        <v>12</v>
      </c>
      <c r="H591" s="3">
        <f>+C591*D591</f>
        <v>28</v>
      </c>
      <c r="I591" s="3">
        <f>+B591*D591</f>
        <v>16</v>
      </c>
      <c r="J591" s="6">
        <f t="shared" si="9"/>
        <v>0.42857142857142855</v>
      </c>
      <c r="K591" s="12">
        <v>590</v>
      </c>
      <c r="L591" s="8">
        <f>+SUMIF(A:A,K591,F:F)</f>
        <v>0.10416666666666667</v>
      </c>
      <c r="M591" s="11">
        <f>+SUMIF(A:A,K591,H:H)</f>
        <v>122</v>
      </c>
    </row>
    <row r="592" spans="1:13">
      <c r="A592" s="1">
        <v>230</v>
      </c>
      <c r="B592" s="3">
        <v>19</v>
      </c>
      <c r="C592" s="3">
        <v>32</v>
      </c>
      <c r="D592" s="1">
        <v>3</v>
      </c>
      <c r="E592" s="5" t="s">
        <v>82</v>
      </c>
      <c r="F592" s="5">
        <f>+E592*D592</f>
        <v>2.0833333333333332E-2</v>
      </c>
      <c r="G592" s="3">
        <f>+H592-(B592*D592)</f>
        <v>39</v>
      </c>
      <c r="H592" s="3">
        <f>+C592*D592</f>
        <v>96</v>
      </c>
      <c r="I592" s="3">
        <f>+B592*D592</f>
        <v>57</v>
      </c>
      <c r="J592" s="6">
        <f t="shared" si="9"/>
        <v>0.13541666666666666</v>
      </c>
      <c r="K592" s="12">
        <v>591</v>
      </c>
      <c r="L592" s="8">
        <f>+SUMIF(A:A,K592,F:F)</f>
        <v>0.10625</v>
      </c>
      <c r="M592" s="11">
        <f>+SUMIF(A:A,K592,H:H)</f>
        <v>120</v>
      </c>
    </row>
    <row r="593" spans="1:13">
      <c r="A593" s="1">
        <v>230</v>
      </c>
      <c r="B593" s="3">
        <v>16</v>
      </c>
      <c r="C593" s="3">
        <v>28</v>
      </c>
      <c r="D593" s="1">
        <v>2</v>
      </c>
      <c r="E593" s="5" t="s">
        <v>84</v>
      </c>
      <c r="F593" s="5">
        <f>+E593*D593</f>
        <v>3.3333333333333333E-2</v>
      </c>
      <c r="G593" s="3">
        <f>+H593-(B593*D593)</f>
        <v>24</v>
      </c>
      <c r="H593" s="3">
        <f>+C593*D593</f>
        <v>56</v>
      </c>
      <c r="I593" s="3">
        <f>+B593*D593</f>
        <v>32</v>
      </c>
      <c r="J593" s="6">
        <f t="shared" si="9"/>
        <v>0.21428571428571427</v>
      </c>
      <c r="K593" s="12">
        <v>592</v>
      </c>
      <c r="L593" s="8">
        <f>+SUMIF(A:A,K593,F:F)</f>
        <v>0.14027777777777778</v>
      </c>
      <c r="M593" s="11">
        <f>+SUMIF(A:A,K593,H:H)</f>
        <v>94</v>
      </c>
    </row>
    <row r="594" spans="1:13">
      <c r="A594" s="1">
        <v>230</v>
      </c>
      <c r="B594" s="3">
        <v>19</v>
      </c>
      <c r="C594" s="3">
        <v>31</v>
      </c>
      <c r="D594" s="1">
        <v>2</v>
      </c>
      <c r="E594" s="5" t="s">
        <v>94</v>
      </c>
      <c r="F594" s="5">
        <f>+E594*D594</f>
        <v>7.9166666666666663E-2</v>
      </c>
      <c r="G594" s="3">
        <f>+H594-(B594*D594)</f>
        <v>24</v>
      </c>
      <c r="H594" s="3">
        <f>+C594*D594</f>
        <v>62</v>
      </c>
      <c r="I594" s="3">
        <f>+B594*D594</f>
        <v>38</v>
      </c>
      <c r="J594" s="6">
        <f t="shared" si="9"/>
        <v>0.19354838709677419</v>
      </c>
      <c r="K594" s="12">
        <v>593</v>
      </c>
      <c r="L594" s="8">
        <f>+SUMIF(A:A,K594,F:F)</f>
        <v>4.0277777777777773E-2</v>
      </c>
      <c r="M594" s="11">
        <f>+SUMIF(A:A,K594,H:H)</f>
        <v>209</v>
      </c>
    </row>
    <row r="595" spans="1:13">
      <c r="A595" s="1">
        <v>231</v>
      </c>
      <c r="B595" s="3">
        <v>13</v>
      </c>
      <c r="C595" s="3">
        <v>21</v>
      </c>
      <c r="D595" s="1">
        <v>2</v>
      </c>
      <c r="E595" s="5" t="s">
        <v>116</v>
      </c>
      <c r="F595" s="5">
        <f>+E595*D595</f>
        <v>4.027777777777778E-2</v>
      </c>
      <c r="G595" s="3">
        <f>+H595-(B595*D595)</f>
        <v>16</v>
      </c>
      <c r="H595" s="3">
        <f>+C595*D595</f>
        <v>42</v>
      </c>
      <c r="I595" s="3">
        <f>+B595*D595</f>
        <v>26</v>
      </c>
      <c r="J595" s="6">
        <f t="shared" si="9"/>
        <v>0.19047619047619047</v>
      </c>
      <c r="K595" s="12">
        <v>594</v>
      </c>
      <c r="L595" s="8">
        <f>+SUMIF(A:A,K595,F:F)</f>
        <v>0.16319444444444442</v>
      </c>
      <c r="M595" s="11">
        <f>+SUMIF(A:A,K595,H:H)</f>
        <v>139</v>
      </c>
    </row>
    <row r="596" spans="1:13">
      <c r="A596" s="1">
        <v>231</v>
      </c>
      <c r="B596" s="3">
        <v>20</v>
      </c>
      <c r="C596" s="3">
        <v>34</v>
      </c>
      <c r="D596" s="1">
        <v>3</v>
      </c>
      <c r="E596" s="5" t="s">
        <v>75</v>
      </c>
      <c r="F596" s="5">
        <f>+E596*D596</f>
        <v>3.5416666666666666E-2</v>
      </c>
      <c r="G596" s="3">
        <f>+H596-(B596*D596)</f>
        <v>42</v>
      </c>
      <c r="H596" s="3">
        <f>+C596*D596</f>
        <v>102</v>
      </c>
      <c r="I596" s="3">
        <f>+B596*D596</f>
        <v>60</v>
      </c>
      <c r="J596" s="6">
        <f t="shared" si="9"/>
        <v>0.1372549019607843</v>
      </c>
      <c r="K596" s="12">
        <v>595</v>
      </c>
      <c r="L596" s="8">
        <f>+SUMIF(A:A,K596,F:F)</f>
        <v>3.7499999999999999E-2</v>
      </c>
      <c r="M596" s="11">
        <f>+SUMIF(A:A,K596,H:H)</f>
        <v>72</v>
      </c>
    </row>
    <row r="597" spans="1:13">
      <c r="A597" s="1">
        <v>231</v>
      </c>
      <c r="B597" s="3">
        <v>19</v>
      </c>
      <c r="C597" s="3">
        <v>31</v>
      </c>
      <c r="D597" s="1">
        <v>1</v>
      </c>
      <c r="E597" s="5" t="s">
        <v>113</v>
      </c>
      <c r="F597" s="5">
        <f>+E597*D597</f>
        <v>3.6805555555555557E-2</v>
      </c>
      <c r="G597" s="3">
        <f>+H597-(B597*D597)</f>
        <v>12</v>
      </c>
      <c r="H597" s="3">
        <f>+C597*D597</f>
        <v>31</v>
      </c>
      <c r="I597" s="3">
        <f>+B597*D597</f>
        <v>19</v>
      </c>
      <c r="J597" s="6">
        <f t="shared" si="9"/>
        <v>0.38709677419354838</v>
      </c>
      <c r="K597" s="12">
        <v>596</v>
      </c>
      <c r="L597" s="8">
        <f>+SUMIF(A:A,K597,F:F)</f>
        <v>0.24861111111111112</v>
      </c>
      <c r="M597" s="11">
        <f>+SUMIF(A:A,K597,H:H)</f>
        <v>240</v>
      </c>
    </row>
    <row r="598" spans="1:13">
      <c r="A598" s="1">
        <v>231</v>
      </c>
      <c r="B598" s="3">
        <v>20</v>
      </c>
      <c r="C598" s="3">
        <v>33</v>
      </c>
      <c r="D598" s="1">
        <v>1</v>
      </c>
      <c r="E598" s="5" t="s">
        <v>68</v>
      </c>
      <c r="F598" s="5">
        <f>+E598*D598</f>
        <v>3.5416666666666666E-2</v>
      </c>
      <c r="G598" s="3">
        <f>+H598-(B598*D598)</f>
        <v>13</v>
      </c>
      <c r="H598" s="3">
        <f>+C598*D598</f>
        <v>33</v>
      </c>
      <c r="I598" s="3">
        <f>+B598*D598</f>
        <v>20</v>
      </c>
      <c r="J598" s="6">
        <f t="shared" si="9"/>
        <v>0.39393939393939392</v>
      </c>
      <c r="K598" s="12">
        <v>597</v>
      </c>
      <c r="L598" s="8">
        <f>+SUMIF(A:A,K598,F:F)</f>
        <v>0.125</v>
      </c>
      <c r="M598" s="11">
        <f>+SUMIF(A:A,K598,H:H)</f>
        <v>150</v>
      </c>
    </row>
    <row r="599" spans="1:13">
      <c r="A599" s="1">
        <v>232</v>
      </c>
      <c r="B599" s="3">
        <v>14</v>
      </c>
      <c r="C599" s="3">
        <v>24</v>
      </c>
      <c r="D599" s="1">
        <v>1</v>
      </c>
      <c r="E599" s="5" t="s">
        <v>95</v>
      </c>
      <c r="F599" s="5">
        <f>+E599*D599</f>
        <v>3.4722222222222224E-2</v>
      </c>
      <c r="G599" s="3">
        <f>+H599-(B599*D599)</f>
        <v>10</v>
      </c>
      <c r="H599" s="3">
        <f>+C599*D599</f>
        <v>24</v>
      </c>
      <c r="I599" s="3">
        <f>+B599*D599</f>
        <v>14</v>
      </c>
      <c r="J599" s="6">
        <f t="shared" si="9"/>
        <v>0.41666666666666669</v>
      </c>
      <c r="K599" s="12">
        <v>598</v>
      </c>
      <c r="L599" s="8">
        <f>+SUMIF(A:A,K599,F:F)</f>
        <v>0.12291666666666666</v>
      </c>
      <c r="M599" s="11">
        <f>+SUMIF(A:A,K599,H:H)</f>
        <v>209</v>
      </c>
    </row>
    <row r="600" spans="1:13">
      <c r="A600" s="1">
        <v>232</v>
      </c>
      <c r="B600" s="3">
        <v>16</v>
      </c>
      <c r="C600" s="3">
        <v>27</v>
      </c>
      <c r="D600" s="1">
        <v>2</v>
      </c>
      <c r="E600" s="5" t="s">
        <v>114</v>
      </c>
      <c r="F600" s="5">
        <f>+E600*D600</f>
        <v>4.1666666666666664E-2</v>
      </c>
      <c r="G600" s="3">
        <f>+H600-(B600*D600)</f>
        <v>22</v>
      </c>
      <c r="H600" s="3">
        <f>+C600*D600</f>
        <v>54</v>
      </c>
      <c r="I600" s="3">
        <f>+B600*D600</f>
        <v>32</v>
      </c>
      <c r="J600" s="6">
        <f t="shared" si="9"/>
        <v>0.20370370370370369</v>
      </c>
      <c r="K600" s="12">
        <v>599</v>
      </c>
      <c r="L600" s="8">
        <f>+SUMIF(A:A,K600,F:F)</f>
        <v>0.11597222222222221</v>
      </c>
      <c r="M600" s="11">
        <f>+SUMIF(A:A,K600,H:H)</f>
        <v>169</v>
      </c>
    </row>
    <row r="601" spans="1:13">
      <c r="A601" s="1">
        <v>232</v>
      </c>
      <c r="B601" s="3">
        <v>18</v>
      </c>
      <c r="C601" s="3">
        <v>30</v>
      </c>
      <c r="D601" s="1">
        <v>2</v>
      </c>
      <c r="E601" s="5" t="s">
        <v>88</v>
      </c>
      <c r="F601" s="5">
        <f>+E601*D601</f>
        <v>5.5555555555555552E-2</v>
      </c>
      <c r="G601" s="3">
        <f>+H601-(B601*D601)</f>
        <v>24</v>
      </c>
      <c r="H601" s="3">
        <f>+C601*D601</f>
        <v>60</v>
      </c>
      <c r="I601" s="3">
        <f>+B601*D601</f>
        <v>36</v>
      </c>
      <c r="J601" s="6">
        <f t="shared" si="9"/>
        <v>0.2</v>
      </c>
      <c r="K601" s="12">
        <v>600</v>
      </c>
      <c r="L601" s="8">
        <f>+SUMIF(A:A,K601,F:F)</f>
        <v>0.10555555555555556</v>
      </c>
      <c r="M601" s="11">
        <f>+SUMIF(A:A,K601,H:H)</f>
        <v>144</v>
      </c>
    </row>
    <row r="602" spans="1:13">
      <c r="A602" s="1">
        <v>232</v>
      </c>
      <c r="B602" s="3">
        <v>15</v>
      </c>
      <c r="C602" s="3">
        <v>26</v>
      </c>
      <c r="D602" s="1">
        <v>2</v>
      </c>
      <c r="E602" s="5" t="s">
        <v>83</v>
      </c>
      <c r="F602" s="5">
        <f>+E602*D602</f>
        <v>2.6388888888888889E-2</v>
      </c>
      <c r="G602" s="3">
        <f>+H602-(B602*D602)</f>
        <v>22</v>
      </c>
      <c r="H602" s="3">
        <f>+C602*D602</f>
        <v>52</v>
      </c>
      <c r="I602" s="3">
        <f>+B602*D602</f>
        <v>30</v>
      </c>
      <c r="J602" s="6">
        <f t="shared" si="9"/>
        <v>0.21153846153846154</v>
      </c>
      <c r="K602" s="12">
        <v>601</v>
      </c>
      <c r="L602" s="8">
        <f>+SUMIF(A:A,K602,F:F)</f>
        <v>0.17083333333333334</v>
      </c>
      <c r="M602" s="11">
        <f>+SUMIF(A:A,K602,H:H)</f>
        <v>292</v>
      </c>
    </row>
    <row r="603" spans="1:13">
      <c r="A603" s="1">
        <v>233</v>
      </c>
      <c r="B603" s="3">
        <v>11</v>
      </c>
      <c r="C603" s="3">
        <v>19</v>
      </c>
      <c r="D603" s="1">
        <v>2</v>
      </c>
      <c r="E603" s="5" t="s">
        <v>81</v>
      </c>
      <c r="F603" s="5">
        <f>+E603*D603</f>
        <v>4.3055555555555555E-2</v>
      </c>
      <c r="G603" s="3">
        <f>+H603-(B603*D603)</f>
        <v>16</v>
      </c>
      <c r="H603" s="3">
        <f>+C603*D603</f>
        <v>38</v>
      </c>
      <c r="I603" s="3">
        <f>+B603*D603</f>
        <v>22</v>
      </c>
      <c r="J603" s="6">
        <f t="shared" si="9"/>
        <v>0.21052631578947367</v>
      </c>
      <c r="K603" s="12">
        <v>602</v>
      </c>
      <c r="L603" s="8">
        <f>+SUMIF(A:A,K603,F:F)</f>
        <v>0.24861111111111112</v>
      </c>
      <c r="M603" s="11">
        <f>+SUMIF(A:A,K603,H:H)</f>
        <v>266</v>
      </c>
    </row>
    <row r="604" spans="1:13">
      <c r="A604" s="1">
        <v>234</v>
      </c>
      <c r="B604" s="3">
        <v>18</v>
      </c>
      <c r="C604" s="3">
        <v>30</v>
      </c>
      <c r="D604" s="1">
        <v>2</v>
      </c>
      <c r="E604" s="5" t="s">
        <v>120</v>
      </c>
      <c r="F604" s="5">
        <f>+E604*D604</f>
        <v>5.6944444444444443E-2</v>
      </c>
      <c r="G604" s="3">
        <f>+H604-(B604*D604)</f>
        <v>24</v>
      </c>
      <c r="H604" s="3">
        <f>+C604*D604</f>
        <v>60</v>
      </c>
      <c r="I604" s="3">
        <f>+B604*D604</f>
        <v>36</v>
      </c>
      <c r="J604" s="6">
        <f t="shared" si="9"/>
        <v>0.2</v>
      </c>
      <c r="K604" s="12">
        <v>603</v>
      </c>
      <c r="L604" s="8">
        <f>+SUMIF(A:A,K604,F:F)</f>
        <v>2.361111111111111E-2</v>
      </c>
      <c r="M604" s="11">
        <f>+SUMIF(A:A,K604,H:H)</f>
        <v>62</v>
      </c>
    </row>
    <row r="605" spans="1:13">
      <c r="A605" s="1">
        <v>234</v>
      </c>
      <c r="B605" s="3">
        <v>14</v>
      </c>
      <c r="C605" s="3">
        <v>24</v>
      </c>
      <c r="D605" s="1">
        <v>3</v>
      </c>
      <c r="E605" s="5" t="s">
        <v>103</v>
      </c>
      <c r="F605" s="5">
        <f>+E605*D605</f>
        <v>7.2916666666666671E-2</v>
      </c>
      <c r="G605" s="3">
        <f>+H605-(B605*D605)</f>
        <v>30</v>
      </c>
      <c r="H605" s="3">
        <f>+C605*D605</f>
        <v>72</v>
      </c>
      <c r="I605" s="3">
        <f>+B605*D605</f>
        <v>42</v>
      </c>
      <c r="J605" s="6">
        <f t="shared" si="9"/>
        <v>0.1388888888888889</v>
      </c>
      <c r="K605" s="12">
        <v>604</v>
      </c>
      <c r="L605" s="8">
        <f>+SUMIF(A:A,K605,F:F)</f>
        <v>8.7499999999999994E-2</v>
      </c>
      <c r="M605" s="11">
        <f>+SUMIF(A:A,K605,H:H)</f>
        <v>105</v>
      </c>
    </row>
    <row r="606" spans="1:13">
      <c r="A606" s="1">
        <v>234</v>
      </c>
      <c r="B606" s="3">
        <v>19</v>
      </c>
      <c r="C606" s="3">
        <v>31</v>
      </c>
      <c r="D606" s="1">
        <v>3</v>
      </c>
      <c r="E606" s="5" t="s">
        <v>74</v>
      </c>
      <c r="F606" s="5">
        <f>+E606*D606</f>
        <v>4.7916666666666663E-2</v>
      </c>
      <c r="G606" s="3">
        <f>+H606-(B606*D606)</f>
        <v>36</v>
      </c>
      <c r="H606" s="3">
        <f>+C606*D606</f>
        <v>93</v>
      </c>
      <c r="I606" s="3">
        <f>+B606*D606</f>
        <v>57</v>
      </c>
      <c r="J606" s="6">
        <f t="shared" si="9"/>
        <v>0.12903225806451613</v>
      </c>
      <c r="K606" s="12">
        <v>605</v>
      </c>
      <c r="L606" s="8">
        <f>+SUMIF(A:A,K606,F:F)</f>
        <v>0.22986111111111113</v>
      </c>
      <c r="M606" s="11">
        <f>+SUMIF(A:A,K606,H:H)</f>
        <v>220</v>
      </c>
    </row>
    <row r="607" spans="1:13">
      <c r="A607" s="1">
        <v>235</v>
      </c>
      <c r="B607" s="3">
        <v>20</v>
      </c>
      <c r="C607" s="3">
        <v>33</v>
      </c>
      <c r="D607" s="1">
        <v>1</v>
      </c>
      <c r="E607" s="5" t="s">
        <v>66</v>
      </c>
      <c r="F607" s="5">
        <f>+E607*D607</f>
        <v>1.7361111111111112E-2</v>
      </c>
      <c r="G607" s="3">
        <f>+H607-(B607*D607)</f>
        <v>13</v>
      </c>
      <c r="H607" s="3">
        <f>+C607*D607</f>
        <v>33</v>
      </c>
      <c r="I607" s="3">
        <f>+B607*D607</f>
        <v>20</v>
      </c>
      <c r="J607" s="6">
        <f t="shared" si="9"/>
        <v>0.39393939393939392</v>
      </c>
      <c r="K607" s="12">
        <v>606</v>
      </c>
      <c r="L607" s="8">
        <f>+SUMIF(A:A,K607,F:F)</f>
        <v>0.23472222222222225</v>
      </c>
      <c r="M607" s="11">
        <f>+SUMIF(A:A,K607,H:H)</f>
        <v>183</v>
      </c>
    </row>
    <row r="608" spans="1:13">
      <c r="A608" s="1">
        <v>236</v>
      </c>
      <c r="B608" s="3">
        <v>20</v>
      </c>
      <c r="C608" s="3">
        <v>33</v>
      </c>
      <c r="D608" s="1">
        <v>3</v>
      </c>
      <c r="E608" s="5" t="s">
        <v>108</v>
      </c>
      <c r="F608" s="5">
        <f>+E608*D608</f>
        <v>4.3749999999999997E-2</v>
      </c>
      <c r="G608" s="3">
        <f>+H608-(B608*D608)</f>
        <v>39</v>
      </c>
      <c r="H608" s="3">
        <f>+C608*D608</f>
        <v>99</v>
      </c>
      <c r="I608" s="3">
        <f>+B608*D608</f>
        <v>60</v>
      </c>
      <c r="J608" s="6">
        <f t="shared" si="9"/>
        <v>0.1313131313131313</v>
      </c>
      <c r="K608" s="12">
        <v>607</v>
      </c>
      <c r="L608" s="8">
        <f>+SUMIF(A:A,K608,F:F)</f>
        <v>4.7916666666666663E-2</v>
      </c>
      <c r="M608" s="11">
        <f>+SUMIF(A:A,K608,H:H)</f>
        <v>68</v>
      </c>
    </row>
    <row r="609" spans="1:13">
      <c r="A609" s="1">
        <v>236</v>
      </c>
      <c r="B609" s="3">
        <v>13</v>
      </c>
      <c r="C609" s="3">
        <v>22</v>
      </c>
      <c r="D609" s="1">
        <v>1</v>
      </c>
      <c r="E609" s="5" t="s">
        <v>115</v>
      </c>
      <c r="F609" s="5">
        <f>+E609*D609</f>
        <v>4.8611111111111112E-3</v>
      </c>
      <c r="G609" s="3">
        <f>+H609-(B609*D609)</f>
        <v>9</v>
      </c>
      <c r="H609" s="3">
        <f>+C609*D609</f>
        <v>22</v>
      </c>
      <c r="I609" s="3">
        <f>+B609*D609</f>
        <v>13</v>
      </c>
      <c r="J609" s="6">
        <f t="shared" si="9"/>
        <v>0.40909090909090912</v>
      </c>
      <c r="K609" s="12">
        <v>608</v>
      </c>
      <c r="L609" s="8">
        <f>+SUMIF(A:A,K609,F:F)</f>
        <v>3.125E-2</v>
      </c>
      <c r="M609" s="11">
        <f>+SUMIF(A:A,K609,H:H)</f>
        <v>29</v>
      </c>
    </row>
    <row r="610" spans="1:13">
      <c r="A610" s="1">
        <v>236</v>
      </c>
      <c r="B610" s="3">
        <v>21</v>
      </c>
      <c r="C610" s="3">
        <v>35</v>
      </c>
      <c r="D610" s="1">
        <v>2</v>
      </c>
      <c r="E610" s="5" t="s">
        <v>92</v>
      </c>
      <c r="F610" s="5">
        <f>+E610*D610</f>
        <v>5.9722222222222225E-2</v>
      </c>
      <c r="G610" s="3">
        <f>+H610-(B610*D610)</f>
        <v>28</v>
      </c>
      <c r="H610" s="3">
        <f>+C610*D610</f>
        <v>70</v>
      </c>
      <c r="I610" s="3">
        <f>+B610*D610</f>
        <v>42</v>
      </c>
      <c r="J610" s="6">
        <f t="shared" si="9"/>
        <v>0.2</v>
      </c>
      <c r="K610" s="12">
        <v>609</v>
      </c>
      <c r="L610" s="8">
        <f>+SUMIF(A:A,K610,F:F)</f>
        <v>1.8749999999999999E-2</v>
      </c>
      <c r="M610" s="11">
        <f>+SUMIF(A:A,K610,H:H)</f>
        <v>32</v>
      </c>
    </row>
    <row r="611" spans="1:13">
      <c r="A611" s="1">
        <v>236</v>
      </c>
      <c r="B611" s="3">
        <v>19</v>
      </c>
      <c r="C611" s="3">
        <v>32</v>
      </c>
      <c r="D611" s="1">
        <v>2</v>
      </c>
      <c r="E611" s="5" t="s">
        <v>114</v>
      </c>
      <c r="F611" s="5">
        <f>+E611*D611</f>
        <v>4.1666666666666664E-2</v>
      </c>
      <c r="G611" s="3">
        <f>+H611-(B611*D611)</f>
        <v>26</v>
      </c>
      <c r="H611" s="3">
        <f>+C611*D611</f>
        <v>64</v>
      </c>
      <c r="I611" s="3">
        <f>+B611*D611</f>
        <v>38</v>
      </c>
      <c r="J611" s="6">
        <f t="shared" si="9"/>
        <v>0.203125</v>
      </c>
      <c r="K611" s="12">
        <v>610</v>
      </c>
      <c r="L611" s="8">
        <f>+SUMIF(A:A,K611,F:F)</f>
        <v>3.2638888888888891E-2</v>
      </c>
      <c r="M611" s="11">
        <f>+SUMIF(A:A,K611,H:H)</f>
        <v>44</v>
      </c>
    </row>
    <row r="612" spans="1:13">
      <c r="A612" s="1">
        <v>237</v>
      </c>
      <c r="B612" s="3">
        <v>14</v>
      </c>
      <c r="C612" s="3">
        <v>23</v>
      </c>
      <c r="D612" s="1">
        <v>2</v>
      </c>
      <c r="E612" s="5" t="s">
        <v>109</v>
      </c>
      <c r="F612" s="5">
        <f>+E612*D612</f>
        <v>1.6666666666666666E-2</v>
      </c>
      <c r="G612" s="3">
        <f>+H612-(B612*D612)</f>
        <v>18</v>
      </c>
      <c r="H612" s="3">
        <f>+C612*D612</f>
        <v>46</v>
      </c>
      <c r="I612" s="3">
        <f>+B612*D612</f>
        <v>28</v>
      </c>
      <c r="J612" s="6">
        <f t="shared" si="9"/>
        <v>0.19565217391304349</v>
      </c>
      <c r="K612" s="12">
        <v>611</v>
      </c>
      <c r="L612" s="8">
        <f>+SUMIF(A:A,K612,F:F)</f>
        <v>9.4444444444444442E-2</v>
      </c>
      <c r="M612" s="11">
        <f>+SUMIF(A:A,K612,H:H)</f>
        <v>78</v>
      </c>
    </row>
    <row r="613" spans="1:13">
      <c r="A613" s="1">
        <v>237</v>
      </c>
      <c r="B613" s="3">
        <v>18</v>
      </c>
      <c r="C613" s="3">
        <v>30</v>
      </c>
      <c r="D613" s="1">
        <v>2</v>
      </c>
      <c r="E613" s="5" t="s">
        <v>66</v>
      </c>
      <c r="F613" s="5">
        <f>+E613*D613</f>
        <v>3.4722222222222224E-2</v>
      </c>
      <c r="G613" s="3">
        <f>+H613-(B613*D613)</f>
        <v>24</v>
      </c>
      <c r="H613" s="3">
        <f>+C613*D613</f>
        <v>60</v>
      </c>
      <c r="I613" s="3">
        <f>+B613*D613</f>
        <v>36</v>
      </c>
      <c r="J613" s="6">
        <f t="shared" si="9"/>
        <v>0.2</v>
      </c>
      <c r="K613" s="12">
        <v>612</v>
      </c>
      <c r="L613" s="8">
        <f>+SUMIF(A:A,K613,F:F)</f>
        <v>0.18680555555555556</v>
      </c>
      <c r="M613" s="11">
        <f>+SUMIF(A:A,K613,H:H)</f>
        <v>231</v>
      </c>
    </row>
    <row r="614" spans="1:13">
      <c r="A614" s="1">
        <v>238</v>
      </c>
      <c r="B614" s="3">
        <v>22</v>
      </c>
      <c r="C614" s="3">
        <v>36</v>
      </c>
      <c r="D614" s="1">
        <v>2</v>
      </c>
      <c r="E614" s="5" t="s">
        <v>98</v>
      </c>
      <c r="F614" s="5">
        <f>+E614*D614</f>
        <v>6.25E-2</v>
      </c>
      <c r="G614" s="3">
        <f>+H614-(B614*D614)</f>
        <v>28</v>
      </c>
      <c r="H614" s="3">
        <f>+C614*D614</f>
        <v>72</v>
      </c>
      <c r="I614" s="3">
        <f>+B614*D614</f>
        <v>44</v>
      </c>
      <c r="J614" s="6">
        <f t="shared" si="9"/>
        <v>0.19444444444444445</v>
      </c>
      <c r="K614" s="12">
        <v>613</v>
      </c>
      <c r="L614" s="8">
        <f>+SUMIF(A:A,K614,F:F)</f>
        <v>0.31666666666666665</v>
      </c>
      <c r="M614" s="11">
        <f>+SUMIF(A:A,K614,H:H)</f>
        <v>285</v>
      </c>
    </row>
    <row r="615" spans="1:13">
      <c r="A615" s="1">
        <v>239</v>
      </c>
      <c r="B615" s="3">
        <v>15</v>
      </c>
      <c r="C615" s="3">
        <v>26</v>
      </c>
      <c r="D615" s="1">
        <v>1</v>
      </c>
      <c r="E615" s="5" t="s">
        <v>72</v>
      </c>
      <c r="F615" s="5">
        <f>+E615*D615</f>
        <v>2.5000000000000001E-2</v>
      </c>
      <c r="G615" s="3">
        <f>+H615-(B615*D615)</f>
        <v>11</v>
      </c>
      <c r="H615" s="3">
        <f>+C615*D615</f>
        <v>26</v>
      </c>
      <c r="I615" s="3">
        <f>+B615*D615</f>
        <v>15</v>
      </c>
      <c r="J615" s="6">
        <f t="shared" si="9"/>
        <v>0.42307692307692307</v>
      </c>
      <c r="K615" s="12">
        <v>614</v>
      </c>
      <c r="L615" s="8">
        <f>+SUMIF(A:A,K615,F:F)</f>
        <v>0.10416666666666667</v>
      </c>
      <c r="M615" s="11">
        <f>+SUMIF(A:A,K615,H:H)</f>
        <v>72</v>
      </c>
    </row>
    <row r="616" spans="1:13">
      <c r="A616" s="1">
        <v>239</v>
      </c>
      <c r="B616" s="3">
        <v>14</v>
      </c>
      <c r="C616" s="3">
        <v>24</v>
      </c>
      <c r="D616" s="1">
        <v>2</v>
      </c>
      <c r="E616" s="5" t="s">
        <v>111</v>
      </c>
      <c r="F616" s="5">
        <f>+E616*D616</f>
        <v>5.1388888888888887E-2</v>
      </c>
      <c r="G616" s="3">
        <f>+H616-(B616*D616)</f>
        <v>20</v>
      </c>
      <c r="H616" s="3">
        <f>+C616*D616</f>
        <v>48</v>
      </c>
      <c r="I616" s="3">
        <f>+B616*D616</f>
        <v>28</v>
      </c>
      <c r="J616" s="6">
        <f t="shared" si="9"/>
        <v>0.20833333333333334</v>
      </c>
      <c r="K616" s="12">
        <v>615</v>
      </c>
      <c r="L616" s="8">
        <f>+SUMIF(A:A,K616,F:F)</f>
        <v>0.32500000000000001</v>
      </c>
      <c r="M616" s="11">
        <f>+SUMIF(A:A,K616,H:H)</f>
        <v>333</v>
      </c>
    </row>
    <row r="617" spans="1:13">
      <c r="A617" s="1">
        <v>240</v>
      </c>
      <c r="B617" s="3">
        <v>19</v>
      </c>
      <c r="C617" s="3">
        <v>31</v>
      </c>
      <c r="D617" s="1">
        <v>3</v>
      </c>
      <c r="E617" s="5" t="s">
        <v>67</v>
      </c>
      <c r="F617" s="5">
        <f>+E617*D617</f>
        <v>6.6666666666666666E-2</v>
      </c>
      <c r="G617" s="3">
        <f>+H617-(B617*D617)</f>
        <v>36</v>
      </c>
      <c r="H617" s="3">
        <f>+C617*D617</f>
        <v>93</v>
      </c>
      <c r="I617" s="3">
        <f>+B617*D617</f>
        <v>57</v>
      </c>
      <c r="J617" s="6">
        <f t="shared" si="9"/>
        <v>0.12903225806451613</v>
      </c>
      <c r="K617" s="12">
        <v>616</v>
      </c>
      <c r="L617" s="8">
        <f>+SUMIF(A:A,K617,F:F)</f>
        <v>8.8194444444444436E-2</v>
      </c>
      <c r="M617" s="11">
        <f>+SUMIF(A:A,K617,H:H)</f>
        <v>132</v>
      </c>
    </row>
    <row r="618" spans="1:13">
      <c r="A618" s="1">
        <v>240</v>
      </c>
      <c r="B618" s="3">
        <v>14</v>
      </c>
      <c r="C618" s="3">
        <v>23</v>
      </c>
      <c r="D618" s="1">
        <v>3</v>
      </c>
      <c r="E618" s="5" t="s">
        <v>67</v>
      </c>
      <c r="F618" s="5">
        <f>+E618*D618</f>
        <v>6.6666666666666666E-2</v>
      </c>
      <c r="G618" s="3">
        <f>+H618-(B618*D618)</f>
        <v>27</v>
      </c>
      <c r="H618" s="3">
        <f>+C618*D618</f>
        <v>69</v>
      </c>
      <c r="I618" s="3">
        <f>+B618*D618</f>
        <v>42</v>
      </c>
      <c r="J618" s="6">
        <f t="shared" si="9"/>
        <v>0.13043478260869565</v>
      </c>
      <c r="K618" s="12">
        <v>617</v>
      </c>
      <c r="L618" s="8">
        <f>+SUMIF(A:A,K618,F:F)</f>
        <v>9.375E-2</v>
      </c>
      <c r="M618" s="11">
        <f>+SUMIF(A:A,K618,H:H)</f>
        <v>142</v>
      </c>
    </row>
    <row r="619" spans="1:13">
      <c r="A619" s="1">
        <v>240</v>
      </c>
      <c r="B619" s="3">
        <v>10</v>
      </c>
      <c r="C619" s="3">
        <v>18</v>
      </c>
      <c r="D619" s="1">
        <v>2</v>
      </c>
      <c r="E619" s="5" t="s">
        <v>100</v>
      </c>
      <c r="F619" s="5">
        <f>+E619*D619</f>
        <v>6.3888888888888884E-2</v>
      </c>
      <c r="G619" s="3">
        <f>+H619-(B619*D619)</f>
        <v>16</v>
      </c>
      <c r="H619" s="3">
        <f>+C619*D619</f>
        <v>36</v>
      </c>
      <c r="I619" s="3">
        <f>+B619*D619</f>
        <v>20</v>
      </c>
      <c r="J619" s="6">
        <f t="shared" si="9"/>
        <v>0.22222222222222221</v>
      </c>
      <c r="K619" s="12">
        <v>618</v>
      </c>
      <c r="L619" s="8">
        <f>+SUMIF(A:A,K619,F:F)</f>
        <v>0.24166666666666667</v>
      </c>
      <c r="M619" s="11">
        <f>+SUMIF(A:A,K619,H:H)</f>
        <v>319</v>
      </c>
    </row>
    <row r="620" spans="1:13">
      <c r="A620" s="1">
        <v>240</v>
      </c>
      <c r="B620" s="3">
        <v>19</v>
      </c>
      <c r="C620" s="3">
        <v>32</v>
      </c>
      <c r="D620" s="1">
        <v>3</v>
      </c>
      <c r="E620" s="5" t="s">
        <v>83</v>
      </c>
      <c r="F620" s="5">
        <f>+E620*D620</f>
        <v>3.9583333333333331E-2</v>
      </c>
      <c r="G620" s="3">
        <f>+H620-(B620*D620)</f>
        <v>39</v>
      </c>
      <c r="H620" s="3">
        <f>+C620*D620</f>
        <v>96</v>
      </c>
      <c r="I620" s="3">
        <f>+B620*D620</f>
        <v>57</v>
      </c>
      <c r="J620" s="6">
        <f t="shared" si="9"/>
        <v>0.13541666666666666</v>
      </c>
      <c r="K620" s="12">
        <v>619</v>
      </c>
      <c r="L620" s="8">
        <f>+SUMIF(A:A,K620,F:F)</f>
        <v>0.17222222222222222</v>
      </c>
      <c r="M620" s="11">
        <f>+SUMIF(A:A,K620,H:H)</f>
        <v>132</v>
      </c>
    </row>
    <row r="621" spans="1:13">
      <c r="A621" s="1">
        <v>241</v>
      </c>
      <c r="B621" s="3">
        <v>10</v>
      </c>
      <c r="C621" s="3">
        <v>18</v>
      </c>
      <c r="D621" s="1">
        <v>1</v>
      </c>
      <c r="E621" s="5" t="s">
        <v>77</v>
      </c>
      <c r="F621" s="5">
        <f>+E621*D621</f>
        <v>7.6388888888888886E-3</v>
      </c>
      <c r="G621" s="3">
        <f>+H621-(B621*D621)</f>
        <v>8</v>
      </c>
      <c r="H621" s="3">
        <f>+C621*D621</f>
        <v>18</v>
      </c>
      <c r="I621" s="3">
        <f>+B621*D621</f>
        <v>10</v>
      </c>
      <c r="J621" s="6">
        <f t="shared" si="9"/>
        <v>0.44444444444444442</v>
      </c>
      <c r="K621" s="12">
        <v>620</v>
      </c>
      <c r="L621" s="8">
        <f>+SUMIF(A:A,K621,F:F)</f>
        <v>8.3333333333333329E-2</v>
      </c>
      <c r="M621" s="11">
        <f>+SUMIF(A:A,K621,H:H)</f>
        <v>57</v>
      </c>
    </row>
    <row r="622" spans="1:13">
      <c r="A622" s="1">
        <v>242</v>
      </c>
      <c r="B622" s="3">
        <v>15</v>
      </c>
      <c r="C622" s="3">
        <v>26</v>
      </c>
      <c r="D622" s="1">
        <v>1</v>
      </c>
      <c r="E622" s="5" t="s">
        <v>73</v>
      </c>
      <c r="F622" s="5">
        <f>+E622*D622</f>
        <v>3.7499999999999999E-2</v>
      </c>
      <c r="G622" s="3">
        <f>+H622-(B622*D622)</f>
        <v>11</v>
      </c>
      <c r="H622" s="3">
        <f>+C622*D622</f>
        <v>26</v>
      </c>
      <c r="I622" s="3">
        <f>+B622*D622</f>
        <v>15</v>
      </c>
      <c r="J622" s="6">
        <f t="shared" si="9"/>
        <v>0.42307692307692307</v>
      </c>
      <c r="K622" s="12">
        <v>621</v>
      </c>
      <c r="L622" s="8">
        <f>+SUMIF(A:A,K622,F:F)</f>
        <v>1.6666666666666666E-2</v>
      </c>
      <c r="M622" s="11">
        <f>+SUMIF(A:A,K622,H:H)</f>
        <v>105</v>
      </c>
    </row>
    <row r="623" spans="1:13">
      <c r="A623" s="1">
        <v>242</v>
      </c>
      <c r="B623" s="3">
        <v>15</v>
      </c>
      <c r="C623" s="3">
        <v>25</v>
      </c>
      <c r="D623" s="1">
        <v>3</v>
      </c>
      <c r="E623" s="5" t="s">
        <v>88</v>
      </c>
      <c r="F623" s="5">
        <f>+E623*D623</f>
        <v>8.3333333333333329E-2</v>
      </c>
      <c r="G623" s="3">
        <f>+H623-(B623*D623)</f>
        <v>30</v>
      </c>
      <c r="H623" s="3">
        <f>+C623*D623</f>
        <v>75</v>
      </c>
      <c r="I623" s="3">
        <f>+B623*D623</f>
        <v>45</v>
      </c>
      <c r="J623" s="6">
        <f t="shared" si="9"/>
        <v>0.13333333333333333</v>
      </c>
      <c r="K623" s="12">
        <v>622</v>
      </c>
      <c r="L623" s="8">
        <f>+SUMIF(A:A,K623,F:F)</f>
        <v>0.12777777777777777</v>
      </c>
      <c r="M623" s="11">
        <f>+SUMIF(A:A,K623,H:H)</f>
        <v>121</v>
      </c>
    </row>
    <row r="624" spans="1:13">
      <c r="A624" s="1">
        <v>242</v>
      </c>
      <c r="B624" s="3">
        <v>20</v>
      </c>
      <c r="C624" s="3">
        <v>33</v>
      </c>
      <c r="D624" s="1">
        <v>1</v>
      </c>
      <c r="E624" s="5" t="s">
        <v>85</v>
      </c>
      <c r="F624" s="5">
        <f>+E624*D624</f>
        <v>3.472222222222222E-3</v>
      </c>
      <c r="G624" s="3">
        <f>+H624-(B624*D624)</f>
        <v>13</v>
      </c>
      <c r="H624" s="3">
        <f>+C624*D624</f>
        <v>33</v>
      </c>
      <c r="I624" s="3">
        <f>+B624*D624</f>
        <v>20</v>
      </c>
      <c r="J624" s="6">
        <f t="shared" si="9"/>
        <v>0.39393939393939392</v>
      </c>
      <c r="K624" s="12">
        <v>623</v>
      </c>
      <c r="L624" s="8">
        <f>+SUMIF(A:A,K624,F:F)</f>
        <v>0.21736111111111112</v>
      </c>
      <c r="M624" s="11">
        <f>+SUMIF(A:A,K624,H:H)</f>
        <v>235</v>
      </c>
    </row>
    <row r="625" spans="1:13">
      <c r="A625" s="1">
        <v>243</v>
      </c>
      <c r="B625" s="3">
        <v>25</v>
      </c>
      <c r="C625" s="3">
        <v>40</v>
      </c>
      <c r="D625" s="1">
        <v>3</v>
      </c>
      <c r="E625" s="5" t="s">
        <v>105</v>
      </c>
      <c r="F625" s="5">
        <f>+E625*D625</f>
        <v>4.583333333333333E-2</v>
      </c>
      <c r="G625" s="3">
        <f>+H625-(B625*D625)</f>
        <v>45</v>
      </c>
      <c r="H625" s="3">
        <f>+C625*D625</f>
        <v>120</v>
      </c>
      <c r="I625" s="3">
        <f>+B625*D625</f>
        <v>75</v>
      </c>
      <c r="J625" s="6">
        <f t="shared" si="9"/>
        <v>0.125</v>
      </c>
      <c r="K625" s="12">
        <v>624</v>
      </c>
      <c r="L625" s="8">
        <f>+SUMIF(A:A,K625,F:F)</f>
        <v>6.5277777777777782E-2</v>
      </c>
      <c r="M625" s="11">
        <f>+SUMIF(A:A,K625,H:H)</f>
        <v>102</v>
      </c>
    </row>
    <row r="626" spans="1:13">
      <c r="A626" s="1">
        <v>244</v>
      </c>
      <c r="B626" s="3">
        <v>25</v>
      </c>
      <c r="C626" s="3">
        <v>40</v>
      </c>
      <c r="D626" s="1">
        <v>3</v>
      </c>
      <c r="E626" s="5" t="s">
        <v>114</v>
      </c>
      <c r="F626" s="5">
        <f>+E626*D626</f>
        <v>6.25E-2</v>
      </c>
      <c r="G626" s="3">
        <f>+H626-(B626*D626)</f>
        <v>45</v>
      </c>
      <c r="H626" s="3">
        <f>+C626*D626</f>
        <v>120</v>
      </c>
      <c r="I626" s="3">
        <f>+B626*D626</f>
        <v>75</v>
      </c>
      <c r="J626" s="6">
        <f t="shared" si="9"/>
        <v>0.125</v>
      </c>
      <c r="K626" s="12">
        <v>625</v>
      </c>
      <c r="L626" s="8">
        <f>+SUMIF(A:A,K626,F:F)</f>
        <v>0.12986111111111109</v>
      </c>
      <c r="M626" s="11">
        <f>+SUMIF(A:A,K626,H:H)</f>
        <v>139</v>
      </c>
    </row>
    <row r="627" spans="1:13">
      <c r="A627" s="1">
        <v>244</v>
      </c>
      <c r="B627" s="3">
        <v>11</v>
      </c>
      <c r="C627" s="3">
        <v>19</v>
      </c>
      <c r="D627" s="1">
        <v>2</v>
      </c>
      <c r="E627" s="5" t="s">
        <v>89</v>
      </c>
      <c r="F627" s="5">
        <f>+E627*D627</f>
        <v>8.1944444444444445E-2</v>
      </c>
      <c r="G627" s="3">
        <f>+H627-(B627*D627)</f>
        <v>16</v>
      </c>
      <c r="H627" s="3">
        <f>+C627*D627</f>
        <v>38</v>
      </c>
      <c r="I627" s="3">
        <f>+B627*D627</f>
        <v>22</v>
      </c>
      <c r="J627" s="6">
        <f t="shared" si="9"/>
        <v>0.21052631578947367</v>
      </c>
      <c r="K627" s="12">
        <v>626</v>
      </c>
      <c r="L627" s="8">
        <f>+SUMIF(A:A,K627,F:F)</f>
        <v>7.2916666666666671E-2</v>
      </c>
      <c r="M627" s="11">
        <f>+SUMIF(A:A,K627,H:H)</f>
        <v>137</v>
      </c>
    </row>
    <row r="628" spans="1:13">
      <c r="A628" s="1">
        <v>245</v>
      </c>
      <c r="B628" s="3">
        <v>10</v>
      </c>
      <c r="C628" s="3">
        <v>18</v>
      </c>
      <c r="D628" s="1">
        <v>3</v>
      </c>
      <c r="E628" s="5" t="s">
        <v>98</v>
      </c>
      <c r="F628" s="5">
        <f>+E628*D628</f>
        <v>9.375E-2</v>
      </c>
      <c r="G628" s="3">
        <f>+H628-(B628*D628)</f>
        <v>24</v>
      </c>
      <c r="H628" s="3">
        <f>+C628*D628</f>
        <v>54</v>
      </c>
      <c r="I628" s="3">
        <f>+B628*D628</f>
        <v>30</v>
      </c>
      <c r="J628" s="6">
        <f t="shared" si="9"/>
        <v>0.14814814814814814</v>
      </c>
      <c r="K628" s="12">
        <v>627</v>
      </c>
      <c r="L628" s="8">
        <f>+SUMIF(A:A,K628,F:F)</f>
        <v>2.5694444444444443E-2</v>
      </c>
      <c r="M628" s="11">
        <f>+SUMIF(A:A,K628,H:H)</f>
        <v>21</v>
      </c>
    </row>
    <row r="629" spans="1:13">
      <c r="A629" s="1">
        <v>245</v>
      </c>
      <c r="B629" s="3">
        <v>19</v>
      </c>
      <c r="C629" s="3">
        <v>31</v>
      </c>
      <c r="D629" s="1">
        <v>1</v>
      </c>
      <c r="E629" s="5" t="s">
        <v>74</v>
      </c>
      <c r="F629" s="5">
        <f>+E629*D629</f>
        <v>1.5972222222222221E-2</v>
      </c>
      <c r="G629" s="3">
        <f>+H629-(B629*D629)</f>
        <v>12</v>
      </c>
      <c r="H629" s="3">
        <f>+C629*D629</f>
        <v>31</v>
      </c>
      <c r="I629" s="3">
        <f>+B629*D629</f>
        <v>19</v>
      </c>
      <c r="J629" s="6">
        <f t="shared" si="9"/>
        <v>0.38709677419354838</v>
      </c>
      <c r="K629" s="12">
        <v>628</v>
      </c>
      <c r="L629" s="8">
        <f>+SUMIF(A:A,K629,F:F)</f>
        <v>8.2638888888888873E-2</v>
      </c>
      <c r="M629" s="11">
        <f>+SUMIF(A:A,K629,H:H)</f>
        <v>168</v>
      </c>
    </row>
    <row r="630" spans="1:13">
      <c r="A630" s="1">
        <v>245</v>
      </c>
      <c r="B630" s="3">
        <v>25</v>
      </c>
      <c r="C630" s="3">
        <v>40</v>
      </c>
      <c r="D630" s="1">
        <v>2</v>
      </c>
      <c r="E630" s="5" t="s">
        <v>74</v>
      </c>
      <c r="F630" s="5">
        <f>+E630*D630</f>
        <v>3.1944444444444442E-2</v>
      </c>
      <c r="G630" s="3">
        <f>+H630-(B630*D630)</f>
        <v>30</v>
      </c>
      <c r="H630" s="3">
        <f>+C630*D630</f>
        <v>80</v>
      </c>
      <c r="I630" s="3">
        <f>+B630*D630</f>
        <v>50</v>
      </c>
      <c r="J630" s="6">
        <f t="shared" si="9"/>
        <v>0.1875</v>
      </c>
      <c r="K630" s="12">
        <v>629</v>
      </c>
      <c r="L630" s="8">
        <f>+SUMIF(A:A,K630,F:F)</f>
        <v>0.11458333333333334</v>
      </c>
      <c r="M630" s="11">
        <f>+SUMIF(A:A,K630,H:H)</f>
        <v>130</v>
      </c>
    </row>
    <row r="631" spans="1:13">
      <c r="A631" s="1">
        <v>245</v>
      </c>
      <c r="B631" s="3">
        <v>22</v>
      </c>
      <c r="C631" s="3">
        <v>36</v>
      </c>
      <c r="D631" s="1">
        <v>3</v>
      </c>
      <c r="E631" s="5" t="s">
        <v>66</v>
      </c>
      <c r="F631" s="5">
        <f>+E631*D631</f>
        <v>5.2083333333333336E-2</v>
      </c>
      <c r="G631" s="3">
        <f>+H631-(B631*D631)</f>
        <v>42</v>
      </c>
      <c r="H631" s="3">
        <f>+C631*D631</f>
        <v>108</v>
      </c>
      <c r="I631" s="3">
        <f>+B631*D631</f>
        <v>66</v>
      </c>
      <c r="J631" s="6">
        <f t="shared" si="9"/>
        <v>0.12962962962962962</v>
      </c>
      <c r="K631" s="12">
        <v>630</v>
      </c>
      <c r="L631" s="8">
        <f>+SUMIF(A:A,K631,F:F)</f>
        <v>0.14305555555555555</v>
      </c>
      <c r="M631" s="11">
        <f>+SUMIF(A:A,K631,H:H)</f>
        <v>182</v>
      </c>
    </row>
    <row r="632" spans="1:13">
      <c r="A632" s="1">
        <v>246</v>
      </c>
      <c r="B632" s="3">
        <v>16</v>
      </c>
      <c r="C632" s="3">
        <v>27</v>
      </c>
      <c r="D632" s="1">
        <v>3</v>
      </c>
      <c r="E632" s="5" t="s">
        <v>72</v>
      </c>
      <c r="F632" s="5">
        <f>+E632*D632</f>
        <v>7.5000000000000011E-2</v>
      </c>
      <c r="G632" s="3">
        <f>+H632-(B632*D632)</f>
        <v>33</v>
      </c>
      <c r="H632" s="3">
        <f>+C632*D632</f>
        <v>81</v>
      </c>
      <c r="I632" s="3">
        <f>+B632*D632</f>
        <v>48</v>
      </c>
      <c r="J632" s="6">
        <f t="shared" si="9"/>
        <v>0.13580246913580246</v>
      </c>
      <c r="K632" s="12">
        <v>631</v>
      </c>
      <c r="L632" s="8">
        <f>+SUMIF(A:A,K632,F:F)</f>
        <v>9.5833333333333326E-2</v>
      </c>
      <c r="M632" s="11">
        <f>+SUMIF(A:A,K632,H:H)</f>
        <v>66</v>
      </c>
    </row>
    <row r="633" spans="1:13">
      <c r="A633" s="1">
        <v>246</v>
      </c>
      <c r="B633" s="3">
        <v>14</v>
      </c>
      <c r="C633" s="3">
        <v>24</v>
      </c>
      <c r="D633" s="1">
        <v>2</v>
      </c>
      <c r="E633" s="5" t="s">
        <v>82</v>
      </c>
      <c r="F633" s="5">
        <f>+E633*D633</f>
        <v>1.3888888888888888E-2</v>
      </c>
      <c r="G633" s="3">
        <f>+H633-(B633*D633)</f>
        <v>20</v>
      </c>
      <c r="H633" s="3">
        <f>+C633*D633</f>
        <v>48</v>
      </c>
      <c r="I633" s="3">
        <f>+B633*D633</f>
        <v>28</v>
      </c>
      <c r="J633" s="6">
        <f t="shared" si="9"/>
        <v>0.20833333333333334</v>
      </c>
      <c r="K633" s="12">
        <v>632</v>
      </c>
      <c r="L633" s="8">
        <f>+SUMIF(A:A,K633,F:F)</f>
        <v>0.11805555555555555</v>
      </c>
      <c r="M633" s="11">
        <f>+SUMIF(A:A,K633,H:H)</f>
        <v>129</v>
      </c>
    </row>
    <row r="634" spans="1:13">
      <c r="A634" s="1">
        <v>246</v>
      </c>
      <c r="B634" s="3">
        <v>21</v>
      </c>
      <c r="C634" s="3">
        <v>35</v>
      </c>
      <c r="D634" s="1">
        <v>3</v>
      </c>
      <c r="E634" s="5" t="s">
        <v>90</v>
      </c>
      <c r="F634" s="5">
        <f>+E634*D634</f>
        <v>0.1</v>
      </c>
      <c r="G634" s="3">
        <f>+H634-(B634*D634)</f>
        <v>42</v>
      </c>
      <c r="H634" s="3">
        <f>+C634*D634</f>
        <v>105</v>
      </c>
      <c r="I634" s="3">
        <f>+B634*D634</f>
        <v>63</v>
      </c>
      <c r="J634" s="6">
        <f t="shared" si="9"/>
        <v>0.13333333333333333</v>
      </c>
      <c r="K634" s="12">
        <v>633</v>
      </c>
      <c r="L634" s="8">
        <f>+SUMIF(A:A,K634,F:F)</f>
        <v>0.25138888888888888</v>
      </c>
      <c r="M634" s="11">
        <f>+SUMIF(A:A,K634,H:H)</f>
        <v>236</v>
      </c>
    </row>
    <row r="635" spans="1:13">
      <c r="A635" s="1">
        <v>246</v>
      </c>
      <c r="B635" s="3">
        <v>19</v>
      </c>
      <c r="C635" s="3">
        <v>31</v>
      </c>
      <c r="D635" s="1">
        <v>3</v>
      </c>
      <c r="E635" s="5" t="s">
        <v>119</v>
      </c>
      <c r="F635" s="5">
        <f>+E635*D635</f>
        <v>0.10833333333333332</v>
      </c>
      <c r="G635" s="3">
        <f>+H635-(B635*D635)</f>
        <v>36</v>
      </c>
      <c r="H635" s="3">
        <f>+C635*D635</f>
        <v>93</v>
      </c>
      <c r="I635" s="3">
        <f>+B635*D635</f>
        <v>57</v>
      </c>
      <c r="J635" s="6">
        <f t="shared" si="9"/>
        <v>0.12903225806451613</v>
      </c>
      <c r="K635" s="12">
        <v>634</v>
      </c>
      <c r="L635" s="8">
        <f>+SUMIF(A:A,K635,F:F)</f>
        <v>0.30972222222222223</v>
      </c>
      <c r="M635" s="11">
        <f>+SUMIF(A:A,K635,H:H)</f>
        <v>344</v>
      </c>
    </row>
    <row r="636" spans="1:13">
      <c r="A636" s="1">
        <v>247</v>
      </c>
      <c r="B636" s="3">
        <v>20</v>
      </c>
      <c r="C636" s="3">
        <v>33</v>
      </c>
      <c r="D636" s="1">
        <v>2</v>
      </c>
      <c r="E636" s="5" t="s">
        <v>89</v>
      </c>
      <c r="F636" s="5">
        <f>+E636*D636</f>
        <v>8.1944444444444445E-2</v>
      </c>
      <c r="G636" s="3">
        <f>+H636-(B636*D636)</f>
        <v>26</v>
      </c>
      <c r="H636" s="3">
        <f>+C636*D636</f>
        <v>66</v>
      </c>
      <c r="I636" s="3">
        <f>+B636*D636</f>
        <v>40</v>
      </c>
      <c r="J636" s="6">
        <f t="shared" si="9"/>
        <v>0.19696969696969696</v>
      </c>
      <c r="K636" s="12">
        <v>635</v>
      </c>
      <c r="L636" s="8">
        <f>+SUMIF(A:A,K636,F:F)</f>
        <v>3.4722222222222224E-2</v>
      </c>
      <c r="M636" s="11">
        <f>+SUMIF(A:A,K636,H:H)</f>
        <v>58</v>
      </c>
    </row>
    <row r="637" spans="1:13">
      <c r="A637" s="1">
        <v>248</v>
      </c>
      <c r="B637" s="3">
        <v>20</v>
      </c>
      <c r="C637" s="3">
        <v>34</v>
      </c>
      <c r="D637" s="1">
        <v>1</v>
      </c>
      <c r="E637" s="5" t="s">
        <v>67</v>
      </c>
      <c r="F637" s="5">
        <f>+E637*D637</f>
        <v>2.2222222222222223E-2</v>
      </c>
      <c r="G637" s="3">
        <f>+H637-(B637*D637)</f>
        <v>14</v>
      </c>
      <c r="H637" s="3">
        <f>+C637*D637</f>
        <v>34</v>
      </c>
      <c r="I637" s="3">
        <f>+B637*D637</f>
        <v>20</v>
      </c>
      <c r="J637" s="6">
        <f t="shared" si="9"/>
        <v>0.41176470588235292</v>
      </c>
      <c r="K637" s="12">
        <v>636</v>
      </c>
      <c r="L637" s="8">
        <f>+SUMIF(A:A,K637,F:F)</f>
        <v>0.21111111111111108</v>
      </c>
      <c r="M637" s="11">
        <f>+SUMIF(A:A,K637,H:H)</f>
        <v>126</v>
      </c>
    </row>
    <row r="638" spans="1:13">
      <c r="A638" s="1">
        <v>248</v>
      </c>
      <c r="B638" s="3">
        <v>17</v>
      </c>
      <c r="C638" s="3">
        <v>29</v>
      </c>
      <c r="D638" s="1">
        <v>3</v>
      </c>
      <c r="E638" s="5" t="s">
        <v>68</v>
      </c>
      <c r="F638" s="5">
        <f>+E638*D638</f>
        <v>0.10625</v>
      </c>
      <c r="G638" s="3">
        <f>+H638-(B638*D638)</f>
        <v>36</v>
      </c>
      <c r="H638" s="3">
        <f>+C638*D638</f>
        <v>87</v>
      </c>
      <c r="I638" s="3">
        <f>+B638*D638</f>
        <v>51</v>
      </c>
      <c r="J638" s="6">
        <f t="shared" si="9"/>
        <v>0.13793103448275862</v>
      </c>
      <c r="K638" s="12">
        <v>637</v>
      </c>
      <c r="L638" s="8">
        <f>+SUMIF(A:A,K638,F:F)</f>
        <v>6.4583333333333326E-2</v>
      </c>
      <c r="M638" s="11">
        <f>+SUMIF(A:A,K638,H:H)</f>
        <v>117</v>
      </c>
    </row>
    <row r="639" spans="1:13">
      <c r="A639" s="1">
        <v>248</v>
      </c>
      <c r="B639" s="3">
        <v>16</v>
      </c>
      <c r="C639" s="3">
        <v>27</v>
      </c>
      <c r="D639" s="1">
        <v>2</v>
      </c>
      <c r="E639" s="5" t="s">
        <v>87</v>
      </c>
      <c r="F639" s="5">
        <f>+E639*D639</f>
        <v>8.3333333333333332E-3</v>
      </c>
      <c r="G639" s="3">
        <f>+H639-(B639*D639)</f>
        <v>22</v>
      </c>
      <c r="H639" s="3">
        <f>+C639*D639</f>
        <v>54</v>
      </c>
      <c r="I639" s="3">
        <f>+B639*D639</f>
        <v>32</v>
      </c>
      <c r="J639" s="6">
        <f t="shared" si="9"/>
        <v>0.20370370370370369</v>
      </c>
      <c r="K639" s="12">
        <v>638</v>
      </c>
      <c r="L639" s="8">
        <f>+SUMIF(A:A,K639,F:F)</f>
        <v>9.166666666666666E-2</v>
      </c>
      <c r="M639" s="11">
        <f>+SUMIF(A:A,K639,H:H)</f>
        <v>90</v>
      </c>
    </row>
    <row r="640" spans="1:13">
      <c r="A640" s="1">
        <v>248</v>
      </c>
      <c r="B640" s="3">
        <v>15</v>
      </c>
      <c r="C640" s="3">
        <v>25</v>
      </c>
      <c r="D640" s="1">
        <v>2</v>
      </c>
      <c r="E640" s="5" t="s">
        <v>81</v>
      </c>
      <c r="F640" s="5">
        <f>+E640*D640</f>
        <v>4.3055555555555555E-2</v>
      </c>
      <c r="G640" s="3">
        <f>+H640-(B640*D640)</f>
        <v>20</v>
      </c>
      <c r="H640" s="3">
        <f>+C640*D640</f>
        <v>50</v>
      </c>
      <c r="I640" s="3">
        <f>+B640*D640</f>
        <v>30</v>
      </c>
      <c r="J640" s="6">
        <f t="shared" si="9"/>
        <v>0.2</v>
      </c>
      <c r="K640" s="12">
        <v>639</v>
      </c>
      <c r="L640" s="8">
        <f>+SUMIF(A:A,K640,F:F)</f>
        <v>0.18888888888888888</v>
      </c>
      <c r="M640" s="11">
        <f>+SUMIF(A:A,K640,H:H)</f>
        <v>152</v>
      </c>
    </row>
    <row r="641" spans="1:13">
      <c r="A641" s="1">
        <v>249</v>
      </c>
      <c r="B641" s="3">
        <v>13</v>
      </c>
      <c r="C641" s="3">
        <v>22</v>
      </c>
      <c r="D641" s="1">
        <v>2</v>
      </c>
      <c r="E641" s="5" t="s">
        <v>68</v>
      </c>
      <c r="F641" s="5">
        <f>+E641*D641</f>
        <v>7.0833333333333331E-2</v>
      </c>
      <c r="G641" s="3">
        <f>+H641-(B641*D641)</f>
        <v>18</v>
      </c>
      <c r="H641" s="3">
        <f>+C641*D641</f>
        <v>44</v>
      </c>
      <c r="I641" s="3">
        <f>+B641*D641</f>
        <v>26</v>
      </c>
      <c r="J641" s="6">
        <f t="shared" si="9"/>
        <v>0.20454545454545456</v>
      </c>
      <c r="K641" s="12">
        <v>640</v>
      </c>
      <c r="L641" s="8">
        <f>+SUMIF(A:A,K641,F:F)</f>
        <v>0.14791666666666667</v>
      </c>
      <c r="M641" s="11">
        <f>+SUMIF(A:A,K641,H:H)</f>
        <v>219</v>
      </c>
    </row>
    <row r="642" spans="1:13">
      <c r="A642" s="1">
        <v>249</v>
      </c>
      <c r="B642" s="3">
        <v>10</v>
      </c>
      <c r="C642" s="3">
        <v>18</v>
      </c>
      <c r="D642" s="1">
        <v>2</v>
      </c>
      <c r="E642" s="5" t="s">
        <v>93</v>
      </c>
      <c r="F642" s="5">
        <f>+E642*D642</f>
        <v>8.0555555555555561E-2</v>
      </c>
      <c r="G642" s="3">
        <f>+H642-(B642*D642)</f>
        <v>16</v>
      </c>
      <c r="H642" s="3">
        <f>+C642*D642</f>
        <v>36</v>
      </c>
      <c r="I642" s="3">
        <f>+B642*D642</f>
        <v>20</v>
      </c>
      <c r="J642" s="6">
        <f t="shared" ref="J642:J705" si="10">+(G642/H642)/D642</f>
        <v>0.22222222222222221</v>
      </c>
      <c r="K642" s="12">
        <v>641</v>
      </c>
      <c r="L642" s="8">
        <f>+SUMIF(A:A,K642,F:F)</f>
        <v>0.13402777777777777</v>
      </c>
      <c r="M642" s="11">
        <f>+SUMIF(A:A,K642,H:H)</f>
        <v>208</v>
      </c>
    </row>
    <row r="643" spans="1:13">
      <c r="A643" s="1">
        <v>250</v>
      </c>
      <c r="B643" s="3">
        <v>12</v>
      </c>
      <c r="C643" s="3">
        <v>20</v>
      </c>
      <c r="D643" s="1">
        <v>1</v>
      </c>
      <c r="E643" s="5" t="s">
        <v>116</v>
      </c>
      <c r="F643" s="5">
        <f>+E643*D643</f>
        <v>2.013888888888889E-2</v>
      </c>
      <c r="G643" s="3">
        <f>+H643-(B643*D643)</f>
        <v>8</v>
      </c>
      <c r="H643" s="3">
        <f>+C643*D643</f>
        <v>20</v>
      </c>
      <c r="I643" s="3">
        <f>+B643*D643</f>
        <v>12</v>
      </c>
      <c r="J643" s="6">
        <f t="shared" si="10"/>
        <v>0.4</v>
      </c>
      <c r="K643" s="12">
        <v>642</v>
      </c>
      <c r="L643" s="8">
        <f>+SUMIF(A:A,K643,F:F)</f>
        <v>8.9583333333333334E-2</v>
      </c>
      <c r="M643" s="11">
        <f>+SUMIF(A:A,K643,H:H)</f>
        <v>176</v>
      </c>
    </row>
    <row r="644" spans="1:13">
      <c r="A644" s="1">
        <v>251</v>
      </c>
      <c r="B644" s="3">
        <v>15</v>
      </c>
      <c r="C644" s="3">
        <v>26</v>
      </c>
      <c r="D644" s="1">
        <v>1</v>
      </c>
      <c r="E644" s="5" t="s">
        <v>66</v>
      </c>
      <c r="F644" s="5">
        <f>+E644*D644</f>
        <v>1.7361111111111112E-2</v>
      </c>
      <c r="G644" s="3">
        <f>+H644-(B644*D644)</f>
        <v>11</v>
      </c>
      <c r="H644" s="3">
        <f>+C644*D644</f>
        <v>26</v>
      </c>
      <c r="I644" s="3">
        <f>+B644*D644</f>
        <v>15</v>
      </c>
      <c r="J644" s="6">
        <f t="shared" si="10"/>
        <v>0.42307692307692307</v>
      </c>
      <c r="K644" s="12">
        <v>643</v>
      </c>
      <c r="L644" s="8">
        <f>+SUMIF(A:A,K644,F:F)</f>
        <v>1.2500000000000001E-2</v>
      </c>
      <c r="M644" s="11">
        <f>+SUMIF(A:A,K644,H:H)</f>
        <v>33</v>
      </c>
    </row>
    <row r="645" spans="1:13">
      <c r="A645" s="1">
        <v>251</v>
      </c>
      <c r="B645" s="3">
        <v>13</v>
      </c>
      <c r="C645" s="3">
        <v>22</v>
      </c>
      <c r="D645" s="1">
        <v>1</v>
      </c>
      <c r="E645" s="5" t="s">
        <v>69</v>
      </c>
      <c r="F645" s="5">
        <f>+E645*D645</f>
        <v>2.361111111111111E-2</v>
      </c>
      <c r="G645" s="3">
        <f>+H645-(B645*D645)</f>
        <v>9</v>
      </c>
      <c r="H645" s="3">
        <f>+C645*D645</f>
        <v>22</v>
      </c>
      <c r="I645" s="3">
        <f>+B645*D645</f>
        <v>13</v>
      </c>
      <c r="J645" s="6">
        <f t="shared" si="10"/>
        <v>0.40909090909090912</v>
      </c>
      <c r="K645" s="12">
        <v>644</v>
      </c>
      <c r="L645" s="8">
        <f>+SUMIF(A:A,K645,F:F)</f>
        <v>0.10625</v>
      </c>
      <c r="M645" s="11">
        <f>+SUMIF(A:A,K645,H:H)</f>
        <v>93</v>
      </c>
    </row>
    <row r="646" spans="1:13">
      <c r="A646" s="1">
        <v>251</v>
      </c>
      <c r="B646" s="3">
        <v>14</v>
      </c>
      <c r="C646" s="3">
        <v>23</v>
      </c>
      <c r="D646" s="1">
        <v>1</v>
      </c>
      <c r="E646" s="5" t="s">
        <v>74</v>
      </c>
      <c r="F646" s="5">
        <f>+E646*D646</f>
        <v>1.5972222222222221E-2</v>
      </c>
      <c r="G646" s="3">
        <f>+H646-(B646*D646)</f>
        <v>9</v>
      </c>
      <c r="H646" s="3">
        <f>+C646*D646</f>
        <v>23</v>
      </c>
      <c r="I646" s="3">
        <f>+B646*D646</f>
        <v>14</v>
      </c>
      <c r="J646" s="6">
        <f t="shared" si="10"/>
        <v>0.39130434782608697</v>
      </c>
      <c r="K646" s="12">
        <v>645</v>
      </c>
      <c r="L646" s="8">
        <f>+SUMIF(A:A,K646,F:F)</f>
        <v>0.20208333333333334</v>
      </c>
      <c r="M646" s="11">
        <f>+SUMIF(A:A,K646,H:H)</f>
        <v>180</v>
      </c>
    </row>
    <row r="647" spans="1:13">
      <c r="A647" s="1">
        <v>251</v>
      </c>
      <c r="B647" s="3">
        <v>11</v>
      </c>
      <c r="C647" s="3">
        <v>19</v>
      </c>
      <c r="D647" s="1">
        <v>2</v>
      </c>
      <c r="E647" s="5" t="s">
        <v>88</v>
      </c>
      <c r="F647" s="5">
        <f>+E647*D647</f>
        <v>5.5555555555555552E-2</v>
      </c>
      <c r="G647" s="3">
        <f>+H647-(B647*D647)</f>
        <v>16</v>
      </c>
      <c r="H647" s="3">
        <f>+C647*D647</f>
        <v>38</v>
      </c>
      <c r="I647" s="3">
        <f>+B647*D647</f>
        <v>22</v>
      </c>
      <c r="J647" s="6">
        <f t="shared" si="10"/>
        <v>0.21052631578947367</v>
      </c>
      <c r="K647" s="12">
        <v>646</v>
      </c>
      <c r="L647" s="8">
        <f>+SUMIF(A:A,K647,F:F)</f>
        <v>0.05</v>
      </c>
      <c r="M647" s="11">
        <f>+SUMIF(A:A,K647,H:H)</f>
        <v>70</v>
      </c>
    </row>
    <row r="648" spans="1:13">
      <c r="A648" s="1">
        <v>252</v>
      </c>
      <c r="B648" s="3">
        <v>15</v>
      </c>
      <c r="C648" s="3">
        <v>25</v>
      </c>
      <c r="D648" s="1">
        <v>2</v>
      </c>
      <c r="E648" s="5" t="s">
        <v>113</v>
      </c>
      <c r="F648" s="5">
        <f>+E648*D648</f>
        <v>7.3611111111111113E-2</v>
      </c>
      <c r="G648" s="3">
        <f>+H648-(B648*D648)</f>
        <v>20</v>
      </c>
      <c r="H648" s="3">
        <f>+C648*D648</f>
        <v>50</v>
      </c>
      <c r="I648" s="3">
        <f>+B648*D648</f>
        <v>30</v>
      </c>
      <c r="J648" s="6">
        <f t="shared" si="10"/>
        <v>0.2</v>
      </c>
      <c r="K648" s="12">
        <v>647</v>
      </c>
      <c r="L648" s="8">
        <f>+SUMIF(A:A,K648,F:F)</f>
        <v>5.4166666666666662E-2</v>
      </c>
      <c r="M648" s="11">
        <f>+SUMIF(A:A,K648,H:H)</f>
        <v>98</v>
      </c>
    </row>
    <row r="649" spans="1:13">
      <c r="A649" s="1">
        <v>252</v>
      </c>
      <c r="B649" s="3">
        <v>15</v>
      </c>
      <c r="C649" s="3">
        <v>26</v>
      </c>
      <c r="D649" s="1">
        <v>2</v>
      </c>
      <c r="E649" s="5" t="s">
        <v>81</v>
      </c>
      <c r="F649" s="5">
        <f>+E649*D649</f>
        <v>4.3055555555555555E-2</v>
      </c>
      <c r="G649" s="3">
        <f>+H649-(B649*D649)</f>
        <v>22</v>
      </c>
      <c r="H649" s="3">
        <f>+C649*D649</f>
        <v>52</v>
      </c>
      <c r="I649" s="3">
        <f>+B649*D649</f>
        <v>30</v>
      </c>
      <c r="J649" s="6">
        <f t="shared" si="10"/>
        <v>0.21153846153846154</v>
      </c>
      <c r="K649" s="12">
        <v>648</v>
      </c>
      <c r="L649" s="8">
        <f>+SUMIF(A:A,K649,F:F)</f>
        <v>6.5277777777777782E-2</v>
      </c>
      <c r="M649" s="11">
        <f>+SUMIF(A:A,K649,H:H)</f>
        <v>56</v>
      </c>
    </row>
    <row r="650" spans="1:13">
      <c r="A650" s="1">
        <v>253</v>
      </c>
      <c r="B650" s="3">
        <v>15</v>
      </c>
      <c r="C650" s="3">
        <v>25</v>
      </c>
      <c r="D650" s="1">
        <v>1</v>
      </c>
      <c r="E650" s="5" t="s">
        <v>106</v>
      </c>
      <c r="F650" s="5">
        <f>+E650*D650</f>
        <v>1.2500000000000001E-2</v>
      </c>
      <c r="G650" s="3">
        <f>+H650-(B650*D650)</f>
        <v>10</v>
      </c>
      <c r="H650" s="3">
        <f>+C650*D650</f>
        <v>25</v>
      </c>
      <c r="I650" s="3">
        <f>+B650*D650</f>
        <v>15</v>
      </c>
      <c r="J650" s="6">
        <f t="shared" si="10"/>
        <v>0.4</v>
      </c>
      <c r="K650" s="12">
        <v>649</v>
      </c>
      <c r="L650" s="8">
        <f>+SUMIF(A:A,K650,F:F)</f>
        <v>0.18263888888888888</v>
      </c>
      <c r="M650" s="11">
        <f>+SUMIF(A:A,K650,H:H)</f>
        <v>256</v>
      </c>
    </row>
    <row r="651" spans="1:13">
      <c r="A651" s="1">
        <v>253</v>
      </c>
      <c r="B651" s="3">
        <v>13</v>
      </c>
      <c r="C651" s="3">
        <v>21</v>
      </c>
      <c r="D651" s="1">
        <v>2</v>
      </c>
      <c r="E651" s="5" t="s">
        <v>76</v>
      </c>
      <c r="F651" s="5">
        <f>+E651*D651</f>
        <v>1.1111111111111112E-2</v>
      </c>
      <c r="G651" s="3">
        <f>+H651-(B651*D651)</f>
        <v>16</v>
      </c>
      <c r="H651" s="3">
        <f>+C651*D651</f>
        <v>42</v>
      </c>
      <c r="I651" s="3">
        <f>+B651*D651</f>
        <v>26</v>
      </c>
      <c r="J651" s="6">
        <f t="shared" si="10"/>
        <v>0.19047619047619047</v>
      </c>
      <c r="K651" s="12">
        <v>650</v>
      </c>
      <c r="L651" s="8">
        <f>+SUMIF(A:A,K651,F:F)</f>
        <v>0.10486111111111111</v>
      </c>
      <c r="M651" s="11">
        <f>+SUMIF(A:A,K651,H:H)</f>
        <v>237</v>
      </c>
    </row>
    <row r="652" spans="1:13">
      <c r="A652" s="1">
        <v>253</v>
      </c>
      <c r="B652" s="3">
        <v>17</v>
      </c>
      <c r="C652" s="3">
        <v>29</v>
      </c>
      <c r="D652" s="1">
        <v>3</v>
      </c>
      <c r="E652" s="5" t="s">
        <v>116</v>
      </c>
      <c r="F652" s="5">
        <f>+E652*D652</f>
        <v>6.0416666666666674E-2</v>
      </c>
      <c r="G652" s="3">
        <f>+H652-(B652*D652)</f>
        <v>36</v>
      </c>
      <c r="H652" s="3">
        <f>+C652*D652</f>
        <v>87</v>
      </c>
      <c r="I652" s="3">
        <f>+B652*D652</f>
        <v>51</v>
      </c>
      <c r="J652" s="6">
        <f t="shared" si="10"/>
        <v>0.13793103448275862</v>
      </c>
      <c r="K652" s="12">
        <v>651</v>
      </c>
      <c r="L652" s="8">
        <f>+SUMIF(A:A,K652,F:F)</f>
        <v>0.12847222222222224</v>
      </c>
      <c r="M652" s="11">
        <f>+SUMIF(A:A,K652,H:H)</f>
        <v>209</v>
      </c>
    </row>
    <row r="653" spans="1:13">
      <c r="A653" s="1">
        <v>254</v>
      </c>
      <c r="B653" s="3">
        <v>19</v>
      </c>
      <c r="C653" s="3">
        <v>31</v>
      </c>
      <c r="D653" s="1">
        <v>3</v>
      </c>
      <c r="E653" s="5" t="s">
        <v>112</v>
      </c>
      <c r="F653" s="5">
        <f>+E653*D653</f>
        <v>6.8749999999999992E-2</v>
      </c>
      <c r="G653" s="3">
        <f>+H653-(B653*D653)</f>
        <v>36</v>
      </c>
      <c r="H653" s="3">
        <f>+C653*D653</f>
        <v>93</v>
      </c>
      <c r="I653" s="3">
        <f>+B653*D653</f>
        <v>57</v>
      </c>
      <c r="J653" s="6">
        <f t="shared" si="10"/>
        <v>0.12903225806451613</v>
      </c>
      <c r="K653" s="12">
        <v>652</v>
      </c>
      <c r="L653" s="8">
        <f>+SUMIF(A:A,K653,F:F)</f>
        <v>9.5833333333333326E-2</v>
      </c>
      <c r="M653" s="11">
        <f>+SUMIF(A:A,K653,H:H)</f>
        <v>170</v>
      </c>
    </row>
    <row r="654" spans="1:13">
      <c r="A654" s="1">
        <v>254</v>
      </c>
      <c r="B654" s="3">
        <v>15</v>
      </c>
      <c r="C654" s="3">
        <v>26</v>
      </c>
      <c r="D654" s="1">
        <v>2</v>
      </c>
      <c r="E654" s="5" t="s">
        <v>82</v>
      </c>
      <c r="F654" s="5">
        <f>+E654*D654</f>
        <v>1.3888888888888888E-2</v>
      </c>
      <c r="G654" s="3">
        <f>+H654-(B654*D654)</f>
        <v>22</v>
      </c>
      <c r="H654" s="3">
        <f>+C654*D654</f>
        <v>52</v>
      </c>
      <c r="I654" s="3">
        <f>+B654*D654</f>
        <v>30</v>
      </c>
      <c r="J654" s="6">
        <f t="shared" si="10"/>
        <v>0.21153846153846154</v>
      </c>
      <c r="K654" s="12">
        <v>653</v>
      </c>
      <c r="L654" s="8">
        <f>+SUMIF(A:A,K654,F:F)</f>
        <v>0.27569444444444446</v>
      </c>
      <c r="M654" s="11">
        <f>+SUMIF(A:A,K654,H:H)</f>
        <v>244</v>
      </c>
    </row>
    <row r="655" spans="1:13">
      <c r="A655" s="1">
        <v>254</v>
      </c>
      <c r="B655" s="3">
        <v>20</v>
      </c>
      <c r="C655" s="3">
        <v>34</v>
      </c>
      <c r="D655" s="1">
        <v>2</v>
      </c>
      <c r="E655" s="5" t="s">
        <v>110</v>
      </c>
      <c r="F655" s="5">
        <f>+E655*D655</f>
        <v>7.7777777777777779E-2</v>
      </c>
      <c r="G655" s="3">
        <f>+H655-(B655*D655)</f>
        <v>28</v>
      </c>
      <c r="H655" s="3">
        <f>+C655*D655</f>
        <v>68</v>
      </c>
      <c r="I655" s="3">
        <f>+B655*D655</f>
        <v>40</v>
      </c>
      <c r="J655" s="6">
        <f t="shared" si="10"/>
        <v>0.20588235294117646</v>
      </c>
      <c r="K655" s="12">
        <v>654</v>
      </c>
      <c r="L655" s="8">
        <f>+SUMIF(A:A,K655,F:F)</f>
        <v>3.0555555555555555E-2</v>
      </c>
      <c r="M655" s="11">
        <f>+SUMIF(A:A,K655,H:H)</f>
        <v>42</v>
      </c>
    </row>
    <row r="656" spans="1:13">
      <c r="A656" s="1">
        <v>254</v>
      </c>
      <c r="B656" s="3">
        <v>16</v>
      </c>
      <c r="C656" s="3">
        <v>28</v>
      </c>
      <c r="D656" s="1">
        <v>3</v>
      </c>
      <c r="E656" s="5" t="s">
        <v>101</v>
      </c>
      <c r="F656" s="5">
        <f>+E656*D656</f>
        <v>8.7499999999999994E-2</v>
      </c>
      <c r="G656" s="3">
        <f>+H656-(B656*D656)</f>
        <v>36</v>
      </c>
      <c r="H656" s="3">
        <f>+C656*D656</f>
        <v>84</v>
      </c>
      <c r="I656" s="3">
        <f>+B656*D656</f>
        <v>48</v>
      </c>
      <c r="J656" s="6">
        <f t="shared" si="10"/>
        <v>0.14285714285714285</v>
      </c>
      <c r="K656" s="12">
        <v>655</v>
      </c>
      <c r="L656" s="8">
        <f>+SUMIF(A:A,K656,F:F)</f>
        <v>7.5000000000000011E-2</v>
      </c>
      <c r="M656" s="11">
        <f>+SUMIF(A:A,K656,H:H)</f>
        <v>93</v>
      </c>
    </row>
    <row r="657" spans="1:13">
      <c r="A657" s="1">
        <v>255</v>
      </c>
      <c r="B657" s="3">
        <v>15</v>
      </c>
      <c r="C657" s="3">
        <v>25</v>
      </c>
      <c r="D657" s="1">
        <v>1</v>
      </c>
      <c r="E657" s="5" t="s">
        <v>111</v>
      </c>
      <c r="F657" s="5">
        <f>+E657*D657</f>
        <v>2.5694444444444443E-2</v>
      </c>
      <c r="G657" s="3">
        <f>+H657-(B657*D657)</f>
        <v>10</v>
      </c>
      <c r="H657" s="3">
        <f>+C657*D657</f>
        <v>25</v>
      </c>
      <c r="I657" s="3">
        <f>+B657*D657</f>
        <v>15</v>
      </c>
      <c r="J657" s="6">
        <f t="shared" si="10"/>
        <v>0.4</v>
      </c>
      <c r="K657" s="12">
        <v>656</v>
      </c>
      <c r="L657" s="8">
        <f>+SUMIF(A:A,K657,F:F)</f>
        <v>0.16458333333333333</v>
      </c>
      <c r="M657" s="11">
        <f>+SUMIF(A:A,K657,H:H)</f>
        <v>157</v>
      </c>
    </row>
    <row r="658" spans="1:13">
      <c r="A658" s="1">
        <v>256</v>
      </c>
      <c r="B658" s="3">
        <v>13</v>
      </c>
      <c r="C658" s="3">
        <v>21</v>
      </c>
      <c r="D658" s="1">
        <v>1</v>
      </c>
      <c r="E658" s="5" t="s">
        <v>117</v>
      </c>
      <c r="F658" s="5">
        <f>+E658*D658</f>
        <v>1.1111111111111112E-2</v>
      </c>
      <c r="G658" s="3">
        <f>+H658-(B658*D658)</f>
        <v>8</v>
      </c>
      <c r="H658" s="3">
        <f>+C658*D658</f>
        <v>21</v>
      </c>
      <c r="I658" s="3">
        <f>+B658*D658</f>
        <v>13</v>
      </c>
      <c r="J658" s="6">
        <f t="shared" si="10"/>
        <v>0.38095238095238093</v>
      </c>
      <c r="K658" s="12">
        <v>657</v>
      </c>
      <c r="L658" s="8">
        <f>+SUMIF(A:A,K658,F:F)</f>
        <v>0.18611111111111112</v>
      </c>
      <c r="M658" s="11">
        <f>+SUMIF(A:A,K658,H:H)</f>
        <v>196</v>
      </c>
    </row>
    <row r="659" spans="1:13">
      <c r="A659" s="1">
        <v>257</v>
      </c>
      <c r="B659" s="3">
        <v>14</v>
      </c>
      <c r="C659" s="3">
        <v>23</v>
      </c>
      <c r="D659" s="1">
        <v>2</v>
      </c>
      <c r="E659" s="5" t="s">
        <v>118</v>
      </c>
      <c r="F659" s="5">
        <f>+E659*D659</f>
        <v>3.888888888888889E-2</v>
      </c>
      <c r="G659" s="3">
        <f>+H659-(B659*D659)</f>
        <v>18</v>
      </c>
      <c r="H659" s="3">
        <f>+C659*D659</f>
        <v>46</v>
      </c>
      <c r="I659" s="3">
        <f>+B659*D659</f>
        <v>28</v>
      </c>
      <c r="J659" s="6">
        <f t="shared" si="10"/>
        <v>0.19565217391304349</v>
      </c>
      <c r="K659" s="12">
        <v>658</v>
      </c>
      <c r="L659" s="8">
        <f>+SUMIF(A:A,K659,F:F)</f>
        <v>5.2083333333333329E-2</v>
      </c>
      <c r="M659" s="11">
        <f>+SUMIF(A:A,K659,H:H)</f>
        <v>86</v>
      </c>
    </row>
    <row r="660" spans="1:13">
      <c r="A660" s="1">
        <v>258</v>
      </c>
      <c r="B660" s="3">
        <v>15</v>
      </c>
      <c r="C660" s="3">
        <v>25</v>
      </c>
      <c r="D660" s="1">
        <v>1</v>
      </c>
      <c r="E660" s="5" t="s">
        <v>89</v>
      </c>
      <c r="F660" s="5">
        <f>+E660*D660</f>
        <v>4.0972222222222222E-2</v>
      </c>
      <c r="G660" s="3">
        <f>+H660-(B660*D660)</f>
        <v>10</v>
      </c>
      <c r="H660" s="3">
        <f>+C660*D660</f>
        <v>25</v>
      </c>
      <c r="I660" s="3">
        <f>+B660*D660</f>
        <v>15</v>
      </c>
      <c r="J660" s="6">
        <f t="shared" si="10"/>
        <v>0.4</v>
      </c>
      <c r="K660" s="12">
        <v>659</v>
      </c>
      <c r="L660" s="8">
        <f>+SUMIF(A:A,K660,F:F)</f>
        <v>6.4583333333333326E-2</v>
      </c>
      <c r="M660" s="11">
        <f>+SUMIF(A:A,K660,H:H)</f>
        <v>87</v>
      </c>
    </row>
    <row r="661" spans="1:13">
      <c r="A661" s="1">
        <v>258</v>
      </c>
      <c r="B661" s="3">
        <v>12</v>
      </c>
      <c r="C661" s="3">
        <v>20</v>
      </c>
      <c r="D661" s="1">
        <v>1</v>
      </c>
      <c r="E661" s="5" t="s">
        <v>81</v>
      </c>
      <c r="F661" s="5">
        <f>+E661*D661</f>
        <v>2.1527777777777778E-2</v>
      </c>
      <c r="G661" s="3">
        <f>+H661-(B661*D661)</f>
        <v>8</v>
      </c>
      <c r="H661" s="3">
        <f>+C661*D661</f>
        <v>20</v>
      </c>
      <c r="I661" s="3">
        <f>+B661*D661</f>
        <v>12</v>
      </c>
      <c r="J661" s="6">
        <f t="shared" si="10"/>
        <v>0.4</v>
      </c>
      <c r="K661" s="12">
        <v>660</v>
      </c>
      <c r="L661" s="8">
        <f>+SUMIF(A:A,K661,F:F)</f>
        <v>7.3611111111111113E-2</v>
      </c>
      <c r="M661" s="11">
        <f>+SUMIF(A:A,K661,H:H)</f>
        <v>208</v>
      </c>
    </row>
    <row r="662" spans="1:13">
      <c r="A662" s="1">
        <v>258</v>
      </c>
      <c r="B662" s="3">
        <v>19</v>
      </c>
      <c r="C662" s="3">
        <v>32</v>
      </c>
      <c r="D662" s="1">
        <v>1</v>
      </c>
      <c r="E662" s="5" t="s">
        <v>85</v>
      </c>
      <c r="F662" s="5">
        <f>+E662*D662</f>
        <v>3.472222222222222E-3</v>
      </c>
      <c r="G662" s="3">
        <f>+H662-(B662*D662)</f>
        <v>13</v>
      </c>
      <c r="H662" s="3">
        <f>+C662*D662</f>
        <v>32</v>
      </c>
      <c r="I662" s="3">
        <f>+B662*D662</f>
        <v>19</v>
      </c>
      <c r="J662" s="6">
        <f t="shared" si="10"/>
        <v>0.40625</v>
      </c>
      <c r="K662" s="12">
        <v>661</v>
      </c>
      <c r="L662" s="8">
        <f>+SUMIF(A:A,K662,F:F)</f>
        <v>0.21111111111111111</v>
      </c>
      <c r="M662" s="11">
        <f>+SUMIF(A:A,K662,H:H)</f>
        <v>206</v>
      </c>
    </row>
    <row r="663" spans="1:13">
      <c r="A663" s="1">
        <v>258</v>
      </c>
      <c r="B663" s="3">
        <v>25</v>
      </c>
      <c r="C663" s="3">
        <v>40</v>
      </c>
      <c r="D663" s="1">
        <v>1</v>
      </c>
      <c r="E663" s="5" t="s">
        <v>82</v>
      </c>
      <c r="F663" s="5">
        <f>+E663*D663</f>
        <v>6.9444444444444441E-3</v>
      </c>
      <c r="G663" s="3">
        <f>+H663-(B663*D663)</f>
        <v>15</v>
      </c>
      <c r="H663" s="3">
        <f>+C663*D663</f>
        <v>40</v>
      </c>
      <c r="I663" s="3">
        <f>+B663*D663</f>
        <v>25</v>
      </c>
      <c r="J663" s="6">
        <f t="shared" si="10"/>
        <v>0.375</v>
      </c>
      <c r="K663" s="12">
        <v>662</v>
      </c>
      <c r="L663" s="8">
        <f>+SUMIF(A:A,K663,F:F)</f>
        <v>0.10625</v>
      </c>
      <c r="M663" s="11">
        <f>+SUMIF(A:A,K663,H:H)</f>
        <v>133</v>
      </c>
    </row>
    <row r="664" spans="1:13">
      <c r="A664" s="1">
        <v>259</v>
      </c>
      <c r="B664" s="3">
        <v>16</v>
      </c>
      <c r="C664" s="3">
        <v>27</v>
      </c>
      <c r="D664" s="1">
        <v>3</v>
      </c>
      <c r="E664" s="5" t="s">
        <v>77</v>
      </c>
      <c r="F664" s="5">
        <f>+E664*D664</f>
        <v>2.2916666666666665E-2</v>
      </c>
      <c r="G664" s="3">
        <f>+H664-(B664*D664)</f>
        <v>33</v>
      </c>
      <c r="H664" s="3">
        <f>+C664*D664</f>
        <v>81</v>
      </c>
      <c r="I664" s="3">
        <f>+B664*D664</f>
        <v>48</v>
      </c>
      <c r="J664" s="6">
        <f t="shared" si="10"/>
        <v>0.13580246913580246</v>
      </c>
      <c r="K664" s="12">
        <v>663</v>
      </c>
      <c r="L664" s="8">
        <f>+SUMIF(A:A,K664,F:F)</f>
        <v>9.1666666666666674E-2</v>
      </c>
      <c r="M664" s="11">
        <f>+SUMIF(A:A,K664,H:H)</f>
        <v>114</v>
      </c>
    </row>
    <row r="665" spans="1:13">
      <c r="A665" s="1">
        <v>260</v>
      </c>
      <c r="B665" s="3">
        <v>14</v>
      </c>
      <c r="C665" s="3">
        <v>23</v>
      </c>
      <c r="D665" s="1">
        <v>3</v>
      </c>
      <c r="E665" s="5" t="s">
        <v>80</v>
      </c>
      <c r="F665" s="5">
        <f>+E665*D665</f>
        <v>0.10208333333333333</v>
      </c>
      <c r="G665" s="3">
        <f>+H665-(B665*D665)</f>
        <v>27</v>
      </c>
      <c r="H665" s="3">
        <f>+C665*D665</f>
        <v>69</v>
      </c>
      <c r="I665" s="3">
        <f>+B665*D665</f>
        <v>42</v>
      </c>
      <c r="J665" s="6">
        <f t="shared" si="10"/>
        <v>0.13043478260869565</v>
      </c>
      <c r="K665" s="12">
        <v>664</v>
      </c>
      <c r="L665" s="8">
        <f>+SUMIF(A:A,K665,F:F)</f>
        <v>0.16458333333333336</v>
      </c>
      <c r="M665" s="11">
        <f>+SUMIF(A:A,K665,H:H)</f>
        <v>122</v>
      </c>
    </row>
    <row r="666" spans="1:13">
      <c r="A666" s="1">
        <v>261</v>
      </c>
      <c r="B666" s="3">
        <v>19</v>
      </c>
      <c r="C666" s="3">
        <v>32</v>
      </c>
      <c r="D666" s="1">
        <v>3</v>
      </c>
      <c r="E666" s="5" t="s">
        <v>83</v>
      </c>
      <c r="F666" s="5">
        <f>+E666*D666</f>
        <v>3.9583333333333331E-2</v>
      </c>
      <c r="G666" s="3">
        <f>+H666-(B666*D666)</f>
        <v>39</v>
      </c>
      <c r="H666" s="3">
        <f>+C666*D666</f>
        <v>96</v>
      </c>
      <c r="I666" s="3">
        <f>+B666*D666</f>
        <v>57</v>
      </c>
      <c r="J666" s="6">
        <f t="shared" si="10"/>
        <v>0.13541666666666666</v>
      </c>
      <c r="K666" s="12">
        <v>665</v>
      </c>
      <c r="L666" s="8">
        <f>+SUMIF(A:A,K666,F:F)</f>
        <v>7.2916666666666671E-2</v>
      </c>
      <c r="M666" s="11">
        <f>+SUMIF(A:A,K666,H:H)</f>
        <v>129</v>
      </c>
    </row>
    <row r="667" spans="1:13">
      <c r="A667" s="1">
        <v>261</v>
      </c>
      <c r="B667" s="3">
        <v>17</v>
      </c>
      <c r="C667" s="3">
        <v>29</v>
      </c>
      <c r="D667" s="1">
        <v>2</v>
      </c>
      <c r="E667" s="5" t="s">
        <v>72</v>
      </c>
      <c r="F667" s="5">
        <f>+E667*D667</f>
        <v>0.05</v>
      </c>
      <c r="G667" s="3">
        <f>+H667-(B667*D667)</f>
        <v>24</v>
      </c>
      <c r="H667" s="3">
        <f>+C667*D667</f>
        <v>58</v>
      </c>
      <c r="I667" s="3">
        <f>+B667*D667</f>
        <v>34</v>
      </c>
      <c r="J667" s="6">
        <f t="shared" si="10"/>
        <v>0.20689655172413793</v>
      </c>
      <c r="K667" s="12">
        <v>666</v>
      </c>
      <c r="L667" s="8">
        <f>+SUMIF(A:A,K667,F:F)</f>
        <v>3.7499999999999999E-2</v>
      </c>
      <c r="M667" s="11">
        <f>+SUMIF(A:A,K667,H:H)</f>
        <v>40</v>
      </c>
    </row>
    <row r="668" spans="1:13">
      <c r="A668" s="1">
        <v>262</v>
      </c>
      <c r="B668" s="3">
        <v>13</v>
      </c>
      <c r="C668" s="3">
        <v>22</v>
      </c>
      <c r="D668" s="1">
        <v>1</v>
      </c>
      <c r="E668" s="5" t="s">
        <v>118</v>
      </c>
      <c r="F668" s="5">
        <f>+E668*D668</f>
        <v>1.9444444444444445E-2</v>
      </c>
      <c r="G668" s="3">
        <f>+H668-(B668*D668)</f>
        <v>9</v>
      </c>
      <c r="H668" s="3">
        <f>+C668*D668</f>
        <v>22</v>
      </c>
      <c r="I668" s="3">
        <f>+B668*D668</f>
        <v>13</v>
      </c>
      <c r="J668" s="6">
        <f t="shared" si="10"/>
        <v>0.40909090909090912</v>
      </c>
      <c r="K668" s="12">
        <v>667</v>
      </c>
      <c r="L668" s="8">
        <f>+SUMIF(A:A,K668,F:F)</f>
        <v>8.3333333333333332E-3</v>
      </c>
      <c r="M668" s="11">
        <f>+SUMIF(A:A,K668,H:H)</f>
        <v>36</v>
      </c>
    </row>
    <row r="669" spans="1:13">
      <c r="A669" s="1">
        <v>262</v>
      </c>
      <c r="B669" s="3">
        <v>19</v>
      </c>
      <c r="C669" s="3">
        <v>31</v>
      </c>
      <c r="D669" s="1">
        <v>3</v>
      </c>
      <c r="E669" s="5" t="s">
        <v>97</v>
      </c>
      <c r="F669" s="5">
        <f>+E669*D669</f>
        <v>4.1666666666666664E-2</v>
      </c>
      <c r="G669" s="3">
        <f>+H669-(B669*D669)</f>
        <v>36</v>
      </c>
      <c r="H669" s="3">
        <f>+C669*D669</f>
        <v>93</v>
      </c>
      <c r="I669" s="3">
        <f>+B669*D669</f>
        <v>57</v>
      </c>
      <c r="J669" s="6">
        <f t="shared" si="10"/>
        <v>0.12903225806451613</v>
      </c>
      <c r="K669" s="12">
        <v>668</v>
      </c>
      <c r="L669" s="8">
        <f>+SUMIF(A:A,K669,F:F)</f>
        <v>0.23333333333333336</v>
      </c>
      <c r="M669" s="11">
        <f>+SUMIF(A:A,K669,H:H)</f>
        <v>201</v>
      </c>
    </row>
    <row r="670" spans="1:13">
      <c r="A670" s="1">
        <v>263</v>
      </c>
      <c r="B670" s="3">
        <v>19</v>
      </c>
      <c r="C670" s="3">
        <v>32</v>
      </c>
      <c r="D670" s="1">
        <v>1</v>
      </c>
      <c r="E670" s="5" t="s">
        <v>111</v>
      </c>
      <c r="F670" s="5">
        <f>+E670*D670</f>
        <v>2.5694444444444443E-2</v>
      </c>
      <c r="G670" s="3">
        <f>+H670-(B670*D670)</f>
        <v>13</v>
      </c>
      <c r="H670" s="3">
        <f>+C670*D670</f>
        <v>32</v>
      </c>
      <c r="I670" s="3">
        <f>+B670*D670</f>
        <v>19</v>
      </c>
      <c r="J670" s="6">
        <f t="shared" si="10"/>
        <v>0.40625</v>
      </c>
      <c r="K670" s="12">
        <v>669</v>
      </c>
      <c r="L670" s="8">
        <f>+SUMIF(A:A,K670,F:F)</f>
        <v>0.11597222222222221</v>
      </c>
      <c r="M670" s="11">
        <f>+SUMIF(A:A,K670,H:H)</f>
        <v>181</v>
      </c>
    </row>
    <row r="671" spans="1:13">
      <c r="A671" s="1">
        <v>263</v>
      </c>
      <c r="B671" s="3">
        <v>21</v>
      </c>
      <c r="C671" s="3">
        <v>35</v>
      </c>
      <c r="D671" s="1">
        <v>1</v>
      </c>
      <c r="E671" s="5" t="s">
        <v>114</v>
      </c>
      <c r="F671" s="5">
        <f>+E671*D671</f>
        <v>2.0833333333333332E-2</v>
      </c>
      <c r="G671" s="3">
        <f>+H671-(B671*D671)</f>
        <v>14</v>
      </c>
      <c r="H671" s="3">
        <f>+C671*D671</f>
        <v>35</v>
      </c>
      <c r="I671" s="3">
        <f>+B671*D671</f>
        <v>21</v>
      </c>
      <c r="J671" s="6">
        <f t="shared" si="10"/>
        <v>0.4</v>
      </c>
      <c r="K671" s="12">
        <v>670</v>
      </c>
      <c r="L671" s="8">
        <f>+SUMIF(A:A,K671,F:F)</f>
        <v>5.2083333333333329E-2</v>
      </c>
      <c r="M671" s="11">
        <f>+SUMIF(A:A,K671,H:H)</f>
        <v>94</v>
      </c>
    </row>
    <row r="672" spans="1:13">
      <c r="A672" s="1">
        <v>263</v>
      </c>
      <c r="B672" s="3">
        <v>18</v>
      </c>
      <c r="C672" s="3">
        <v>30</v>
      </c>
      <c r="D672" s="1">
        <v>1</v>
      </c>
      <c r="E672" s="5" t="s">
        <v>101</v>
      </c>
      <c r="F672" s="5">
        <f>+E672*D672</f>
        <v>2.9166666666666667E-2</v>
      </c>
      <c r="G672" s="3">
        <f>+H672-(B672*D672)</f>
        <v>12</v>
      </c>
      <c r="H672" s="3">
        <f>+C672*D672</f>
        <v>30</v>
      </c>
      <c r="I672" s="3">
        <f>+B672*D672</f>
        <v>18</v>
      </c>
      <c r="J672" s="6">
        <f t="shared" si="10"/>
        <v>0.4</v>
      </c>
      <c r="K672" s="12">
        <v>671</v>
      </c>
      <c r="L672" s="8">
        <f>+SUMIF(A:A,K672,F:F)</f>
        <v>0.13194444444444445</v>
      </c>
      <c r="M672" s="11">
        <f>+SUMIF(A:A,K672,H:H)</f>
        <v>184</v>
      </c>
    </row>
    <row r="673" spans="1:13">
      <c r="A673" s="1">
        <v>263</v>
      </c>
      <c r="B673" s="3">
        <v>14</v>
      </c>
      <c r="C673" s="3">
        <v>24</v>
      </c>
      <c r="D673" s="1">
        <v>1</v>
      </c>
      <c r="E673" s="5" t="s">
        <v>88</v>
      </c>
      <c r="F673" s="5">
        <f>+E673*D673</f>
        <v>2.7777777777777776E-2</v>
      </c>
      <c r="G673" s="3">
        <f>+H673-(B673*D673)</f>
        <v>10</v>
      </c>
      <c r="H673" s="3">
        <f>+C673*D673</f>
        <v>24</v>
      </c>
      <c r="I673" s="3">
        <f>+B673*D673</f>
        <v>14</v>
      </c>
      <c r="J673" s="6">
        <f t="shared" si="10"/>
        <v>0.41666666666666669</v>
      </c>
      <c r="K673" s="12">
        <v>672</v>
      </c>
      <c r="L673" s="8">
        <f>+SUMIF(A:A,K673,F:F)</f>
        <v>9.375E-2</v>
      </c>
      <c r="M673" s="11">
        <f>+SUMIF(A:A,K673,H:H)</f>
        <v>157</v>
      </c>
    </row>
    <row r="674" spans="1:13">
      <c r="A674" s="1">
        <v>264</v>
      </c>
      <c r="B674" s="3">
        <v>21</v>
      </c>
      <c r="C674" s="3">
        <v>35</v>
      </c>
      <c r="D674" s="1">
        <v>2</v>
      </c>
      <c r="E674" s="5" t="s">
        <v>104</v>
      </c>
      <c r="F674" s="5">
        <f>+E674*D674</f>
        <v>5.4166666666666669E-2</v>
      </c>
      <c r="G674" s="3">
        <f>+H674-(B674*D674)</f>
        <v>28</v>
      </c>
      <c r="H674" s="3">
        <f>+C674*D674</f>
        <v>70</v>
      </c>
      <c r="I674" s="3">
        <f>+B674*D674</f>
        <v>42</v>
      </c>
      <c r="J674" s="6">
        <f t="shared" si="10"/>
        <v>0.2</v>
      </c>
      <c r="K674" s="12">
        <v>673</v>
      </c>
      <c r="L674" s="8">
        <f>+SUMIF(A:A,K674,F:F)</f>
        <v>0.11874999999999999</v>
      </c>
      <c r="M674" s="11">
        <f>+SUMIF(A:A,K674,H:H)</f>
        <v>265</v>
      </c>
    </row>
    <row r="675" spans="1:13">
      <c r="A675" s="1">
        <v>264</v>
      </c>
      <c r="B675" s="3">
        <v>19</v>
      </c>
      <c r="C675" s="3">
        <v>32</v>
      </c>
      <c r="D675" s="1">
        <v>1</v>
      </c>
      <c r="E675" s="5" t="s">
        <v>71</v>
      </c>
      <c r="F675" s="5">
        <f>+E675*D675</f>
        <v>1.8749999999999999E-2</v>
      </c>
      <c r="G675" s="3">
        <f>+H675-(B675*D675)</f>
        <v>13</v>
      </c>
      <c r="H675" s="3">
        <f>+C675*D675</f>
        <v>32</v>
      </c>
      <c r="I675" s="3">
        <f>+B675*D675</f>
        <v>19</v>
      </c>
      <c r="J675" s="6">
        <f t="shared" si="10"/>
        <v>0.40625</v>
      </c>
      <c r="K675" s="12">
        <v>674</v>
      </c>
      <c r="L675" s="8">
        <f>+SUMIF(A:A,K675,F:F)</f>
        <v>7.8472222222222221E-2</v>
      </c>
      <c r="M675" s="11">
        <f>+SUMIF(A:A,K675,H:H)</f>
        <v>207</v>
      </c>
    </row>
    <row r="676" spans="1:13">
      <c r="A676" s="1">
        <v>264</v>
      </c>
      <c r="B676" s="3">
        <v>18</v>
      </c>
      <c r="C676" s="3">
        <v>30</v>
      </c>
      <c r="D676" s="1">
        <v>1</v>
      </c>
      <c r="E676" s="5" t="s">
        <v>111</v>
      </c>
      <c r="F676" s="5">
        <f>+E676*D676</f>
        <v>2.5694444444444443E-2</v>
      </c>
      <c r="G676" s="3">
        <f>+H676-(B676*D676)</f>
        <v>12</v>
      </c>
      <c r="H676" s="3">
        <f>+C676*D676</f>
        <v>30</v>
      </c>
      <c r="I676" s="3">
        <f>+B676*D676</f>
        <v>18</v>
      </c>
      <c r="J676" s="6">
        <f t="shared" si="10"/>
        <v>0.4</v>
      </c>
      <c r="K676" s="12">
        <v>675</v>
      </c>
      <c r="L676" s="8">
        <f>+SUMIF(A:A,K676,F:F)</f>
        <v>0.2409722222222222</v>
      </c>
      <c r="M676" s="11">
        <f>+SUMIF(A:A,K676,H:H)</f>
        <v>193</v>
      </c>
    </row>
    <row r="677" spans="1:13">
      <c r="A677" s="1">
        <v>264</v>
      </c>
      <c r="B677" s="3">
        <v>15</v>
      </c>
      <c r="C677" s="3">
        <v>25</v>
      </c>
      <c r="D677" s="1">
        <v>2</v>
      </c>
      <c r="E677" s="5" t="s">
        <v>96</v>
      </c>
      <c r="F677" s="5">
        <f>+E677*D677</f>
        <v>1.9444444444444445E-2</v>
      </c>
      <c r="G677" s="3">
        <f>+H677-(B677*D677)</f>
        <v>20</v>
      </c>
      <c r="H677" s="3">
        <f>+C677*D677</f>
        <v>50</v>
      </c>
      <c r="I677" s="3">
        <f>+B677*D677</f>
        <v>30</v>
      </c>
      <c r="J677" s="6">
        <f t="shared" si="10"/>
        <v>0.2</v>
      </c>
      <c r="K677" s="12">
        <v>676</v>
      </c>
      <c r="L677" s="8">
        <f>+SUMIF(A:A,K677,F:F)</f>
        <v>0.10069444444444445</v>
      </c>
      <c r="M677" s="11">
        <f>+SUMIF(A:A,K677,H:H)</f>
        <v>124</v>
      </c>
    </row>
    <row r="678" spans="1:13">
      <c r="A678" s="1">
        <v>265</v>
      </c>
      <c r="B678" s="3">
        <v>14</v>
      </c>
      <c r="C678" s="3">
        <v>23</v>
      </c>
      <c r="D678" s="1">
        <v>1</v>
      </c>
      <c r="E678" s="5" t="s">
        <v>109</v>
      </c>
      <c r="F678" s="5">
        <f>+E678*D678</f>
        <v>8.3333333333333332E-3</v>
      </c>
      <c r="G678" s="3">
        <f>+H678-(B678*D678)</f>
        <v>9</v>
      </c>
      <c r="H678" s="3">
        <f>+C678*D678</f>
        <v>23</v>
      </c>
      <c r="I678" s="3">
        <f>+B678*D678</f>
        <v>14</v>
      </c>
      <c r="J678" s="6">
        <f t="shared" si="10"/>
        <v>0.39130434782608697</v>
      </c>
      <c r="K678" s="12">
        <v>677</v>
      </c>
      <c r="L678" s="8">
        <f>+SUMIF(A:A,K678,F:F)</f>
        <v>0.18194444444444444</v>
      </c>
      <c r="M678" s="11">
        <f>+SUMIF(A:A,K678,H:H)</f>
        <v>144</v>
      </c>
    </row>
    <row r="679" spans="1:13">
      <c r="A679" s="1">
        <v>265</v>
      </c>
      <c r="B679" s="3">
        <v>19</v>
      </c>
      <c r="C679" s="3">
        <v>31</v>
      </c>
      <c r="D679" s="1">
        <v>1</v>
      </c>
      <c r="E679" s="5" t="s">
        <v>75</v>
      </c>
      <c r="F679" s="5">
        <f>+E679*D679</f>
        <v>1.1805555555555555E-2</v>
      </c>
      <c r="G679" s="3">
        <f>+H679-(B679*D679)</f>
        <v>12</v>
      </c>
      <c r="H679" s="3">
        <f>+C679*D679</f>
        <v>31</v>
      </c>
      <c r="I679" s="3">
        <f>+B679*D679</f>
        <v>19</v>
      </c>
      <c r="J679" s="6">
        <f t="shared" si="10"/>
        <v>0.38709677419354838</v>
      </c>
      <c r="K679" s="12">
        <v>678</v>
      </c>
      <c r="L679" s="8">
        <f>+SUMIF(A:A,K679,F:F)</f>
        <v>0.17499999999999999</v>
      </c>
      <c r="M679" s="11">
        <f>+SUMIF(A:A,K679,H:H)</f>
        <v>204</v>
      </c>
    </row>
    <row r="680" spans="1:13">
      <c r="A680" s="1">
        <v>265</v>
      </c>
      <c r="B680" s="3">
        <v>16</v>
      </c>
      <c r="C680" s="3">
        <v>27</v>
      </c>
      <c r="D680" s="1">
        <v>1</v>
      </c>
      <c r="E680" s="5" t="s">
        <v>110</v>
      </c>
      <c r="F680" s="5">
        <f>+E680*D680</f>
        <v>3.888888888888889E-2</v>
      </c>
      <c r="G680" s="3">
        <f>+H680-(B680*D680)</f>
        <v>11</v>
      </c>
      <c r="H680" s="3">
        <f>+C680*D680</f>
        <v>27</v>
      </c>
      <c r="I680" s="3">
        <f>+B680*D680</f>
        <v>16</v>
      </c>
      <c r="J680" s="6">
        <f t="shared" si="10"/>
        <v>0.40740740740740738</v>
      </c>
      <c r="K680" s="12">
        <v>679</v>
      </c>
      <c r="L680" s="8">
        <f>+SUMIF(A:A,K680,F:F)</f>
        <v>0.17569444444444443</v>
      </c>
      <c r="M680" s="11">
        <f>+SUMIF(A:A,K680,H:H)</f>
        <v>199</v>
      </c>
    </row>
    <row r="681" spans="1:13">
      <c r="A681" s="1">
        <v>265</v>
      </c>
      <c r="B681" s="3">
        <v>18</v>
      </c>
      <c r="C681" s="3">
        <v>30</v>
      </c>
      <c r="D681" s="1">
        <v>3</v>
      </c>
      <c r="E681" s="5" t="s">
        <v>95</v>
      </c>
      <c r="F681" s="5">
        <f>+E681*D681</f>
        <v>0.10416666666666667</v>
      </c>
      <c r="G681" s="3">
        <f>+H681-(B681*D681)</f>
        <v>36</v>
      </c>
      <c r="H681" s="3">
        <f>+C681*D681</f>
        <v>90</v>
      </c>
      <c r="I681" s="3">
        <f>+B681*D681</f>
        <v>54</v>
      </c>
      <c r="J681" s="6">
        <f t="shared" si="10"/>
        <v>0.13333333333333333</v>
      </c>
      <c r="K681" s="12">
        <v>680</v>
      </c>
      <c r="L681" s="8">
        <f>+SUMIF(A:A,K681,F:F)</f>
        <v>0.18819444444444444</v>
      </c>
      <c r="M681" s="11">
        <f>+SUMIF(A:A,K681,H:H)</f>
        <v>162</v>
      </c>
    </row>
    <row r="682" spans="1:13">
      <c r="A682" s="1">
        <v>266</v>
      </c>
      <c r="B682" s="3">
        <v>14</v>
      </c>
      <c r="C682" s="3">
        <v>24</v>
      </c>
      <c r="D682" s="1">
        <v>1</v>
      </c>
      <c r="E682" s="5" t="s">
        <v>113</v>
      </c>
      <c r="F682" s="5">
        <f>+E682*D682</f>
        <v>3.6805555555555557E-2</v>
      </c>
      <c r="G682" s="3">
        <f>+H682-(B682*D682)</f>
        <v>10</v>
      </c>
      <c r="H682" s="3">
        <f>+C682*D682</f>
        <v>24</v>
      </c>
      <c r="I682" s="3">
        <f>+B682*D682</f>
        <v>14</v>
      </c>
      <c r="J682" s="6">
        <f t="shared" si="10"/>
        <v>0.41666666666666669</v>
      </c>
      <c r="K682" s="12">
        <v>681</v>
      </c>
      <c r="L682" s="8">
        <f>+SUMIF(A:A,K682,F:F)</f>
        <v>5.9722222222222218E-2</v>
      </c>
      <c r="M682" s="11">
        <f>+SUMIF(A:A,K682,H:H)</f>
        <v>75</v>
      </c>
    </row>
    <row r="683" spans="1:13">
      <c r="A683" s="1">
        <v>266</v>
      </c>
      <c r="B683" s="3">
        <v>15</v>
      </c>
      <c r="C683" s="3">
        <v>25</v>
      </c>
      <c r="D683" s="1">
        <v>3</v>
      </c>
      <c r="E683" s="5" t="s">
        <v>113</v>
      </c>
      <c r="F683" s="5">
        <f>+E683*D683</f>
        <v>0.11041666666666666</v>
      </c>
      <c r="G683" s="3">
        <f>+H683-(B683*D683)</f>
        <v>30</v>
      </c>
      <c r="H683" s="3">
        <f>+C683*D683</f>
        <v>75</v>
      </c>
      <c r="I683" s="3">
        <f>+B683*D683</f>
        <v>45</v>
      </c>
      <c r="J683" s="6">
        <f t="shared" si="10"/>
        <v>0.13333333333333333</v>
      </c>
      <c r="K683" s="12">
        <v>682</v>
      </c>
      <c r="L683" s="8">
        <f>+SUMIF(A:A,K683,F:F)</f>
        <v>2.9861111111111113E-2</v>
      </c>
      <c r="M683" s="11">
        <f>+SUMIF(A:A,K683,H:H)</f>
        <v>23</v>
      </c>
    </row>
    <row r="684" spans="1:13">
      <c r="A684" s="1">
        <v>267</v>
      </c>
      <c r="B684" s="3">
        <v>19</v>
      </c>
      <c r="C684" s="3">
        <v>32</v>
      </c>
      <c r="D684" s="1">
        <v>1</v>
      </c>
      <c r="E684" s="5" t="s">
        <v>98</v>
      </c>
      <c r="F684" s="5">
        <f>+E684*D684</f>
        <v>3.125E-2</v>
      </c>
      <c r="G684" s="3">
        <f>+H684-(B684*D684)</f>
        <v>13</v>
      </c>
      <c r="H684" s="3">
        <f>+C684*D684</f>
        <v>32</v>
      </c>
      <c r="I684" s="3">
        <f>+B684*D684</f>
        <v>19</v>
      </c>
      <c r="J684" s="6">
        <f t="shared" si="10"/>
        <v>0.40625</v>
      </c>
      <c r="K684" s="12">
        <v>683</v>
      </c>
      <c r="L684" s="8">
        <f>+SUMIF(A:A,K684,F:F)</f>
        <v>9.2361111111111116E-2</v>
      </c>
      <c r="M684" s="11">
        <f>+SUMIF(A:A,K684,H:H)</f>
        <v>164</v>
      </c>
    </row>
    <row r="685" spans="1:13">
      <c r="A685" s="1">
        <v>267</v>
      </c>
      <c r="B685" s="3">
        <v>16</v>
      </c>
      <c r="C685" s="3">
        <v>28</v>
      </c>
      <c r="D685" s="1">
        <v>2</v>
      </c>
      <c r="E685" s="5" t="s">
        <v>74</v>
      </c>
      <c r="F685" s="5">
        <f>+E685*D685</f>
        <v>3.1944444444444442E-2</v>
      </c>
      <c r="G685" s="3">
        <f>+H685-(B685*D685)</f>
        <v>24</v>
      </c>
      <c r="H685" s="3">
        <f>+C685*D685</f>
        <v>56</v>
      </c>
      <c r="I685" s="3">
        <f>+B685*D685</f>
        <v>32</v>
      </c>
      <c r="J685" s="6">
        <f t="shared" si="10"/>
        <v>0.21428571428571427</v>
      </c>
      <c r="K685" s="12">
        <v>684</v>
      </c>
      <c r="L685" s="8">
        <f>+SUMIF(A:A,K685,F:F)</f>
        <v>0.12777777777777777</v>
      </c>
      <c r="M685" s="11">
        <f>+SUMIF(A:A,K685,H:H)</f>
        <v>180</v>
      </c>
    </row>
    <row r="686" spans="1:13">
      <c r="A686" s="1">
        <v>267</v>
      </c>
      <c r="B686" s="3">
        <v>18</v>
      </c>
      <c r="C686" s="3">
        <v>30</v>
      </c>
      <c r="D686" s="1">
        <v>1</v>
      </c>
      <c r="E686" s="5" t="s">
        <v>118</v>
      </c>
      <c r="F686" s="5">
        <f>+E686*D686</f>
        <v>1.9444444444444445E-2</v>
      </c>
      <c r="G686" s="3">
        <f>+H686-(B686*D686)</f>
        <v>12</v>
      </c>
      <c r="H686" s="3">
        <f>+C686*D686</f>
        <v>30</v>
      </c>
      <c r="I686" s="3">
        <f>+B686*D686</f>
        <v>18</v>
      </c>
      <c r="J686" s="6">
        <f t="shared" si="10"/>
        <v>0.4</v>
      </c>
      <c r="K686" s="12">
        <v>685</v>
      </c>
      <c r="L686" s="8">
        <f>+SUMIF(A:A,K686,F:F)</f>
        <v>2.361111111111111E-2</v>
      </c>
      <c r="M686" s="11">
        <f>+SUMIF(A:A,K686,H:H)</f>
        <v>54</v>
      </c>
    </row>
    <row r="687" spans="1:13">
      <c r="A687" s="1">
        <v>268</v>
      </c>
      <c r="B687" s="3">
        <v>14</v>
      </c>
      <c r="C687" s="3">
        <v>24</v>
      </c>
      <c r="D687" s="1">
        <v>1</v>
      </c>
      <c r="E687" s="5" t="s">
        <v>104</v>
      </c>
      <c r="F687" s="5">
        <f>+E687*D687</f>
        <v>2.7083333333333334E-2</v>
      </c>
      <c r="G687" s="3">
        <f>+H687-(B687*D687)</f>
        <v>10</v>
      </c>
      <c r="H687" s="3">
        <f>+C687*D687</f>
        <v>24</v>
      </c>
      <c r="I687" s="3">
        <f>+B687*D687</f>
        <v>14</v>
      </c>
      <c r="J687" s="6">
        <f t="shared" si="10"/>
        <v>0.41666666666666669</v>
      </c>
      <c r="K687" s="12">
        <v>686</v>
      </c>
      <c r="L687" s="8">
        <f>+SUMIF(A:A,K687,F:F)</f>
        <v>8.0555555555555547E-2</v>
      </c>
      <c r="M687" s="11">
        <f>+SUMIF(A:A,K687,H:H)</f>
        <v>102</v>
      </c>
    </row>
    <row r="688" spans="1:13">
      <c r="A688" s="1">
        <v>268</v>
      </c>
      <c r="B688" s="3">
        <v>13</v>
      </c>
      <c r="C688" s="3">
        <v>22</v>
      </c>
      <c r="D688" s="1">
        <v>2</v>
      </c>
      <c r="E688" s="5" t="s">
        <v>86</v>
      </c>
      <c r="F688" s="5">
        <f>+E688*D688</f>
        <v>6.1111111111111109E-2</v>
      </c>
      <c r="G688" s="3">
        <f>+H688-(B688*D688)</f>
        <v>18</v>
      </c>
      <c r="H688" s="3">
        <f>+C688*D688</f>
        <v>44</v>
      </c>
      <c r="I688" s="3">
        <f>+B688*D688</f>
        <v>26</v>
      </c>
      <c r="J688" s="6">
        <f t="shared" si="10"/>
        <v>0.20454545454545456</v>
      </c>
      <c r="K688" s="12">
        <v>687</v>
      </c>
      <c r="L688" s="8">
        <f>+SUMIF(A:A,K688,F:F)</f>
        <v>4.027777777777778E-2</v>
      </c>
      <c r="M688" s="11">
        <f>+SUMIF(A:A,K688,H:H)</f>
        <v>72</v>
      </c>
    </row>
    <row r="689" spans="1:13">
      <c r="A689" s="1">
        <v>269</v>
      </c>
      <c r="B689" s="3">
        <v>22</v>
      </c>
      <c r="C689" s="3">
        <v>36</v>
      </c>
      <c r="D689" s="1">
        <v>3</v>
      </c>
      <c r="E689" s="5" t="s">
        <v>99</v>
      </c>
      <c r="F689" s="5">
        <f>+E689*D689</f>
        <v>2.7083333333333331E-2</v>
      </c>
      <c r="G689" s="3">
        <f>+H689-(B689*D689)</f>
        <v>42</v>
      </c>
      <c r="H689" s="3">
        <f>+C689*D689</f>
        <v>108</v>
      </c>
      <c r="I689" s="3">
        <f>+B689*D689</f>
        <v>66</v>
      </c>
      <c r="J689" s="6">
        <f t="shared" si="10"/>
        <v>0.12962962962962962</v>
      </c>
      <c r="K689" s="12">
        <v>688</v>
      </c>
      <c r="L689" s="8">
        <f>+SUMIF(A:A,K689,F:F)</f>
        <v>9.7222222222222224E-3</v>
      </c>
      <c r="M689" s="11">
        <f>+SUMIF(A:A,K689,H:H)</f>
        <v>29</v>
      </c>
    </row>
    <row r="690" spans="1:13">
      <c r="A690" s="1">
        <v>269</v>
      </c>
      <c r="B690" s="3">
        <v>25</v>
      </c>
      <c r="C690" s="3">
        <v>40</v>
      </c>
      <c r="D690" s="1">
        <v>1</v>
      </c>
      <c r="E690" s="5" t="s">
        <v>93</v>
      </c>
      <c r="F690" s="5">
        <f>+E690*D690</f>
        <v>4.027777777777778E-2</v>
      </c>
      <c r="G690" s="3">
        <f>+H690-(B690*D690)</f>
        <v>15</v>
      </c>
      <c r="H690" s="3">
        <f>+C690*D690</f>
        <v>40</v>
      </c>
      <c r="I690" s="3">
        <f>+B690*D690</f>
        <v>25</v>
      </c>
      <c r="J690" s="6">
        <f t="shared" si="10"/>
        <v>0.375</v>
      </c>
      <c r="K690" s="12">
        <v>689</v>
      </c>
      <c r="L690" s="8">
        <f>+SUMIF(A:A,K690,F:F)</f>
        <v>5.2083333333333329E-2</v>
      </c>
      <c r="M690" s="11">
        <f>+SUMIF(A:A,K690,H:H)</f>
        <v>165</v>
      </c>
    </row>
    <row r="691" spans="1:13">
      <c r="A691" s="1">
        <v>269</v>
      </c>
      <c r="B691" s="3">
        <v>20</v>
      </c>
      <c r="C691" s="3">
        <v>34</v>
      </c>
      <c r="D691" s="1">
        <v>3</v>
      </c>
      <c r="E691" s="5" t="s">
        <v>114</v>
      </c>
      <c r="F691" s="5">
        <f>+E691*D691</f>
        <v>6.25E-2</v>
      </c>
      <c r="G691" s="3">
        <f>+H691-(B691*D691)</f>
        <v>42</v>
      </c>
      <c r="H691" s="3">
        <f>+C691*D691</f>
        <v>102</v>
      </c>
      <c r="I691" s="3">
        <f>+B691*D691</f>
        <v>60</v>
      </c>
      <c r="J691" s="6">
        <f t="shared" si="10"/>
        <v>0.1372549019607843</v>
      </c>
      <c r="K691" s="12">
        <v>690</v>
      </c>
      <c r="L691" s="8">
        <f>+SUMIF(A:A,K691,F:F)</f>
        <v>0.14791666666666664</v>
      </c>
      <c r="M691" s="11">
        <f>+SUMIF(A:A,K691,H:H)</f>
        <v>191</v>
      </c>
    </row>
    <row r="692" spans="1:13">
      <c r="A692" s="1">
        <v>270</v>
      </c>
      <c r="B692" s="3">
        <v>20</v>
      </c>
      <c r="C692" s="3">
        <v>34</v>
      </c>
      <c r="D692" s="1">
        <v>3</v>
      </c>
      <c r="E692" s="5" t="s">
        <v>79</v>
      </c>
      <c r="F692" s="5">
        <f>+E692*D692</f>
        <v>5.4166666666666662E-2</v>
      </c>
      <c r="G692" s="3">
        <f>+H692-(B692*D692)</f>
        <v>42</v>
      </c>
      <c r="H692" s="3">
        <f>+C692*D692</f>
        <v>102</v>
      </c>
      <c r="I692" s="3">
        <f>+B692*D692</f>
        <v>60</v>
      </c>
      <c r="J692" s="6">
        <f t="shared" si="10"/>
        <v>0.1372549019607843</v>
      </c>
      <c r="K692" s="12">
        <v>691</v>
      </c>
      <c r="L692" s="8">
        <f>+SUMIF(A:A,K692,F:F)</f>
        <v>7.0833333333333331E-2</v>
      </c>
      <c r="M692" s="11">
        <f>+SUMIF(A:A,K692,H:H)</f>
        <v>66</v>
      </c>
    </row>
    <row r="693" spans="1:13">
      <c r="A693" s="1">
        <v>271</v>
      </c>
      <c r="B693" s="3">
        <v>13</v>
      </c>
      <c r="C693" s="3">
        <v>22</v>
      </c>
      <c r="D693" s="1">
        <v>2</v>
      </c>
      <c r="E693" s="5" t="s">
        <v>107</v>
      </c>
      <c r="F693" s="5">
        <f>+E693*D693</f>
        <v>7.6388888888888895E-2</v>
      </c>
      <c r="G693" s="3">
        <f>+H693-(B693*D693)</f>
        <v>18</v>
      </c>
      <c r="H693" s="3">
        <f>+C693*D693</f>
        <v>44</v>
      </c>
      <c r="I693" s="3">
        <f>+B693*D693</f>
        <v>26</v>
      </c>
      <c r="J693" s="6">
        <f t="shared" si="10"/>
        <v>0.20454545454545456</v>
      </c>
      <c r="K693" s="12">
        <v>692</v>
      </c>
      <c r="L693" s="8">
        <f>+SUMIF(A:A,K693,F:F)</f>
        <v>0.11527777777777777</v>
      </c>
      <c r="M693" s="11">
        <f>+SUMIF(A:A,K693,H:H)</f>
        <v>173</v>
      </c>
    </row>
    <row r="694" spans="1:13">
      <c r="A694" s="1">
        <v>272</v>
      </c>
      <c r="B694" s="3">
        <v>14</v>
      </c>
      <c r="C694" s="3">
        <v>24</v>
      </c>
      <c r="D694" s="1">
        <v>2</v>
      </c>
      <c r="E694" s="5" t="s">
        <v>72</v>
      </c>
      <c r="F694" s="5">
        <f>+E694*D694</f>
        <v>0.05</v>
      </c>
      <c r="G694" s="3">
        <f>+H694-(B694*D694)</f>
        <v>20</v>
      </c>
      <c r="H694" s="3">
        <f>+C694*D694</f>
        <v>48</v>
      </c>
      <c r="I694" s="3">
        <f>+B694*D694</f>
        <v>28</v>
      </c>
      <c r="J694" s="6">
        <f t="shared" si="10"/>
        <v>0.20833333333333334</v>
      </c>
      <c r="K694" s="12">
        <v>693</v>
      </c>
      <c r="L694" s="8">
        <f>+SUMIF(A:A,K694,F:F)</f>
        <v>4.7222222222222221E-2</v>
      </c>
      <c r="M694" s="11">
        <f>+SUMIF(A:A,K694,H:H)</f>
        <v>78</v>
      </c>
    </row>
    <row r="695" spans="1:13">
      <c r="A695" s="1">
        <v>272</v>
      </c>
      <c r="B695" s="3">
        <v>21</v>
      </c>
      <c r="C695" s="3">
        <v>35</v>
      </c>
      <c r="D695" s="1">
        <v>1</v>
      </c>
      <c r="E695" s="5" t="s">
        <v>102</v>
      </c>
      <c r="F695" s="5">
        <f>+E695*D695</f>
        <v>3.2638888888888891E-2</v>
      </c>
      <c r="G695" s="3">
        <f>+H695-(B695*D695)</f>
        <v>14</v>
      </c>
      <c r="H695" s="3">
        <f>+C695*D695</f>
        <v>35</v>
      </c>
      <c r="I695" s="3">
        <f>+B695*D695</f>
        <v>21</v>
      </c>
      <c r="J695" s="6">
        <f t="shared" si="10"/>
        <v>0.4</v>
      </c>
      <c r="K695" s="12">
        <v>694</v>
      </c>
      <c r="L695" s="8">
        <f>+SUMIF(A:A,K695,F:F)</f>
        <v>0.13472222222222222</v>
      </c>
      <c r="M695" s="11">
        <f>+SUMIF(A:A,K695,H:H)</f>
        <v>157</v>
      </c>
    </row>
    <row r="696" spans="1:13">
      <c r="A696" s="1">
        <v>273</v>
      </c>
      <c r="B696" s="3">
        <v>19</v>
      </c>
      <c r="C696" s="3">
        <v>32</v>
      </c>
      <c r="D696" s="1">
        <v>1</v>
      </c>
      <c r="E696" s="5" t="s">
        <v>105</v>
      </c>
      <c r="F696" s="5">
        <f>+E696*D696</f>
        <v>1.5277777777777777E-2</v>
      </c>
      <c r="G696" s="3">
        <f>+H696-(B696*D696)</f>
        <v>13</v>
      </c>
      <c r="H696" s="3">
        <f>+C696*D696</f>
        <v>32</v>
      </c>
      <c r="I696" s="3">
        <f>+B696*D696</f>
        <v>19</v>
      </c>
      <c r="J696" s="6">
        <f t="shared" si="10"/>
        <v>0.40625</v>
      </c>
      <c r="K696" s="12">
        <v>695</v>
      </c>
      <c r="L696" s="8">
        <f>+SUMIF(A:A,K696,F:F)</f>
        <v>5.1388888888888887E-2</v>
      </c>
      <c r="M696" s="11">
        <f>+SUMIF(A:A,K696,H:H)</f>
        <v>116</v>
      </c>
    </row>
    <row r="697" spans="1:13">
      <c r="A697" s="1">
        <v>273</v>
      </c>
      <c r="B697" s="3">
        <v>13</v>
      </c>
      <c r="C697" s="3">
        <v>22</v>
      </c>
      <c r="D697" s="1">
        <v>3</v>
      </c>
      <c r="E697" s="5" t="s">
        <v>88</v>
      </c>
      <c r="F697" s="5">
        <f>+E697*D697</f>
        <v>8.3333333333333329E-2</v>
      </c>
      <c r="G697" s="3">
        <f>+H697-(B697*D697)</f>
        <v>27</v>
      </c>
      <c r="H697" s="3">
        <f>+C697*D697</f>
        <v>66</v>
      </c>
      <c r="I697" s="3">
        <f>+B697*D697</f>
        <v>39</v>
      </c>
      <c r="J697" s="6">
        <f t="shared" si="10"/>
        <v>0.13636363636363638</v>
      </c>
      <c r="K697" s="12">
        <v>696</v>
      </c>
      <c r="L697" s="8">
        <f>+SUMIF(A:A,K697,F:F)</f>
        <v>3.1944444444444442E-2</v>
      </c>
      <c r="M697" s="11">
        <f>+SUMIF(A:A,K697,H:H)</f>
        <v>46</v>
      </c>
    </row>
    <row r="698" spans="1:13">
      <c r="A698" s="1">
        <v>273</v>
      </c>
      <c r="B698" s="3">
        <v>15</v>
      </c>
      <c r="C698" s="3">
        <v>25</v>
      </c>
      <c r="D698" s="1">
        <v>1</v>
      </c>
      <c r="E698" s="5" t="s">
        <v>85</v>
      </c>
      <c r="F698" s="5">
        <f>+E698*D698</f>
        <v>3.472222222222222E-3</v>
      </c>
      <c r="G698" s="3">
        <f>+H698-(B698*D698)</f>
        <v>10</v>
      </c>
      <c r="H698" s="3">
        <f>+C698*D698</f>
        <v>25</v>
      </c>
      <c r="I698" s="3">
        <f>+B698*D698</f>
        <v>15</v>
      </c>
      <c r="J698" s="6">
        <f t="shared" si="10"/>
        <v>0.4</v>
      </c>
      <c r="K698" s="12">
        <v>697</v>
      </c>
      <c r="L698" s="8">
        <f>+SUMIF(A:A,K698,F:F)</f>
        <v>0.14375000000000002</v>
      </c>
      <c r="M698" s="11">
        <f>+SUMIF(A:A,K698,H:H)</f>
        <v>199</v>
      </c>
    </row>
    <row r="699" spans="1:13">
      <c r="A699" s="1">
        <v>274</v>
      </c>
      <c r="B699" s="3">
        <v>15</v>
      </c>
      <c r="C699" s="3">
        <v>26</v>
      </c>
      <c r="D699" s="1">
        <v>3</v>
      </c>
      <c r="E699" s="5" t="s">
        <v>112</v>
      </c>
      <c r="F699" s="5">
        <f>+E699*D699</f>
        <v>6.8749999999999992E-2</v>
      </c>
      <c r="G699" s="3">
        <f>+H699-(B699*D699)</f>
        <v>33</v>
      </c>
      <c r="H699" s="3">
        <f>+C699*D699</f>
        <v>78</v>
      </c>
      <c r="I699" s="3">
        <f>+B699*D699</f>
        <v>45</v>
      </c>
      <c r="J699" s="6">
        <f t="shared" si="10"/>
        <v>0.14102564102564102</v>
      </c>
      <c r="K699" s="12">
        <v>698</v>
      </c>
      <c r="L699" s="8">
        <f>+SUMIF(A:A,K699,F:F)</f>
        <v>0.11736111111111111</v>
      </c>
      <c r="M699" s="11">
        <f>+SUMIF(A:A,K699,H:H)</f>
        <v>185</v>
      </c>
    </row>
    <row r="700" spans="1:13">
      <c r="A700" s="1">
        <v>274</v>
      </c>
      <c r="B700" s="3">
        <v>11</v>
      </c>
      <c r="C700" s="3">
        <v>19</v>
      </c>
      <c r="D700" s="1">
        <v>2</v>
      </c>
      <c r="E700" s="5" t="s">
        <v>101</v>
      </c>
      <c r="F700" s="5">
        <f>+E700*D700</f>
        <v>5.8333333333333334E-2</v>
      </c>
      <c r="G700" s="3">
        <f>+H700-(B700*D700)</f>
        <v>16</v>
      </c>
      <c r="H700" s="3">
        <f>+C700*D700</f>
        <v>38</v>
      </c>
      <c r="I700" s="3">
        <f>+B700*D700</f>
        <v>22</v>
      </c>
      <c r="J700" s="6">
        <f t="shared" si="10"/>
        <v>0.21052631578947367</v>
      </c>
      <c r="K700" s="12">
        <v>699</v>
      </c>
      <c r="L700" s="8">
        <f>+SUMIF(A:A,K700,F:F)</f>
        <v>1.5277777777777777E-2</v>
      </c>
      <c r="M700" s="11">
        <f>+SUMIF(A:A,K700,H:H)</f>
        <v>58</v>
      </c>
    </row>
    <row r="701" spans="1:13">
      <c r="A701" s="1">
        <v>275</v>
      </c>
      <c r="B701" s="3">
        <v>20</v>
      </c>
      <c r="C701" s="3">
        <v>33</v>
      </c>
      <c r="D701" s="1">
        <v>1</v>
      </c>
      <c r="E701" s="5" t="s">
        <v>67</v>
      </c>
      <c r="F701" s="5">
        <f>+E701*D701</f>
        <v>2.2222222222222223E-2</v>
      </c>
      <c r="G701" s="3">
        <f>+H701-(B701*D701)</f>
        <v>13</v>
      </c>
      <c r="H701" s="3">
        <f>+C701*D701</f>
        <v>33</v>
      </c>
      <c r="I701" s="3">
        <f>+B701*D701</f>
        <v>20</v>
      </c>
      <c r="J701" s="6">
        <f t="shared" si="10"/>
        <v>0.39393939393939392</v>
      </c>
      <c r="K701" s="12">
        <v>700</v>
      </c>
      <c r="L701" s="8">
        <f>+SUMIF(A:A,K701,F:F)</f>
        <v>0.16944444444444445</v>
      </c>
      <c r="M701" s="11">
        <f>+SUMIF(A:A,K701,H:H)</f>
        <v>234</v>
      </c>
    </row>
    <row r="702" spans="1:13">
      <c r="A702" s="1">
        <v>275</v>
      </c>
      <c r="B702" s="3">
        <v>19</v>
      </c>
      <c r="C702" s="3">
        <v>31</v>
      </c>
      <c r="D702" s="1">
        <v>2</v>
      </c>
      <c r="E702" s="5" t="s">
        <v>67</v>
      </c>
      <c r="F702" s="5">
        <f>+E702*D702</f>
        <v>4.4444444444444446E-2</v>
      </c>
      <c r="G702" s="3">
        <f>+H702-(B702*D702)</f>
        <v>24</v>
      </c>
      <c r="H702" s="3">
        <f>+C702*D702</f>
        <v>62</v>
      </c>
      <c r="I702" s="3">
        <f>+B702*D702</f>
        <v>38</v>
      </c>
      <c r="J702" s="6">
        <f t="shared" si="10"/>
        <v>0.19354838709677419</v>
      </c>
      <c r="K702" s="12">
        <v>701</v>
      </c>
      <c r="L702" s="8">
        <f>+SUMIF(A:A,K702,F:F)</f>
        <v>0.13472222222222224</v>
      </c>
      <c r="M702" s="11">
        <f>+SUMIF(A:A,K702,H:H)</f>
        <v>102</v>
      </c>
    </row>
    <row r="703" spans="1:13">
      <c r="A703" s="1">
        <v>275</v>
      </c>
      <c r="B703" s="3">
        <v>15</v>
      </c>
      <c r="C703" s="3">
        <v>26</v>
      </c>
      <c r="D703" s="1">
        <v>1</v>
      </c>
      <c r="E703" s="5" t="s">
        <v>93</v>
      </c>
      <c r="F703" s="5">
        <f>+E703*D703</f>
        <v>4.027777777777778E-2</v>
      </c>
      <c r="G703" s="3">
        <f>+H703-(B703*D703)</f>
        <v>11</v>
      </c>
      <c r="H703" s="3">
        <f>+C703*D703</f>
        <v>26</v>
      </c>
      <c r="I703" s="3">
        <f>+B703*D703</f>
        <v>15</v>
      </c>
      <c r="J703" s="6">
        <f t="shared" si="10"/>
        <v>0.42307692307692307</v>
      </c>
      <c r="K703" s="12">
        <v>702</v>
      </c>
      <c r="L703" s="8">
        <f>+SUMIF(A:A,K703,F:F)</f>
        <v>0.21180555555555555</v>
      </c>
      <c r="M703" s="11">
        <f>+SUMIF(A:A,K703,H:H)</f>
        <v>195</v>
      </c>
    </row>
    <row r="704" spans="1:13">
      <c r="A704" s="1">
        <v>276</v>
      </c>
      <c r="B704" s="3">
        <v>13</v>
      </c>
      <c r="C704" s="3">
        <v>22</v>
      </c>
      <c r="D704" s="1">
        <v>2</v>
      </c>
      <c r="E704" s="5" t="s">
        <v>80</v>
      </c>
      <c r="F704" s="5">
        <f>+E704*D704</f>
        <v>6.805555555555555E-2</v>
      </c>
      <c r="G704" s="3">
        <f>+H704-(B704*D704)</f>
        <v>18</v>
      </c>
      <c r="H704" s="3">
        <f>+C704*D704</f>
        <v>44</v>
      </c>
      <c r="I704" s="3">
        <f>+B704*D704</f>
        <v>26</v>
      </c>
      <c r="J704" s="6">
        <f t="shared" si="10"/>
        <v>0.20454545454545456</v>
      </c>
      <c r="K704" s="12">
        <v>703</v>
      </c>
      <c r="L704" s="8">
        <f>+SUMIF(A:A,K704,F:F)</f>
        <v>6.0416666666666674E-2</v>
      </c>
      <c r="M704" s="11">
        <f>+SUMIF(A:A,K704,H:H)</f>
        <v>63</v>
      </c>
    </row>
    <row r="705" spans="1:13">
      <c r="A705" s="1">
        <v>276</v>
      </c>
      <c r="B705" s="3">
        <v>15</v>
      </c>
      <c r="C705" s="3">
        <v>26</v>
      </c>
      <c r="D705" s="1">
        <v>1</v>
      </c>
      <c r="E705" s="5" t="s">
        <v>72</v>
      </c>
      <c r="F705" s="5">
        <f>+E705*D705</f>
        <v>2.5000000000000001E-2</v>
      </c>
      <c r="G705" s="3">
        <f>+H705-(B705*D705)</f>
        <v>11</v>
      </c>
      <c r="H705" s="3">
        <f>+C705*D705</f>
        <v>26</v>
      </c>
      <c r="I705" s="3">
        <f>+B705*D705</f>
        <v>15</v>
      </c>
      <c r="J705" s="6">
        <f t="shared" si="10"/>
        <v>0.42307692307692307</v>
      </c>
      <c r="K705" s="12">
        <v>704</v>
      </c>
      <c r="L705" s="8">
        <f>+SUMIF(A:A,K705,F:F)</f>
        <v>2.6388888888888889E-2</v>
      </c>
      <c r="M705" s="11">
        <f>+SUMIF(A:A,K705,H:H)</f>
        <v>18</v>
      </c>
    </row>
    <row r="706" spans="1:13">
      <c r="A706" s="1">
        <v>277</v>
      </c>
      <c r="B706" s="3">
        <v>19</v>
      </c>
      <c r="C706" s="3">
        <v>31</v>
      </c>
      <c r="D706" s="1">
        <v>3</v>
      </c>
      <c r="E706" s="5" t="s">
        <v>116</v>
      </c>
      <c r="F706" s="5">
        <f>+E706*D706</f>
        <v>6.0416666666666674E-2</v>
      </c>
      <c r="G706" s="3">
        <f>+H706-(B706*D706)</f>
        <v>36</v>
      </c>
      <c r="H706" s="3">
        <f>+C706*D706</f>
        <v>93</v>
      </c>
      <c r="I706" s="3">
        <f>+B706*D706</f>
        <v>57</v>
      </c>
      <c r="J706" s="6">
        <f t="shared" ref="J706:J769" si="11">+(G706/H706)/D706</f>
        <v>0.12903225806451613</v>
      </c>
      <c r="K706" s="12">
        <v>705</v>
      </c>
      <c r="L706" s="8">
        <f>+SUMIF(A:A,K706,F:F)</f>
        <v>6.3194444444444442E-2</v>
      </c>
      <c r="M706" s="11">
        <f>+SUMIF(A:A,K706,H:H)</f>
        <v>112</v>
      </c>
    </row>
    <row r="707" spans="1:13">
      <c r="A707" s="1">
        <v>278</v>
      </c>
      <c r="B707" s="3">
        <v>19</v>
      </c>
      <c r="C707" s="3">
        <v>31</v>
      </c>
      <c r="D707" s="1">
        <v>3</v>
      </c>
      <c r="E707" s="5" t="s">
        <v>112</v>
      </c>
      <c r="F707" s="5">
        <f>+E707*D707</f>
        <v>6.8749999999999992E-2</v>
      </c>
      <c r="G707" s="3">
        <f>+H707-(B707*D707)</f>
        <v>36</v>
      </c>
      <c r="H707" s="3">
        <f>+C707*D707</f>
        <v>93</v>
      </c>
      <c r="I707" s="3">
        <f>+B707*D707</f>
        <v>57</v>
      </c>
      <c r="J707" s="6">
        <f t="shared" si="11"/>
        <v>0.12903225806451613</v>
      </c>
      <c r="K707" s="12">
        <v>706</v>
      </c>
      <c r="L707" s="8">
        <f>+SUMIF(A:A,K707,F:F)</f>
        <v>6.8749999999999992E-2</v>
      </c>
      <c r="M707" s="11">
        <f>+SUMIF(A:A,K707,H:H)</f>
        <v>54</v>
      </c>
    </row>
    <row r="708" spans="1:13">
      <c r="A708" s="1">
        <v>278</v>
      </c>
      <c r="B708" s="3">
        <v>14</v>
      </c>
      <c r="C708" s="3">
        <v>24</v>
      </c>
      <c r="D708" s="1">
        <v>2</v>
      </c>
      <c r="E708" s="5" t="s">
        <v>118</v>
      </c>
      <c r="F708" s="5">
        <f>+E708*D708</f>
        <v>3.888888888888889E-2</v>
      </c>
      <c r="G708" s="3">
        <f>+H708-(B708*D708)</f>
        <v>20</v>
      </c>
      <c r="H708" s="3">
        <f>+C708*D708</f>
        <v>48</v>
      </c>
      <c r="I708" s="3">
        <f>+B708*D708</f>
        <v>28</v>
      </c>
      <c r="J708" s="6">
        <f t="shared" si="11"/>
        <v>0.20833333333333334</v>
      </c>
      <c r="K708" s="12">
        <v>707</v>
      </c>
      <c r="L708" s="8">
        <f>+SUMIF(A:A,K708,F:F)</f>
        <v>0.13958333333333334</v>
      </c>
      <c r="M708" s="11">
        <f>+SUMIF(A:A,K708,H:H)</f>
        <v>185</v>
      </c>
    </row>
    <row r="709" spans="1:13">
      <c r="A709" s="1">
        <v>279</v>
      </c>
      <c r="B709" s="3">
        <v>25</v>
      </c>
      <c r="C709" s="3">
        <v>40</v>
      </c>
      <c r="D709" s="1">
        <v>3</v>
      </c>
      <c r="E709" s="5" t="s">
        <v>90</v>
      </c>
      <c r="F709" s="5">
        <f>+E709*D709</f>
        <v>0.1</v>
      </c>
      <c r="G709" s="3">
        <f>+H709-(B709*D709)</f>
        <v>45</v>
      </c>
      <c r="H709" s="3">
        <f>+C709*D709</f>
        <v>120</v>
      </c>
      <c r="I709" s="3">
        <f>+B709*D709</f>
        <v>75</v>
      </c>
      <c r="J709" s="6">
        <f t="shared" si="11"/>
        <v>0.125</v>
      </c>
      <c r="K709" s="12">
        <v>708</v>
      </c>
      <c r="L709" s="8">
        <f>+SUMIF(A:A,K709,F:F)</f>
        <v>3.3333333333333333E-2</v>
      </c>
      <c r="M709" s="11">
        <f>+SUMIF(A:A,K709,H:H)</f>
        <v>54</v>
      </c>
    </row>
    <row r="710" spans="1:13">
      <c r="A710" s="1">
        <v>279</v>
      </c>
      <c r="B710" s="3">
        <v>21</v>
      </c>
      <c r="C710" s="3">
        <v>35</v>
      </c>
      <c r="D710" s="1">
        <v>1</v>
      </c>
      <c r="E710" s="5" t="s">
        <v>118</v>
      </c>
      <c r="F710" s="5">
        <f>+E710*D710</f>
        <v>1.9444444444444445E-2</v>
      </c>
      <c r="G710" s="3">
        <f>+H710-(B710*D710)</f>
        <v>14</v>
      </c>
      <c r="H710" s="3">
        <f>+C710*D710</f>
        <v>35</v>
      </c>
      <c r="I710" s="3">
        <f>+B710*D710</f>
        <v>21</v>
      </c>
      <c r="J710" s="6">
        <f t="shared" si="11"/>
        <v>0.4</v>
      </c>
      <c r="K710" s="12">
        <v>709</v>
      </c>
      <c r="L710" s="8">
        <f>+SUMIF(A:A,K710,F:F)</f>
        <v>0.11319444444444444</v>
      </c>
      <c r="M710" s="11">
        <f>+SUMIF(A:A,K710,H:H)</f>
        <v>193</v>
      </c>
    </row>
    <row r="711" spans="1:13">
      <c r="A711" s="1">
        <v>279</v>
      </c>
      <c r="B711" s="3">
        <v>10</v>
      </c>
      <c r="C711" s="3">
        <v>18</v>
      </c>
      <c r="D711" s="1">
        <v>1</v>
      </c>
      <c r="E711" s="5" t="s">
        <v>93</v>
      </c>
      <c r="F711" s="5">
        <f>+E711*D711</f>
        <v>4.027777777777778E-2</v>
      </c>
      <c r="G711" s="3">
        <f>+H711-(B711*D711)</f>
        <v>8</v>
      </c>
      <c r="H711" s="3">
        <f>+C711*D711</f>
        <v>18</v>
      </c>
      <c r="I711" s="3">
        <f>+B711*D711</f>
        <v>10</v>
      </c>
      <c r="J711" s="6">
        <f t="shared" si="11"/>
        <v>0.44444444444444442</v>
      </c>
      <c r="K711" s="12">
        <v>710</v>
      </c>
      <c r="L711" s="8">
        <f>+SUMIF(A:A,K711,F:F)</f>
        <v>0.18194444444444446</v>
      </c>
      <c r="M711" s="11">
        <f>+SUMIF(A:A,K711,H:H)</f>
        <v>138</v>
      </c>
    </row>
    <row r="712" spans="1:13">
      <c r="A712" s="1">
        <v>279</v>
      </c>
      <c r="B712" s="3">
        <v>16</v>
      </c>
      <c r="C712" s="3">
        <v>28</v>
      </c>
      <c r="D712" s="1">
        <v>1</v>
      </c>
      <c r="E712" s="5" t="s">
        <v>76</v>
      </c>
      <c r="F712" s="5">
        <f>+E712*D712</f>
        <v>5.5555555555555558E-3</v>
      </c>
      <c r="G712" s="3">
        <f>+H712-(B712*D712)</f>
        <v>12</v>
      </c>
      <c r="H712" s="3">
        <f>+C712*D712</f>
        <v>28</v>
      </c>
      <c r="I712" s="3">
        <f>+B712*D712</f>
        <v>16</v>
      </c>
      <c r="J712" s="6">
        <f t="shared" si="11"/>
        <v>0.42857142857142855</v>
      </c>
      <c r="K712" s="12">
        <v>711</v>
      </c>
      <c r="L712" s="8">
        <f>+SUMIF(A:A,K712,F:F)</f>
        <v>0.11180555555555556</v>
      </c>
      <c r="M712" s="11">
        <f>+SUMIF(A:A,K712,H:H)</f>
        <v>166</v>
      </c>
    </row>
    <row r="713" spans="1:13">
      <c r="A713" s="1">
        <v>280</v>
      </c>
      <c r="B713" s="3">
        <v>14</v>
      </c>
      <c r="C713" s="3">
        <v>24</v>
      </c>
      <c r="D713" s="1">
        <v>2</v>
      </c>
      <c r="E713" s="5" t="s">
        <v>119</v>
      </c>
      <c r="F713" s="5">
        <f>+E713*D713</f>
        <v>7.2222222222222215E-2</v>
      </c>
      <c r="G713" s="3">
        <f>+H713-(B713*D713)</f>
        <v>20</v>
      </c>
      <c r="H713" s="3">
        <f>+C713*D713</f>
        <v>48</v>
      </c>
      <c r="I713" s="3">
        <f>+B713*D713</f>
        <v>28</v>
      </c>
      <c r="J713" s="6">
        <f t="shared" si="11"/>
        <v>0.20833333333333334</v>
      </c>
      <c r="K713" s="12">
        <v>712</v>
      </c>
      <c r="L713" s="8">
        <f>+SUMIF(A:A,K713,F:F)</f>
        <v>6.805555555555555E-2</v>
      </c>
      <c r="M713" s="11">
        <f>+SUMIF(A:A,K713,H:H)</f>
        <v>48</v>
      </c>
    </row>
    <row r="714" spans="1:13">
      <c r="A714" s="1">
        <v>280</v>
      </c>
      <c r="B714" s="3">
        <v>14</v>
      </c>
      <c r="C714" s="3">
        <v>23</v>
      </c>
      <c r="D714" s="1">
        <v>3</v>
      </c>
      <c r="E714" s="5" t="s">
        <v>69</v>
      </c>
      <c r="F714" s="5">
        <f>+E714*D714</f>
        <v>7.0833333333333331E-2</v>
      </c>
      <c r="G714" s="3">
        <f>+H714-(B714*D714)</f>
        <v>27</v>
      </c>
      <c r="H714" s="3">
        <f>+C714*D714</f>
        <v>69</v>
      </c>
      <c r="I714" s="3">
        <f>+B714*D714</f>
        <v>42</v>
      </c>
      <c r="J714" s="6">
        <f t="shared" si="11"/>
        <v>0.13043478260869565</v>
      </c>
      <c r="K714" s="12">
        <v>713</v>
      </c>
      <c r="L714" s="8">
        <f>+SUMIF(A:A,K714,F:F)</f>
        <v>0.26041666666666669</v>
      </c>
      <c r="M714" s="11">
        <f>+SUMIF(A:A,K714,H:H)</f>
        <v>360</v>
      </c>
    </row>
    <row r="715" spans="1:13">
      <c r="A715" s="1">
        <v>281</v>
      </c>
      <c r="B715" s="3">
        <v>20</v>
      </c>
      <c r="C715" s="3">
        <v>33</v>
      </c>
      <c r="D715" s="1">
        <v>2</v>
      </c>
      <c r="E715" s="5" t="s">
        <v>70</v>
      </c>
      <c r="F715" s="5">
        <f>+E715*D715</f>
        <v>1.2500000000000001E-2</v>
      </c>
      <c r="G715" s="3">
        <f>+H715-(B715*D715)</f>
        <v>26</v>
      </c>
      <c r="H715" s="3">
        <f>+C715*D715</f>
        <v>66</v>
      </c>
      <c r="I715" s="3">
        <f>+B715*D715</f>
        <v>40</v>
      </c>
      <c r="J715" s="6">
        <f t="shared" si="11"/>
        <v>0.19696969696969696</v>
      </c>
      <c r="K715" s="12">
        <v>714</v>
      </c>
      <c r="L715" s="8">
        <f>+SUMIF(A:A,K715,F:F)</f>
        <v>9.0972222222222218E-2</v>
      </c>
      <c r="M715" s="11">
        <f>+SUMIF(A:A,K715,H:H)</f>
        <v>225</v>
      </c>
    </row>
    <row r="716" spans="1:13">
      <c r="A716" s="1">
        <v>282</v>
      </c>
      <c r="B716" s="3">
        <v>10</v>
      </c>
      <c r="C716" s="3">
        <v>18</v>
      </c>
      <c r="D716" s="1">
        <v>3</v>
      </c>
      <c r="E716" s="5" t="s">
        <v>94</v>
      </c>
      <c r="F716" s="5">
        <f>+E716*D716</f>
        <v>0.11874999999999999</v>
      </c>
      <c r="G716" s="3">
        <f>+H716-(B716*D716)</f>
        <v>24</v>
      </c>
      <c r="H716" s="3">
        <f>+C716*D716</f>
        <v>54</v>
      </c>
      <c r="I716" s="3">
        <f>+B716*D716</f>
        <v>30</v>
      </c>
      <c r="J716" s="6">
        <f t="shared" si="11"/>
        <v>0.14814814814814814</v>
      </c>
      <c r="K716" s="12">
        <v>715</v>
      </c>
      <c r="L716" s="8">
        <f>+SUMIF(A:A,K716,F:F)</f>
        <v>0.2638888888888889</v>
      </c>
      <c r="M716" s="11">
        <f>+SUMIF(A:A,K716,H:H)</f>
        <v>246</v>
      </c>
    </row>
    <row r="717" spans="1:13">
      <c r="A717" s="1">
        <v>282</v>
      </c>
      <c r="B717" s="3">
        <v>12</v>
      </c>
      <c r="C717" s="3">
        <v>20</v>
      </c>
      <c r="D717" s="1">
        <v>1</v>
      </c>
      <c r="E717" s="5" t="s">
        <v>94</v>
      </c>
      <c r="F717" s="5">
        <f>+E717*D717</f>
        <v>3.9583333333333331E-2</v>
      </c>
      <c r="G717" s="3">
        <f>+H717-(B717*D717)</f>
        <v>8</v>
      </c>
      <c r="H717" s="3">
        <f>+C717*D717</f>
        <v>20</v>
      </c>
      <c r="I717" s="3">
        <f>+B717*D717</f>
        <v>12</v>
      </c>
      <c r="J717" s="6">
        <f t="shared" si="11"/>
        <v>0.4</v>
      </c>
      <c r="K717" s="12">
        <v>716</v>
      </c>
      <c r="L717" s="8">
        <f>+SUMIF(A:A,K717,F:F)</f>
        <v>0.1875</v>
      </c>
      <c r="M717" s="11">
        <f>+SUMIF(A:A,K717,H:H)</f>
        <v>231</v>
      </c>
    </row>
    <row r="718" spans="1:13">
      <c r="A718" s="1">
        <v>283</v>
      </c>
      <c r="B718" s="3">
        <v>15</v>
      </c>
      <c r="C718" s="3">
        <v>26</v>
      </c>
      <c r="D718" s="1">
        <v>3</v>
      </c>
      <c r="E718" s="5" t="s">
        <v>87</v>
      </c>
      <c r="F718" s="5">
        <f>+E718*D718</f>
        <v>1.2500000000000001E-2</v>
      </c>
      <c r="G718" s="3">
        <f>+H718-(B718*D718)</f>
        <v>33</v>
      </c>
      <c r="H718" s="3">
        <f>+C718*D718</f>
        <v>78</v>
      </c>
      <c r="I718" s="3">
        <f>+B718*D718</f>
        <v>45</v>
      </c>
      <c r="J718" s="6">
        <f t="shared" si="11"/>
        <v>0.14102564102564102</v>
      </c>
      <c r="K718" s="12">
        <v>717</v>
      </c>
      <c r="L718" s="8">
        <f>+SUMIF(A:A,K718,F:F)</f>
        <v>8.4027777777777771E-2</v>
      </c>
      <c r="M718" s="11">
        <f>+SUMIF(A:A,K718,H:H)</f>
        <v>155</v>
      </c>
    </row>
    <row r="719" spans="1:13">
      <c r="A719" s="1">
        <v>284</v>
      </c>
      <c r="B719" s="3">
        <v>12</v>
      </c>
      <c r="C719" s="3">
        <v>20</v>
      </c>
      <c r="D719" s="1">
        <v>3</v>
      </c>
      <c r="E719" s="5" t="s">
        <v>98</v>
      </c>
      <c r="F719" s="5">
        <f>+E719*D719</f>
        <v>9.375E-2</v>
      </c>
      <c r="G719" s="3">
        <f>+H719-(B719*D719)</f>
        <v>24</v>
      </c>
      <c r="H719" s="3">
        <f>+C719*D719</f>
        <v>60</v>
      </c>
      <c r="I719" s="3">
        <f>+B719*D719</f>
        <v>36</v>
      </c>
      <c r="J719" s="6">
        <f t="shared" si="11"/>
        <v>0.13333333333333333</v>
      </c>
      <c r="K719" s="12">
        <v>718</v>
      </c>
      <c r="L719" s="8">
        <f>+SUMIF(A:A,K719,F:F)</f>
        <v>4.027777777777778E-2</v>
      </c>
      <c r="M719" s="11">
        <f>+SUMIF(A:A,K719,H:H)</f>
        <v>20</v>
      </c>
    </row>
    <row r="720" spans="1:13">
      <c r="A720" s="1">
        <v>284</v>
      </c>
      <c r="B720" s="3">
        <v>16</v>
      </c>
      <c r="C720" s="3">
        <v>27</v>
      </c>
      <c r="D720" s="1">
        <v>1</v>
      </c>
      <c r="E720" s="5" t="s">
        <v>89</v>
      </c>
      <c r="F720" s="5">
        <f>+E720*D720</f>
        <v>4.0972222222222222E-2</v>
      </c>
      <c r="G720" s="3">
        <f>+H720-(B720*D720)</f>
        <v>11</v>
      </c>
      <c r="H720" s="3">
        <f>+C720*D720</f>
        <v>27</v>
      </c>
      <c r="I720" s="3">
        <f>+B720*D720</f>
        <v>16</v>
      </c>
      <c r="J720" s="6">
        <f t="shared" si="11"/>
        <v>0.40740740740740738</v>
      </c>
      <c r="K720" s="12">
        <v>719</v>
      </c>
      <c r="L720" s="8">
        <f>+SUMIF(A:A,K720,F:F)</f>
        <v>7.2222222222222215E-2</v>
      </c>
      <c r="M720" s="11">
        <f>+SUMIF(A:A,K720,H:H)</f>
        <v>107</v>
      </c>
    </row>
    <row r="721" spans="1:13">
      <c r="A721" s="1">
        <v>284</v>
      </c>
      <c r="B721" s="3">
        <v>11</v>
      </c>
      <c r="C721" s="3">
        <v>19</v>
      </c>
      <c r="D721" s="1">
        <v>2</v>
      </c>
      <c r="E721" s="5" t="s">
        <v>120</v>
      </c>
      <c r="F721" s="5">
        <f>+E721*D721</f>
        <v>5.6944444444444443E-2</v>
      </c>
      <c r="G721" s="3">
        <f>+H721-(B721*D721)</f>
        <v>16</v>
      </c>
      <c r="H721" s="3">
        <f>+C721*D721</f>
        <v>38</v>
      </c>
      <c r="I721" s="3">
        <f>+B721*D721</f>
        <v>22</v>
      </c>
      <c r="J721" s="6">
        <f t="shared" si="11"/>
        <v>0.21052631578947367</v>
      </c>
      <c r="K721" s="12">
        <v>720</v>
      </c>
      <c r="L721" s="8">
        <f>+SUMIF(A:A,K721,F:F)</f>
        <v>0.19027777777777777</v>
      </c>
      <c r="M721" s="11">
        <f>+SUMIF(A:A,K721,H:H)</f>
        <v>168</v>
      </c>
    </row>
    <row r="722" spans="1:13">
      <c r="A722" s="1">
        <v>284</v>
      </c>
      <c r="B722" s="3">
        <v>20</v>
      </c>
      <c r="C722" s="3">
        <v>33</v>
      </c>
      <c r="D722" s="1">
        <v>1</v>
      </c>
      <c r="E722" s="5" t="s">
        <v>95</v>
      </c>
      <c r="F722" s="5">
        <f>+E722*D722</f>
        <v>3.4722222222222224E-2</v>
      </c>
      <c r="G722" s="3">
        <f>+H722-(B722*D722)</f>
        <v>13</v>
      </c>
      <c r="H722" s="3">
        <f>+C722*D722</f>
        <v>33</v>
      </c>
      <c r="I722" s="3">
        <f>+B722*D722</f>
        <v>20</v>
      </c>
      <c r="J722" s="6">
        <f t="shared" si="11"/>
        <v>0.39393939393939392</v>
      </c>
      <c r="K722" s="12">
        <v>721</v>
      </c>
      <c r="L722" s="8">
        <f>+SUMIF(A:A,K722,F:F)</f>
        <v>0.22847222222222219</v>
      </c>
      <c r="M722" s="11">
        <f>+SUMIF(A:A,K722,H:H)</f>
        <v>218</v>
      </c>
    </row>
    <row r="723" spans="1:13">
      <c r="A723" s="1">
        <v>285</v>
      </c>
      <c r="B723" s="3">
        <v>13</v>
      </c>
      <c r="C723" s="3">
        <v>21</v>
      </c>
      <c r="D723" s="1">
        <v>2</v>
      </c>
      <c r="E723" s="5" t="s">
        <v>109</v>
      </c>
      <c r="F723" s="5">
        <f>+E723*D723</f>
        <v>1.6666666666666666E-2</v>
      </c>
      <c r="G723" s="3">
        <f>+H723-(B723*D723)</f>
        <v>16</v>
      </c>
      <c r="H723" s="3">
        <f>+C723*D723</f>
        <v>42</v>
      </c>
      <c r="I723" s="3">
        <f>+B723*D723</f>
        <v>26</v>
      </c>
      <c r="J723" s="6">
        <f t="shared" si="11"/>
        <v>0.19047619047619047</v>
      </c>
      <c r="K723" s="12">
        <v>722</v>
      </c>
      <c r="L723" s="8">
        <f>+SUMIF(A:A,K723,F:F)</f>
        <v>0.10069444444444445</v>
      </c>
      <c r="M723" s="11">
        <f>+SUMIF(A:A,K723,H:H)</f>
        <v>85</v>
      </c>
    </row>
    <row r="724" spans="1:13">
      <c r="A724" s="1">
        <v>286</v>
      </c>
      <c r="B724" s="3">
        <v>20</v>
      </c>
      <c r="C724" s="3">
        <v>34</v>
      </c>
      <c r="D724" s="1">
        <v>2</v>
      </c>
      <c r="E724" s="5" t="s">
        <v>66</v>
      </c>
      <c r="F724" s="5">
        <f>+E724*D724</f>
        <v>3.4722222222222224E-2</v>
      </c>
      <c r="G724" s="3">
        <f>+H724-(B724*D724)</f>
        <v>28</v>
      </c>
      <c r="H724" s="3">
        <f>+C724*D724</f>
        <v>68</v>
      </c>
      <c r="I724" s="3">
        <f>+B724*D724</f>
        <v>40</v>
      </c>
      <c r="J724" s="6">
        <f t="shared" si="11"/>
        <v>0.20588235294117646</v>
      </c>
      <c r="K724" s="12">
        <v>723</v>
      </c>
      <c r="L724" s="8">
        <f>+SUMIF(A:A,K724,F:F)</f>
        <v>4.3055555555555555E-2</v>
      </c>
      <c r="M724" s="11">
        <f>+SUMIF(A:A,K724,H:H)</f>
        <v>126</v>
      </c>
    </row>
    <row r="725" spans="1:13">
      <c r="A725" s="1">
        <v>287</v>
      </c>
      <c r="B725" s="3">
        <v>19</v>
      </c>
      <c r="C725" s="3">
        <v>32</v>
      </c>
      <c r="D725" s="1">
        <v>3</v>
      </c>
      <c r="E725" s="5" t="s">
        <v>100</v>
      </c>
      <c r="F725" s="5">
        <f>+E725*D725</f>
        <v>9.5833333333333326E-2</v>
      </c>
      <c r="G725" s="3">
        <f>+H725-(B725*D725)</f>
        <v>39</v>
      </c>
      <c r="H725" s="3">
        <f>+C725*D725</f>
        <v>96</v>
      </c>
      <c r="I725" s="3">
        <f>+B725*D725</f>
        <v>57</v>
      </c>
      <c r="J725" s="6">
        <f t="shared" si="11"/>
        <v>0.13541666666666666</v>
      </c>
      <c r="K725" s="12">
        <v>724</v>
      </c>
      <c r="L725" s="8">
        <f>+SUMIF(A:A,K725,F:F)</f>
        <v>0.11666666666666667</v>
      </c>
      <c r="M725" s="11">
        <f>+SUMIF(A:A,K725,H:H)</f>
        <v>66</v>
      </c>
    </row>
    <row r="726" spans="1:13">
      <c r="A726" s="1">
        <v>287</v>
      </c>
      <c r="B726" s="3">
        <v>14</v>
      </c>
      <c r="C726" s="3">
        <v>23</v>
      </c>
      <c r="D726" s="1">
        <v>2</v>
      </c>
      <c r="E726" s="5" t="s">
        <v>93</v>
      </c>
      <c r="F726" s="5">
        <f>+E726*D726</f>
        <v>8.0555555555555561E-2</v>
      </c>
      <c r="G726" s="3">
        <f>+H726-(B726*D726)</f>
        <v>18</v>
      </c>
      <c r="H726" s="3">
        <f>+C726*D726</f>
        <v>46</v>
      </c>
      <c r="I726" s="3">
        <f>+B726*D726</f>
        <v>28</v>
      </c>
      <c r="J726" s="6">
        <f t="shared" si="11"/>
        <v>0.19565217391304349</v>
      </c>
      <c r="K726" s="12">
        <v>725</v>
      </c>
      <c r="L726" s="8">
        <f>+SUMIF(A:A,K726,F:F)</f>
        <v>0.17708333333333334</v>
      </c>
      <c r="M726" s="11">
        <f>+SUMIF(A:A,K726,H:H)</f>
        <v>168</v>
      </c>
    </row>
    <row r="727" spans="1:13">
      <c r="A727" s="1">
        <v>287</v>
      </c>
      <c r="B727" s="3">
        <v>18</v>
      </c>
      <c r="C727" s="3">
        <v>30</v>
      </c>
      <c r="D727" s="1">
        <v>2</v>
      </c>
      <c r="E727" s="5" t="s">
        <v>75</v>
      </c>
      <c r="F727" s="5">
        <f>+E727*D727</f>
        <v>2.361111111111111E-2</v>
      </c>
      <c r="G727" s="3">
        <f>+H727-(B727*D727)</f>
        <v>24</v>
      </c>
      <c r="H727" s="3">
        <f>+C727*D727</f>
        <v>60</v>
      </c>
      <c r="I727" s="3">
        <f>+B727*D727</f>
        <v>36</v>
      </c>
      <c r="J727" s="6">
        <f t="shared" si="11"/>
        <v>0.2</v>
      </c>
      <c r="K727" s="12">
        <v>726</v>
      </c>
      <c r="L727" s="8">
        <f>+SUMIF(A:A,K727,F:F)</f>
        <v>9.375E-2</v>
      </c>
      <c r="M727" s="11">
        <f>+SUMIF(A:A,K727,H:H)</f>
        <v>126</v>
      </c>
    </row>
    <row r="728" spans="1:13">
      <c r="A728" s="1">
        <v>288</v>
      </c>
      <c r="B728" s="3">
        <v>14</v>
      </c>
      <c r="C728" s="3">
        <v>24</v>
      </c>
      <c r="D728" s="1">
        <v>2</v>
      </c>
      <c r="E728" s="5" t="s">
        <v>87</v>
      </c>
      <c r="F728" s="5">
        <f>+E728*D728</f>
        <v>8.3333333333333332E-3</v>
      </c>
      <c r="G728" s="3">
        <f>+H728-(B728*D728)</f>
        <v>20</v>
      </c>
      <c r="H728" s="3">
        <f>+C728*D728</f>
        <v>48</v>
      </c>
      <c r="I728" s="3">
        <f>+B728*D728</f>
        <v>28</v>
      </c>
      <c r="J728" s="6">
        <f t="shared" si="11"/>
        <v>0.20833333333333334</v>
      </c>
      <c r="K728" s="12">
        <v>727</v>
      </c>
      <c r="L728" s="8">
        <f>+SUMIF(A:A,K728,F:F)</f>
        <v>2.9166666666666667E-2</v>
      </c>
      <c r="M728" s="11">
        <f>+SUMIF(A:A,K728,H:H)</f>
        <v>40</v>
      </c>
    </row>
    <row r="729" spans="1:13">
      <c r="A729" s="1">
        <v>288</v>
      </c>
      <c r="B729" s="3">
        <v>11</v>
      </c>
      <c r="C729" s="3">
        <v>19</v>
      </c>
      <c r="D729" s="1">
        <v>2</v>
      </c>
      <c r="E729" s="5" t="s">
        <v>67</v>
      </c>
      <c r="F729" s="5">
        <f>+E729*D729</f>
        <v>4.4444444444444446E-2</v>
      </c>
      <c r="G729" s="3">
        <f>+H729-(B729*D729)</f>
        <v>16</v>
      </c>
      <c r="H729" s="3">
        <f>+C729*D729</f>
        <v>38</v>
      </c>
      <c r="I729" s="3">
        <f>+B729*D729</f>
        <v>22</v>
      </c>
      <c r="J729" s="6">
        <f t="shared" si="11"/>
        <v>0.21052631578947367</v>
      </c>
      <c r="K729" s="12">
        <v>728</v>
      </c>
      <c r="L729" s="8">
        <f>+SUMIF(A:A,K729,F:F)</f>
        <v>9.1666666666666674E-2</v>
      </c>
      <c r="M729" s="11">
        <f>+SUMIF(A:A,K729,H:H)</f>
        <v>195</v>
      </c>
    </row>
    <row r="730" spans="1:13">
      <c r="A730" s="1">
        <v>289</v>
      </c>
      <c r="B730" s="3">
        <v>12</v>
      </c>
      <c r="C730" s="3">
        <v>20</v>
      </c>
      <c r="D730" s="1">
        <v>3</v>
      </c>
      <c r="E730" s="5" t="s">
        <v>97</v>
      </c>
      <c r="F730" s="5">
        <f>+E730*D730</f>
        <v>4.1666666666666664E-2</v>
      </c>
      <c r="G730" s="3">
        <f>+H730-(B730*D730)</f>
        <v>24</v>
      </c>
      <c r="H730" s="3">
        <f>+C730*D730</f>
        <v>60</v>
      </c>
      <c r="I730" s="3">
        <f>+B730*D730</f>
        <v>36</v>
      </c>
      <c r="J730" s="6">
        <f t="shared" si="11"/>
        <v>0.13333333333333333</v>
      </c>
      <c r="K730" s="12">
        <v>729</v>
      </c>
      <c r="L730" s="8">
        <f>+SUMIF(A:A,K730,F:F)</f>
        <v>9.5833333333333326E-2</v>
      </c>
      <c r="M730" s="11">
        <f>+SUMIF(A:A,K730,H:H)</f>
        <v>128</v>
      </c>
    </row>
    <row r="731" spans="1:13">
      <c r="A731" s="1">
        <v>289</v>
      </c>
      <c r="B731" s="3">
        <v>15</v>
      </c>
      <c r="C731" s="3">
        <v>26</v>
      </c>
      <c r="D731" s="1">
        <v>3</v>
      </c>
      <c r="E731" s="5" t="s">
        <v>90</v>
      </c>
      <c r="F731" s="5">
        <f>+E731*D731</f>
        <v>0.1</v>
      </c>
      <c r="G731" s="3">
        <f>+H731-(B731*D731)</f>
        <v>33</v>
      </c>
      <c r="H731" s="3">
        <f>+C731*D731</f>
        <v>78</v>
      </c>
      <c r="I731" s="3">
        <f>+B731*D731</f>
        <v>45</v>
      </c>
      <c r="J731" s="6">
        <f t="shared" si="11"/>
        <v>0.14102564102564102</v>
      </c>
      <c r="K731" s="12">
        <v>730</v>
      </c>
      <c r="L731" s="8">
        <f>+SUMIF(A:A,K731,F:F)</f>
        <v>9.9305555555555564E-2</v>
      </c>
      <c r="M731" s="11">
        <f>+SUMIF(A:A,K731,H:H)</f>
        <v>114</v>
      </c>
    </row>
    <row r="732" spans="1:13">
      <c r="A732" s="1">
        <v>290</v>
      </c>
      <c r="B732" s="3">
        <v>25</v>
      </c>
      <c r="C732" s="3">
        <v>40</v>
      </c>
      <c r="D732" s="1">
        <v>1</v>
      </c>
      <c r="E732" s="5" t="s">
        <v>94</v>
      </c>
      <c r="F732" s="5">
        <f>+E732*D732</f>
        <v>3.9583333333333331E-2</v>
      </c>
      <c r="G732" s="3">
        <f>+H732-(B732*D732)</f>
        <v>15</v>
      </c>
      <c r="H732" s="3">
        <f>+C732*D732</f>
        <v>40</v>
      </c>
      <c r="I732" s="3">
        <f>+B732*D732</f>
        <v>25</v>
      </c>
      <c r="J732" s="6">
        <f t="shared" si="11"/>
        <v>0.375</v>
      </c>
      <c r="K732" s="12">
        <v>731</v>
      </c>
      <c r="L732" s="8">
        <f>+SUMIF(A:A,K732,F:F)</f>
        <v>6.5277777777777782E-2</v>
      </c>
      <c r="M732" s="11">
        <f>+SUMIF(A:A,K732,H:H)</f>
        <v>64</v>
      </c>
    </row>
    <row r="733" spans="1:13">
      <c r="A733" s="1">
        <v>291</v>
      </c>
      <c r="B733" s="3">
        <v>20</v>
      </c>
      <c r="C733" s="3">
        <v>34</v>
      </c>
      <c r="D733" s="1">
        <v>2</v>
      </c>
      <c r="E733" s="5" t="s">
        <v>118</v>
      </c>
      <c r="F733" s="5">
        <f>+E733*D733</f>
        <v>3.888888888888889E-2</v>
      </c>
      <c r="G733" s="3">
        <f>+H733-(B733*D733)</f>
        <v>28</v>
      </c>
      <c r="H733" s="3">
        <f>+C733*D733</f>
        <v>68</v>
      </c>
      <c r="I733" s="3">
        <f>+B733*D733</f>
        <v>40</v>
      </c>
      <c r="J733" s="6">
        <f t="shared" si="11"/>
        <v>0.20588235294117646</v>
      </c>
      <c r="K733" s="12">
        <v>732</v>
      </c>
      <c r="L733" s="8">
        <f>+SUMIF(A:A,K733,F:F)</f>
        <v>0.25208333333333333</v>
      </c>
      <c r="M733" s="11">
        <f>+SUMIF(A:A,K733,H:H)</f>
        <v>306</v>
      </c>
    </row>
    <row r="734" spans="1:13">
      <c r="A734" s="1">
        <v>291</v>
      </c>
      <c r="B734" s="3">
        <v>15</v>
      </c>
      <c r="C734" s="3">
        <v>25</v>
      </c>
      <c r="D734" s="1">
        <v>1</v>
      </c>
      <c r="E734" s="5" t="s">
        <v>120</v>
      </c>
      <c r="F734" s="5">
        <f>+E734*D734</f>
        <v>2.8472222222222222E-2</v>
      </c>
      <c r="G734" s="3">
        <f>+H734-(B734*D734)</f>
        <v>10</v>
      </c>
      <c r="H734" s="3">
        <f>+C734*D734</f>
        <v>25</v>
      </c>
      <c r="I734" s="3">
        <f>+B734*D734</f>
        <v>15</v>
      </c>
      <c r="J734" s="6">
        <f t="shared" si="11"/>
        <v>0.4</v>
      </c>
      <c r="K734" s="12">
        <v>733</v>
      </c>
      <c r="L734" s="8">
        <f>+SUMIF(A:A,K734,F:F)</f>
        <v>0.10069444444444443</v>
      </c>
      <c r="M734" s="11">
        <f>+SUMIF(A:A,K734,H:H)</f>
        <v>186</v>
      </c>
    </row>
    <row r="735" spans="1:13">
      <c r="A735" s="1">
        <v>291</v>
      </c>
      <c r="B735" s="3">
        <v>21</v>
      </c>
      <c r="C735" s="3">
        <v>35</v>
      </c>
      <c r="D735" s="1">
        <v>3</v>
      </c>
      <c r="E735" s="5" t="s">
        <v>109</v>
      </c>
      <c r="F735" s="5">
        <f>+E735*D735</f>
        <v>2.5000000000000001E-2</v>
      </c>
      <c r="G735" s="3">
        <f>+H735-(B735*D735)</f>
        <v>42</v>
      </c>
      <c r="H735" s="3">
        <f>+C735*D735</f>
        <v>105</v>
      </c>
      <c r="I735" s="3">
        <f>+B735*D735</f>
        <v>63</v>
      </c>
      <c r="J735" s="6">
        <f t="shared" si="11"/>
        <v>0.13333333333333333</v>
      </c>
      <c r="K735" s="12">
        <v>734</v>
      </c>
      <c r="L735" s="8">
        <f>+SUMIF(A:A,K735,F:F)</f>
        <v>5.1388888888888887E-2</v>
      </c>
      <c r="M735" s="11">
        <f>+SUMIF(A:A,K735,H:H)</f>
        <v>139</v>
      </c>
    </row>
    <row r="736" spans="1:13">
      <c r="A736" s="1">
        <v>291</v>
      </c>
      <c r="B736" s="3">
        <v>19</v>
      </c>
      <c r="C736" s="3">
        <v>31</v>
      </c>
      <c r="D736" s="1">
        <v>2</v>
      </c>
      <c r="E736" s="5" t="s">
        <v>96</v>
      </c>
      <c r="F736" s="5">
        <f>+E736*D736</f>
        <v>1.9444444444444445E-2</v>
      </c>
      <c r="G736" s="3">
        <f>+H736-(B736*D736)</f>
        <v>24</v>
      </c>
      <c r="H736" s="3">
        <f>+C736*D736</f>
        <v>62</v>
      </c>
      <c r="I736" s="3">
        <f>+B736*D736</f>
        <v>38</v>
      </c>
      <c r="J736" s="6">
        <f t="shared" si="11"/>
        <v>0.19354838709677419</v>
      </c>
      <c r="K736" s="12">
        <v>735</v>
      </c>
      <c r="L736" s="8">
        <f>+SUMIF(A:A,K736,F:F)</f>
        <v>0.16041666666666665</v>
      </c>
      <c r="M736" s="11">
        <f>+SUMIF(A:A,K736,H:H)</f>
        <v>142</v>
      </c>
    </row>
    <row r="737" spans="1:13">
      <c r="A737" s="1">
        <v>292</v>
      </c>
      <c r="B737" s="3">
        <v>16</v>
      </c>
      <c r="C737" s="3">
        <v>28</v>
      </c>
      <c r="D737" s="1">
        <v>3</v>
      </c>
      <c r="E737" s="5" t="s">
        <v>74</v>
      </c>
      <c r="F737" s="5">
        <f>+E737*D737</f>
        <v>4.7916666666666663E-2</v>
      </c>
      <c r="G737" s="3">
        <f>+H737-(B737*D737)</f>
        <v>36</v>
      </c>
      <c r="H737" s="3">
        <f>+C737*D737</f>
        <v>84</v>
      </c>
      <c r="I737" s="3">
        <f>+B737*D737</f>
        <v>48</v>
      </c>
      <c r="J737" s="6">
        <f t="shared" si="11"/>
        <v>0.14285714285714285</v>
      </c>
      <c r="K737" s="12">
        <v>736</v>
      </c>
      <c r="L737" s="8">
        <f>+SUMIF(A:A,K737,F:F)</f>
        <v>0.16180555555555554</v>
      </c>
      <c r="M737" s="11">
        <f>+SUMIF(A:A,K737,H:H)</f>
        <v>215</v>
      </c>
    </row>
    <row r="738" spans="1:13">
      <c r="A738" s="1">
        <v>293</v>
      </c>
      <c r="B738" s="3">
        <v>16</v>
      </c>
      <c r="C738" s="3">
        <v>28</v>
      </c>
      <c r="D738" s="1">
        <v>3</v>
      </c>
      <c r="E738" s="5" t="s">
        <v>86</v>
      </c>
      <c r="F738" s="5">
        <f>+E738*D738</f>
        <v>9.166666666666666E-2</v>
      </c>
      <c r="G738" s="3">
        <f>+H738-(B738*D738)</f>
        <v>36</v>
      </c>
      <c r="H738" s="3">
        <f>+C738*D738</f>
        <v>84</v>
      </c>
      <c r="I738" s="3">
        <f>+B738*D738</f>
        <v>48</v>
      </c>
      <c r="J738" s="6">
        <f t="shared" si="11"/>
        <v>0.14285714285714285</v>
      </c>
      <c r="K738" s="12">
        <v>737</v>
      </c>
      <c r="L738" s="8">
        <f>+SUMIF(A:A,K738,F:F)</f>
        <v>3.0555555555555555E-2</v>
      </c>
      <c r="M738" s="11">
        <f>+SUMIF(A:A,K738,H:H)</f>
        <v>118</v>
      </c>
    </row>
    <row r="739" spans="1:13">
      <c r="A739" s="1">
        <v>293</v>
      </c>
      <c r="B739" s="3">
        <v>18</v>
      </c>
      <c r="C739" s="3">
        <v>30</v>
      </c>
      <c r="D739" s="1">
        <v>2</v>
      </c>
      <c r="E739" s="5" t="s">
        <v>116</v>
      </c>
      <c r="F739" s="5">
        <f>+E739*D739</f>
        <v>4.027777777777778E-2</v>
      </c>
      <c r="G739" s="3">
        <f>+H739-(B739*D739)</f>
        <v>24</v>
      </c>
      <c r="H739" s="3">
        <f>+C739*D739</f>
        <v>60</v>
      </c>
      <c r="I739" s="3">
        <f>+B739*D739</f>
        <v>36</v>
      </c>
      <c r="J739" s="6">
        <f t="shared" si="11"/>
        <v>0.2</v>
      </c>
      <c r="K739" s="12">
        <v>738</v>
      </c>
      <c r="L739" s="8">
        <f>+SUMIF(A:A,K739,F:F)</f>
        <v>0.13402777777777777</v>
      </c>
      <c r="M739" s="11">
        <f>+SUMIF(A:A,K739,H:H)</f>
        <v>134</v>
      </c>
    </row>
    <row r="740" spans="1:13">
      <c r="A740" s="1">
        <v>293</v>
      </c>
      <c r="B740" s="3">
        <v>22</v>
      </c>
      <c r="C740" s="3">
        <v>36</v>
      </c>
      <c r="D740" s="1">
        <v>2</v>
      </c>
      <c r="E740" s="5" t="s">
        <v>102</v>
      </c>
      <c r="F740" s="5">
        <f>+E740*D740</f>
        <v>6.5277777777777782E-2</v>
      </c>
      <c r="G740" s="3">
        <f>+H740-(B740*D740)</f>
        <v>28</v>
      </c>
      <c r="H740" s="3">
        <f>+C740*D740</f>
        <v>72</v>
      </c>
      <c r="I740" s="3">
        <f>+B740*D740</f>
        <v>44</v>
      </c>
      <c r="J740" s="6">
        <f t="shared" si="11"/>
        <v>0.19444444444444445</v>
      </c>
      <c r="K740" s="12">
        <v>739</v>
      </c>
      <c r="L740" s="8">
        <f>+SUMIF(A:A,K740,F:F)</f>
        <v>7.4999999999999997E-2</v>
      </c>
      <c r="M740" s="11">
        <f>+SUMIF(A:A,K740,H:H)</f>
        <v>46</v>
      </c>
    </row>
    <row r="741" spans="1:13">
      <c r="A741" s="1">
        <v>294</v>
      </c>
      <c r="B741" s="3">
        <v>19</v>
      </c>
      <c r="C741" s="3">
        <v>31</v>
      </c>
      <c r="D741" s="1">
        <v>2</v>
      </c>
      <c r="E741" s="5" t="s">
        <v>81</v>
      </c>
      <c r="F741" s="5">
        <f>+E741*D741</f>
        <v>4.3055555555555555E-2</v>
      </c>
      <c r="G741" s="3">
        <f>+H741-(B741*D741)</f>
        <v>24</v>
      </c>
      <c r="H741" s="3">
        <f>+C741*D741</f>
        <v>62</v>
      </c>
      <c r="I741" s="3">
        <f>+B741*D741</f>
        <v>38</v>
      </c>
      <c r="J741" s="6">
        <f t="shared" si="11"/>
        <v>0.19354838709677419</v>
      </c>
      <c r="K741" s="12">
        <v>740</v>
      </c>
      <c r="L741" s="8">
        <f>+SUMIF(A:A,K741,F:F)</f>
        <v>0.21319444444444446</v>
      </c>
      <c r="M741" s="11">
        <f>+SUMIF(A:A,K741,H:H)</f>
        <v>293</v>
      </c>
    </row>
    <row r="742" spans="1:13">
      <c r="A742" s="1">
        <v>294</v>
      </c>
      <c r="B742" s="3">
        <v>22</v>
      </c>
      <c r="C742" s="3">
        <v>36</v>
      </c>
      <c r="D742" s="1">
        <v>3</v>
      </c>
      <c r="E742" s="5" t="s">
        <v>99</v>
      </c>
      <c r="F742" s="5">
        <f>+E742*D742</f>
        <v>2.7083333333333331E-2</v>
      </c>
      <c r="G742" s="3">
        <f>+H742-(B742*D742)</f>
        <v>42</v>
      </c>
      <c r="H742" s="3">
        <f>+C742*D742</f>
        <v>108</v>
      </c>
      <c r="I742" s="3">
        <f>+B742*D742</f>
        <v>66</v>
      </c>
      <c r="J742" s="6">
        <f t="shared" si="11"/>
        <v>0.12962962962962962</v>
      </c>
      <c r="K742" s="12">
        <v>741</v>
      </c>
      <c r="L742" s="8">
        <f>+SUMIF(A:A,K742,F:F)</f>
        <v>0.29236111111111107</v>
      </c>
      <c r="M742" s="11">
        <f>+SUMIF(A:A,K742,H:H)</f>
        <v>285</v>
      </c>
    </row>
    <row r="743" spans="1:13">
      <c r="A743" s="1">
        <v>294</v>
      </c>
      <c r="B743" s="3">
        <v>10</v>
      </c>
      <c r="C743" s="3">
        <v>18</v>
      </c>
      <c r="D743" s="1">
        <v>3</v>
      </c>
      <c r="E743" s="5" t="s">
        <v>112</v>
      </c>
      <c r="F743" s="5">
        <f>+E743*D743</f>
        <v>6.8749999999999992E-2</v>
      </c>
      <c r="G743" s="3">
        <f>+H743-(B743*D743)</f>
        <v>24</v>
      </c>
      <c r="H743" s="3">
        <f>+C743*D743</f>
        <v>54</v>
      </c>
      <c r="I743" s="3">
        <f>+B743*D743</f>
        <v>30</v>
      </c>
      <c r="J743" s="6">
        <f t="shared" si="11"/>
        <v>0.14814814814814814</v>
      </c>
      <c r="K743" s="12">
        <v>742</v>
      </c>
      <c r="L743" s="8">
        <f>+SUMIF(A:A,K743,F:F)</f>
        <v>0.16041666666666665</v>
      </c>
      <c r="M743" s="11">
        <f>+SUMIF(A:A,K743,H:H)</f>
        <v>166</v>
      </c>
    </row>
    <row r="744" spans="1:13">
      <c r="A744" s="1">
        <v>294</v>
      </c>
      <c r="B744" s="3">
        <v>20</v>
      </c>
      <c r="C744" s="3">
        <v>34</v>
      </c>
      <c r="D744" s="1">
        <v>3</v>
      </c>
      <c r="E744" s="5" t="s">
        <v>70</v>
      </c>
      <c r="F744" s="5">
        <f>+E744*D744</f>
        <v>1.8750000000000003E-2</v>
      </c>
      <c r="G744" s="3">
        <f>+H744-(B744*D744)</f>
        <v>42</v>
      </c>
      <c r="H744" s="3">
        <f>+C744*D744</f>
        <v>102</v>
      </c>
      <c r="I744" s="3">
        <f>+B744*D744</f>
        <v>60</v>
      </c>
      <c r="J744" s="6">
        <f t="shared" si="11"/>
        <v>0.1372549019607843</v>
      </c>
      <c r="K744" s="12">
        <v>743</v>
      </c>
      <c r="L744" s="8">
        <f>+SUMIF(A:A,K744,F:F)</f>
        <v>0.19861111111111113</v>
      </c>
      <c r="M744" s="11">
        <f>+SUMIF(A:A,K744,H:H)</f>
        <v>134</v>
      </c>
    </row>
    <row r="745" spans="1:13">
      <c r="A745" s="1">
        <v>295</v>
      </c>
      <c r="B745" s="3">
        <v>19</v>
      </c>
      <c r="C745" s="3">
        <v>32</v>
      </c>
      <c r="D745" s="1">
        <v>1</v>
      </c>
      <c r="E745" s="5" t="s">
        <v>86</v>
      </c>
      <c r="F745" s="5">
        <f>+E745*D745</f>
        <v>3.0555555555555555E-2</v>
      </c>
      <c r="G745" s="3">
        <f>+H745-(B745*D745)</f>
        <v>13</v>
      </c>
      <c r="H745" s="3">
        <f>+C745*D745</f>
        <v>32</v>
      </c>
      <c r="I745" s="3">
        <f>+B745*D745</f>
        <v>19</v>
      </c>
      <c r="J745" s="6">
        <f t="shared" si="11"/>
        <v>0.40625</v>
      </c>
      <c r="K745" s="12">
        <v>744</v>
      </c>
      <c r="L745" s="8">
        <f>+SUMIF(A:A,K745,F:F)</f>
        <v>5.347222222222222E-2</v>
      </c>
      <c r="M745" s="11">
        <f>+SUMIF(A:A,K745,H:H)</f>
        <v>76</v>
      </c>
    </row>
    <row r="746" spans="1:13">
      <c r="A746" s="1">
        <v>295</v>
      </c>
      <c r="B746" s="3">
        <v>18</v>
      </c>
      <c r="C746" s="3">
        <v>30</v>
      </c>
      <c r="D746" s="1">
        <v>3</v>
      </c>
      <c r="E746" s="5" t="s">
        <v>103</v>
      </c>
      <c r="F746" s="5">
        <f>+E746*D746</f>
        <v>7.2916666666666671E-2</v>
      </c>
      <c r="G746" s="3">
        <f>+H746-(B746*D746)</f>
        <v>36</v>
      </c>
      <c r="H746" s="3">
        <f>+C746*D746</f>
        <v>90</v>
      </c>
      <c r="I746" s="3">
        <f>+B746*D746</f>
        <v>54</v>
      </c>
      <c r="J746" s="6">
        <f t="shared" si="11"/>
        <v>0.13333333333333333</v>
      </c>
      <c r="K746" s="12">
        <v>745</v>
      </c>
      <c r="L746" s="8">
        <f>+SUMIF(A:A,K746,F:F)</f>
        <v>0.12986111111111109</v>
      </c>
      <c r="M746" s="11">
        <f>+SUMIF(A:A,K746,H:H)</f>
        <v>284</v>
      </c>
    </row>
    <row r="747" spans="1:13">
      <c r="A747" s="1">
        <v>295</v>
      </c>
      <c r="B747" s="3">
        <v>19</v>
      </c>
      <c r="C747" s="3">
        <v>31</v>
      </c>
      <c r="D747" s="1">
        <v>2</v>
      </c>
      <c r="E747" s="5" t="s">
        <v>104</v>
      </c>
      <c r="F747" s="5">
        <f>+E747*D747</f>
        <v>5.4166666666666669E-2</v>
      </c>
      <c r="G747" s="3">
        <f>+H747-(B747*D747)</f>
        <v>24</v>
      </c>
      <c r="H747" s="3">
        <f>+C747*D747</f>
        <v>62</v>
      </c>
      <c r="I747" s="3">
        <f>+B747*D747</f>
        <v>38</v>
      </c>
      <c r="J747" s="6">
        <f t="shared" si="11"/>
        <v>0.19354838709677419</v>
      </c>
      <c r="K747" s="12">
        <v>746</v>
      </c>
      <c r="L747" s="8">
        <f>+SUMIF(A:A,K747,F:F)</f>
        <v>0.16041666666666665</v>
      </c>
      <c r="M747" s="11">
        <f>+SUMIF(A:A,K747,H:H)</f>
        <v>201</v>
      </c>
    </row>
    <row r="748" spans="1:13">
      <c r="A748" s="1">
        <v>295</v>
      </c>
      <c r="B748" s="3">
        <v>13</v>
      </c>
      <c r="C748" s="3">
        <v>21</v>
      </c>
      <c r="D748" s="1">
        <v>3</v>
      </c>
      <c r="E748" s="5" t="s">
        <v>89</v>
      </c>
      <c r="F748" s="5">
        <f>+E748*D748</f>
        <v>0.12291666666666667</v>
      </c>
      <c r="G748" s="3">
        <f>+H748-(B748*D748)</f>
        <v>24</v>
      </c>
      <c r="H748" s="3">
        <f>+C748*D748</f>
        <v>63</v>
      </c>
      <c r="I748" s="3">
        <f>+B748*D748</f>
        <v>39</v>
      </c>
      <c r="J748" s="6">
        <f t="shared" si="11"/>
        <v>0.12698412698412698</v>
      </c>
      <c r="K748" s="12">
        <v>747</v>
      </c>
      <c r="L748" s="8">
        <f>+SUMIF(A:A,K748,F:F)</f>
        <v>1.9444444444444445E-2</v>
      </c>
      <c r="M748" s="11">
        <f>+SUMIF(A:A,K748,H:H)</f>
        <v>25</v>
      </c>
    </row>
    <row r="749" spans="1:13">
      <c r="A749" s="1">
        <v>296</v>
      </c>
      <c r="B749" s="3">
        <v>14</v>
      </c>
      <c r="C749" s="3">
        <v>23</v>
      </c>
      <c r="D749" s="1">
        <v>1</v>
      </c>
      <c r="E749" s="5" t="s">
        <v>97</v>
      </c>
      <c r="F749" s="5">
        <f>+E749*D749</f>
        <v>1.3888888888888888E-2</v>
      </c>
      <c r="G749" s="3">
        <f>+H749-(B749*D749)</f>
        <v>9</v>
      </c>
      <c r="H749" s="3">
        <f>+C749*D749</f>
        <v>23</v>
      </c>
      <c r="I749" s="3">
        <f>+B749*D749</f>
        <v>14</v>
      </c>
      <c r="J749" s="6">
        <f t="shared" si="11"/>
        <v>0.39130434782608697</v>
      </c>
      <c r="K749" s="12">
        <v>748</v>
      </c>
      <c r="L749" s="8">
        <f>+SUMIF(A:A,K749,F:F)</f>
        <v>7.013888888888889E-2</v>
      </c>
      <c r="M749" s="11">
        <f>+SUMIF(A:A,K749,H:H)</f>
        <v>110</v>
      </c>
    </row>
    <row r="750" spans="1:13">
      <c r="A750" s="1">
        <v>296</v>
      </c>
      <c r="B750" s="3">
        <v>22</v>
      </c>
      <c r="C750" s="3">
        <v>36</v>
      </c>
      <c r="D750" s="1">
        <v>1</v>
      </c>
      <c r="E750" s="5" t="s">
        <v>79</v>
      </c>
      <c r="F750" s="5">
        <f>+E750*D750</f>
        <v>1.8055555555555554E-2</v>
      </c>
      <c r="G750" s="3">
        <f>+H750-(B750*D750)</f>
        <v>14</v>
      </c>
      <c r="H750" s="3">
        <f>+C750*D750</f>
        <v>36</v>
      </c>
      <c r="I750" s="3">
        <f>+B750*D750</f>
        <v>22</v>
      </c>
      <c r="J750" s="6">
        <f t="shared" si="11"/>
        <v>0.3888888888888889</v>
      </c>
      <c r="K750" s="12">
        <v>749</v>
      </c>
      <c r="L750" s="8">
        <f>+SUMIF(A:A,K750,F:F)</f>
        <v>1.1111111111111112E-2</v>
      </c>
      <c r="M750" s="11">
        <f>+SUMIF(A:A,K750,H:H)</f>
        <v>70</v>
      </c>
    </row>
    <row r="751" spans="1:13">
      <c r="A751" s="1">
        <v>297</v>
      </c>
      <c r="B751" s="3">
        <v>17</v>
      </c>
      <c r="C751" s="3">
        <v>29</v>
      </c>
      <c r="D751" s="1">
        <v>2</v>
      </c>
      <c r="E751" s="5" t="s">
        <v>89</v>
      </c>
      <c r="F751" s="5">
        <f>+E751*D751</f>
        <v>8.1944444444444445E-2</v>
      </c>
      <c r="G751" s="3">
        <f>+H751-(B751*D751)</f>
        <v>24</v>
      </c>
      <c r="H751" s="3">
        <f>+C751*D751</f>
        <v>58</v>
      </c>
      <c r="I751" s="3">
        <f>+B751*D751</f>
        <v>34</v>
      </c>
      <c r="J751" s="6">
        <f t="shared" si="11"/>
        <v>0.20689655172413793</v>
      </c>
      <c r="K751" s="12">
        <v>750</v>
      </c>
      <c r="L751" s="8">
        <f>+SUMIF(A:A,K751,F:F)</f>
        <v>0.125</v>
      </c>
      <c r="M751" s="11">
        <f>+SUMIF(A:A,K751,H:H)</f>
        <v>119</v>
      </c>
    </row>
    <row r="752" spans="1:13">
      <c r="A752" s="1">
        <v>297</v>
      </c>
      <c r="B752" s="3">
        <v>10</v>
      </c>
      <c r="C752" s="3">
        <v>18</v>
      </c>
      <c r="D752" s="1">
        <v>3</v>
      </c>
      <c r="E752" s="5" t="s">
        <v>99</v>
      </c>
      <c r="F752" s="5">
        <f>+E752*D752</f>
        <v>2.7083333333333331E-2</v>
      </c>
      <c r="G752" s="3">
        <f>+H752-(B752*D752)</f>
        <v>24</v>
      </c>
      <c r="H752" s="3">
        <f>+C752*D752</f>
        <v>54</v>
      </c>
      <c r="I752" s="3">
        <f>+B752*D752</f>
        <v>30</v>
      </c>
      <c r="J752" s="6">
        <f t="shared" si="11"/>
        <v>0.14814814814814814</v>
      </c>
      <c r="K752" s="12">
        <v>751</v>
      </c>
      <c r="L752" s="8">
        <f>+SUMIF(A:A,K752,F:F)</f>
        <v>0.12986111111111109</v>
      </c>
      <c r="M752" s="11">
        <f>+SUMIF(A:A,K752,H:H)</f>
        <v>170</v>
      </c>
    </row>
    <row r="753" spans="1:13">
      <c r="A753" s="1">
        <v>297</v>
      </c>
      <c r="B753" s="3">
        <v>13</v>
      </c>
      <c r="C753" s="3">
        <v>21</v>
      </c>
      <c r="D753" s="1">
        <v>3</v>
      </c>
      <c r="E753" s="5" t="s">
        <v>88</v>
      </c>
      <c r="F753" s="5">
        <f>+E753*D753</f>
        <v>8.3333333333333329E-2</v>
      </c>
      <c r="G753" s="3">
        <f>+H753-(B753*D753)</f>
        <v>24</v>
      </c>
      <c r="H753" s="3">
        <f>+C753*D753</f>
        <v>63</v>
      </c>
      <c r="I753" s="3">
        <f>+B753*D753</f>
        <v>39</v>
      </c>
      <c r="J753" s="6">
        <f t="shared" si="11"/>
        <v>0.12698412698412698</v>
      </c>
      <c r="K753" s="12">
        <v>752</v>
      </c>
      <c r="L753" s="8">
        <f>+SUMIF(A:A,K753,F:F)</f>
        <v>4.1666666666666664E-2</v>
      </c>
      <c r="M753" s="11">
        <f>+SUMIF(A:A,K753,H:H)</f>
        <v>60</v>
      </c>
    </row>
    <row r="754" spans="1:13">
      <c r="A754" s="1">
        <v>298</v>
      </c>
      <c r="B754" s="3">
        <v>16</v>
      </c>
      <c r="C754" s="3">
        <v>27</v>
      </c>
      <c r="D754" s="1">
        <v>3</v>
      </c>
      <c r="E754" s="5" t="s">
        <v>100</v>
      </c>
      <c r="F754" s="5">
        <f>+E754*D754</f>
        <v>9.5833333333333326E-2</v>
      </c>
      <c r="G754" s="3">
        <f>+H754-(B754*D754)</f>
        <v>33</v>
      </c>
      <c r="H754" s="3">
        <f>+C754*D754</f>
        <v>81</v>
      </c>
      <c r="I754" s="3">
        <f>+B754*D754</f>
        <v>48</v>
      </c>
      <c r="J754" s="6">
        <f t="shared" si="11"/>
        <v>0.13580246913580246</v>
      </c>
      <c r="K754" s="12">
        <v>753</v>
      </c>
      <c r="L754" s="8">
        <f>+SUMIF(A:A,K754,F:F)</f>
        <v>0.12222222222222222</v>
      </c>
      <c r="M754" s="11">
        <f>+SUMIF(A:A,K754,H:H)</f>
        <v>163</v>
      </c>
    </row>
    <row r="755" spans="1:13">
      <c r="A755" s="1">
        <v>298</v>
      </c>
      <c r="B755" s="3">
        <v>22</v>
      </c>
      <c r="C755" s="3">
        <v>36</v>
      </c>
      <c r="D755" s="1">
        <v>3</v>
      </c>
      <c r="E755" s="5" t="s">
        <v>80</v>
      </c>
      <c r="F755" s="5">
        <f>+E755*D755</f>
        <v>0.10208333333333333</v>
      </c>
      <c r="G755" s="3">
        <f>+H755-(B755*D755)</f>
        <v>42</v>
      </c>
      <c r="H755" s="3">
        <f>+C755*D755</f>
        <v>108</v>
      </c>
      <c r="I755" s="3">
        <f>+B755*D755</f>
        <v>66</v>
      </c>
      <c r="J755" s="6">
        <f t="shared" si="11"/>
        <v>0.12962962962962962</v>
      </c>
      <c r="K755" s="12">
        <v>754</v>
      </c>
      <c r="L755" s="8">
        <f>+SUMIF(A:A,K755,F:F)</f>
        <v>0.18541666666666665</v>
      </c>
      <c r="M755" s="11">
        <f>+SUMIF(A:A,K755,H:H)</f>
        <v>237</v>
      </c>
    </row>
    <row r="756" spans="1:13">
      <c r="A756" s="1">
        <v>298</v>
      </c>
      <c r="B756" s="3">
        <v>13</v>
      </c>
      <c r="C756" s="3">
        <v>22</v>
      </c>
      <c r="D756" s="1">
        <v>3</v>
      </c>
      <c r="E756" s="5" t="s">
        <v>100</v>
      </c>
      <c r="F756" s="5">
        <f>+E756*D756</f>
        <v>9.5833333333333326E-2</v>
      </c>
      <c r="G756" s="3">
        <f>+H756-(B756*D756)</f>
        <v>27</v>
      </c>
      <c r="H756" s="3">
        <f>+C756*D756</f>
        <v>66</v>
      </c>
      <c r="I756" s="3">
        <f>+B756*D756</f>
        <v>39</v>
      </c>
      <c r="J756" s="6">
        <f t="shared" si="11"/>
        <v>0.13636363636363638</v>
      </c>
      <c r="K756" s="12">
        <v>755</v>
      </c>
      <c r="L756" s="8">
        <f>+SUMIF(A:A,K756,F:F)</f>
        <v>0.2048611111111111</v>
      </c>
      <c r="M756" s="11">
        <f>+SUMIF(A:A,K756,H:H)</f>
        <v>211</v>
      </c>
    </row>
    <row r="757" spans="1:13">
      <c r="A757" s="1">
        <v>299</v>
      </c>
      <c r="B757" s="3">
        <v>12</v>
      </c>
      <c r="C757" s="3">
        <v>20</v>
      </c>
      <c r="D757" s="1">
        <v>1</v>
      </c>
      <c r="E757" s="5" t="s">
        <v>75</v>
      </c>
      <c r="F757" s="5">
        <f>+E757*D757</f>
        <v>1.1805555555555555E-2</v>
      </c>
      <c r="G757" s="3">
        <f>+H757-(B757*D757)</f>
        <v>8</v>
      </c>
      <c r="H757" s="3">
        <f>+C757*D757</f>
        <v>20</v>
      </c>
      <c r="I757" s="3">
        <f>+B757*D757</f>
        <v>12</v>
      </c>
      <c r="J757" s="6">
        <f t="shared" si="11"/>
        <v>0.4</v>
      </c>
      <c r="K757" s="12">
        <v>756</v>
      </c>
      <c r="L757" s="8">
        <f>+SUMIF(A:A,K757,F:F)</f>
        <v>2.361111111111111E-2</v>
      </c>
      <c r="M757" s="11">
        <f>+SUMIF(A:A,K757,H:H)</f>
        <v>50</v>
      </c>
    </row>
    <row r="758" spans="1:13">
      <c r="A758" s="1">
        <v>299</v>
      </c>
      <c r="B758" s="3">
        <v>22</v>
      </c>
      <c r="C758" s="3">
        <v>36</v>
      </c>
      <c r="D758" s="1">
        <v>2</v>
      </c>
      <c r="E758" s="5" t="s">
        <v>107</v>
      </c>
      <c r="F758" s="5">
        <f>+E758*D758</f>
        <v>7.6388888888888895E-2</v>
      </c>
      <c r="G758" s="3">
        <f>+H758-(B758*D758)</f>
        <v>28</v>
      </c>
      <c r="H758" s="3">
        <f>+C758*D758</f>
        <v>72</v>
      </c>
      <c r="I758" s="3">
        <f>+B758*D758</f>
        <v>44</v>
      </c>
      <c r="J758" s="6">
        <f t="shared" si="11"/>
        <v>0.19444444444444445</v>
      </c>
      <c r="K758" s="12">
        <v>757</v>
      </c>
      <c r="L758" s="8">
        <f>+SUMIF(A:A,K758,F:F)</f>
        <v>5.5555555555555552E-2</v>
      </c>
      <c r="M758" s="11">
        <f>+SUMIF(A:A,K758,H:H)</f>
        <v>60</v>
      </c>
    </row>
    <row r="759" spans="1:13">
      <c r="A759" s="1">
        <v>299</v>
      </c>
      <c r="B759" s="3">
        <v>14</v>
      </c>
      <c r="C759" s="3">
        <v>24</v>
      </c>
      <c r="D759" s="1">
        <v>3</v>
      </c>
      <c r="E759" s="5" t="s">
        <v>78</v>
      </c>
      <c r="F759" s="5">
        <f>+E759*D759</f>
        <v>3.125E-2</v>
      </c>
      <c r="G759" s="3">
        <f>+H759-(B759*D759)</f>
        <v>30</v>
      </c>
      <c r="H759" s="3">
        <f>+C759*D759</f>
        <v>72</v>
      </c>
      <c r="I759" s="3">
        <f>+B759*D759</f>
        <v>42</v>
      </c>
      <c r="J759" s="6">
        <f t="shared" si="11"/>
        <v>0.1388888888888889</v>
      </c>
      <c r="K759" s="12">
        <v>758</v>
      </c>
      <c r="L759" s="8">
        <f>+SUMIF(A:A,K759,F:F)</f>
        <v>2.8472222222222225E-2</v>
      </c>
      <c r="M759" s="11">
        <f>+SUMIF(A:A,K759,H:H)</f>
        <v>52</v>
      </c>
    </row>
    <row r="760" spans="1:13">
      <c r="A760" s="1">
        <v>299</v>
      </c>
      <c r="B760" s="3">
        <v>10</v>
      </c>
      <c r="C760" s="3">
        <v>18</v>
      </c>
      <c r="D760" s="1">
        <v>1</v>
      </c>
      <c r="E760" s="5" t="s">
        <v>79</v>
      </c>
      <c r="F760" s="5">
        <f>+E760*D760</f>
        <v>1.8055555555555554E-2</v>
      </c>
      <c r="G760" s="3">
        <f>+H760-(B760*D760)</f>
        <v>8</v>
      </c>
      <c r="H760" s="3">
        <f>+C760*D760</f>
        <v>18</v>
      </c>
      <c r="I760" s="3">
        <f>+B760*D760</f>
        <v>10</v>
      </c>
      <c r="J760" s="6">
        <f t="shared" si="11"/>
        <v>0.44444444444444442</v>
      </c>
      <c r="K760" s="12">
        <v>759</v>
      </c>
      <c r="L760" s="8">
        <f>+SUMIF(A:A,K760,F:F)</f>
        <v>0.40833333333333333</v>
      </c>
      <c r="M760" s="11">
        <f>+SUMIF(A:A,K760,H:H)</f>
        <v>342</v>
      </c>
    </row>
    <row r="761" spans="1:13">
      <c r="A761" s="1">
        <v>300</v>
      </c>
      <c r="B761" s="3">
        <v>25</v>
      </c>
      <c r="C761" s="3">
        <v>40</v>
      </c>
      <c r="D761" s="1">
        <v>3</v>
      </c>
      <c r="E761" s="5" t="s">
        <v>73</v>
      </c>
      <c r="F761" s="5">
        <f>+E761*D761</f>
        <v>0.11249999999999999</v>
      </c>
      <c r="G761" s="3">
        <f>+H761-(B761*D761)</f>
        <v>45</v>
      </c>
      <c r="H761" s="3">
        <f>+C761*D761</f>
        <v>120</v>
      </c>
      <c r="I761" s="3">
        <f>+B761*D761</f>
        <v>75</v>
      </c>
      <c r="J761" s="6">
        <f t="shared" si="11"/>
        <v>0.125</v>
      </c>
      <c r="K761" s="12">
        <v>760</v>
      </c>
      <c r="L761" s="8">
        <f>+SUMIF(A:A,K761,F:F)</f>
        <v>4.1666666666666664E-2</v>
      </c>
      <c r="M761" s="11">
        <f>+SUMIF(A:A,K761,H:H)</f>
        <v>105</v>
      </c>
    </row>
    <row r="762" spans="1:13">
      <c r="A762" s="1">
        <v>300</v>
      </c>
      <c r="B762" s="3">
        <v>10</v>
      </c>
      <c r="C762" s="3">
        <v>18</v>
      </c>
      <c r="D762" s="1">
        <v>3</v>
      </c>
      <c r="E762" s="5" t="s">
        <v>96</v>
      </c>
      <c r="F762" s="5">
        <f>+E762*D762</f>
        <v>2.9166666666666667E-2</v>
      </c>
      <c r="G762" s="3">
        <f>+H762-(B762*D762)</f>
        <v>24</v>
      </c>
      <c r="H762" s="3">
        <f>+C762*D762</f>
        <v>54</v>
      </c>
      <c r="I762" s="3">
        <f>+B762*D762</f>
        <v>30</v>
      </c>
      <c r="J762" s="6">
        <f t="shared" si="11"/>
        <v>0.14814814814814814</v>
      </c>
      <c r="K762" s="12">
        <v>761</v>
      </c>
      <c r="L762" s="8">
        <f>+SUMIF(A:A,K762,F:F)</f>
        <v>0.17916666666666667</v>
      </c>
      <c r="M762" s="11">
        <f>+SUMIF(A:A,K762,H:H)</f>
        <v>174</v>
      </c>
    </row>
    <row r="763" spans="1:13">
      <c r="A763" s="1">
        <v>300</v>
      </c>
      <c r="B763" s="3">
        <v>15</v>
      </c>
      <c r="C763" s="3">
        <v>26</v>
      </c>
      <c r="D763" s="1">
        <v>1</v>
      </c>
      <c r="E763" s="5" t="s">
        <v>105</v>
      </c>
      <c r="F763" s="5">
        <f>+E763*D763</f>
        <v>1.5277777777777777E-2</v>
      </c>
      <c r="G763" s="3">
        <f>+H763-(B763*D763)</f>
        <v>11</v>
      </c>
      <c r="H763" s="3">
        <f>+C763*D763</f>
        <v>26</v>
      </c>
      <c r="I763" s="3">
        <f>+B763*D763</f>
        <v>15</v>
      </c>
      <c r="J763" s="6">
        <f t="shared" si="11"/>
        <v>0.42307692307692307</v>
      </c>
      <c r="K763" s="12">
        <v>762</v>
      </c>
      <c r="L763" s="8">
        <f>+SUMIF(A:A,K763,F:F)</f>
        <v>3.2638888888888891E-2</v>
      </c>
      <c r="M763" s="11">
        <f>+SUMIF(A:A,K763,H:H)</f>
        <v>99</v>
      </c>
    </row>
    <row r="764" spans="1:13">
      <c r="A764" s="1">
        <v>300</v>
      </c>
      <c r="B764" s="3">
        <v>18</v>
      </c>
      <c r="C764" s="3">
        <v>30</v>
      </c>
      <c r="D764" s="1">
        <v>3</v>
      </c>
      <c r="E764" s="5" t="s">
        <v>118</v>
      </c>
      <c r="F764" s="5">
        <f>+E764*D764</f>
        <v>5.8333333333333334E-2</v>
      </c>
      <c r="G764" s="3">
        <f>+H764-(B764*D764)</f>
        <v>36</v>
      </c>
      <c r="H764" s="3">
        <f>+C764*D764</f>
        <v>90</v>
      </c>
      <c r="I764" s="3">
        <f>+B764*D764</f>
        <v>54</v>
      </c>
      <c r="J764" s="6">
        <f t="shared" si="11"/>
        <v>0.13333333333333333</v>
      </c>
      <c r="K764" s="12">
        <v>763</v>
      </c>
      <c r="L764" s="8">
        <f>+SUMIF(A:A,K764,F:F)</f>
        <v>4.4444444444444446E-2</v>
      </c>
      <c r="M764" s="11">
        <f>+SUMIF(A:A,K764,H:H)</f>
        <v>104</v>
      </c>
    </row>
    <row r="765" spans="1:13">
      <c r="A765" s="1">
        <v>301</v>
      </c>
      <c r="B765" s="3">
        <v>19</v>
      </c>
      <c r="C765" s="3">
        <v>31</v>
      </c>
      <c r="D765" s="1">
        <v>3</v>
      </c>
      <c r="E765" s="5" t="s">
        <v>74</v>
      </c>
      <c r="F765" s="5">
        <f>+E765*D765</f>
        <v>4.7916666666666663E-2</v>
      </c>
      <c r="G765" s="3">
        <f>+H765-(B765*D765)</f>
        <v>36</v>
      </c>
      <c r="H765" s="3">
        <f>+C765*D765</f>
        <v>93</v>
      </c>
      <c r="I765" s="3">
        <f>+B765*D765</f>
        <v>57</v>
      </c>
      <c r="J765" s="6">
        <f t="shared" si="11"/>
        <v>0.12903225806451613</v>
      </c>
      <c r="K765" s="12">
        <v>764</v>
      </c>
      <c r="L765" s="8">
        <f>+SUMIF(A:A,K765,F:F)</f>
        <v>7.7777777777777779E-2</v>
      </c>
      <c r="M765" s="11">
        <f>+SUMIF(A:A,K765,H:H)</f>
        <v>85</v>
      </c>
    </row>
    <row r="766" spans="1:13">
      <c r="A766" s="1">
        <v>301</v>
      </c>
      <c r="B766" s="3">
        <v>15</v>
      </c>
      <c r="C766" s="3">
        <v>26</v>
      </c>
      <c r="D766" s="1">
        <v>2</v>
      </c>
      <c r="E766" s="5" t="s">
        <v>94</v>
      </c>
      <c r="F766" s="5">
        <f>+E766*D766</f>
        <v>7.9166666666666663E-2</v>
      </c>
      <c r="G766" s="3">
        <f>+H766-(B766*D766)</f>
        <v>22</v>
      </c>
      <c r="H766" s="3">
        <f>+C766*D766</f>
        <v>52</v>
      </c>
      <c r="I766" s="3">
        <f>+B766*D766</f>
        <v>30</v>
      </c>
      <c r="J766" s="6">
        <f t="shared" si="11"/>
        <v>0.21153846153846154</v>
      </c>
      <c r="K766" s="12">
        <v>765</v>
      </c>
      <c r="L766" s="8">
        <f>+SUMIF(A:A,K766,F:F)</f>
        <v>0.27222222222222225</v>
      </c>
      <c r="M766" s="11">
        <f>+SUMIF(A:A,K766,H:H)</f>
        <v>233</v>
      </c>
    </row>
    <row r="767" spans="1:13">
      <c r="A767" s="1">
        <v>301</v>
      </c>
      <c r="B767" s="3">
        <v>17</v>
      </c>
      <c r="C767" s="3">
        <v>29</v>
      </c>
      <c r="D767" s="1">
        <v>2</v>
      </c>
      <c r="E767" s="5" t="s">
        <v>80</v>
      </c>
      <c r="F767" s="5">
        <f>+E767*D767</f>
        <v>6.805555555555555E-2</v>
      </c>
      <c r="G767" s="3">
        <f>+H767-(B767*D767)</f>
        <v>24</v>
      </c>
      <c r="H767" s="3">
        <f>+C767*D767</f>
        <v>58</v>
      </c>
      <c r="I767" s="3">
        <f>+B767*D767</f>
        <v>34</v>
      </c>
      <c r="J767" s="6">
        <f t="shared" si="11"/>
        <v>0.20689655172413793</v>
      </c>
      <c r="K767" s="12">
        <v>766</v>
      </c>
      <c r="L767" s="8">
        <f>+SUMIF(A:A,K767,F:F)</f>
        <v>0.15</v>
      </c>
      <c r="M767" s="11">
        <f>+SUMIF(A:A,K767,H:H)</f>
        <v>185</v>
      </c>
    </row>
    <row r="768" spans="1:13">
      <c r="A768" s="1">
        <v>301</v>
      </c>
      <c r="B768" s="3">
        <v>12</v>
      </c>
      <c r="C768" s="3">
        <v>20</v>
      </c>
      <c r="D768" s="1">
        <v>1</v>
      </c>
      <c r="E768" s="5" t="s">
        <v>73</v>
      </c>
      <c r="F768" s="5">
        <f>+E768*D768</f>
        <v>3.7499999999999999E-2</v>
      </c>
      <c r="G768" s="3">
        <f>+H768-(B768*D768)</f>
        <v>8</v>
      </c>
      <c r="H768" s="3">
        <f>+C768*D768</f>
        <v>20</v>
      </c>
      <c r="I768" s="3">
        <f>+B768*D768</f>
        <v>12</v>
      </c>
      <c r="J768" s="6">
        <f t="shared" si="11"/>
        <v>0.4</v>
      </c>
      <c r="K768" s="13">
        <v>767</v>
      </c>
      <c r="L768" s="14">
        <f>+SUMIF(A:A,K768,F:F)</f>
        <v>0.14791666666666667</v>
      </c>
      <c r="M768" s="15">
        <f>+SUMIF(A:A,K768,H:H)</f>
        <v>169</v>
      </c>
    </row>
    <row r="769" spans="1:10">
      <c r="A769" s="1">
        <v>302</v>
      </c>
      <c r="B769" s="3">
        <v>19</v>
      </c>
      <c r="C769" s="3">
        <v>32</v>
      </c>
      <c r="D769" s="1">
        <v>3</v>
      </c>
      <c r="E769" s="5" t="s">
        <v>78</v>
      </c>
      <c r="F769" s="5">
        <f>+E769*D769</f>
        <v>3.125E-2</v>
      </c>
      <c r="G769" s="3">
        <f>+H769-(B769*D769)</f>
        <v>39</v>
      </c>
      <c r="H769" s="3">
        <f>+C769*D769</f>
        <v>96</v>
      </c>
      <c r="I769" s="3">
        <f>+B769*D769</f>
        <v>57</v>
      </c>
      <c r="J769" s="6">
        <f t="shared" si="11"/>
        <v>0.13541666666666666</v>
      </c>
    </row>
    <row r="770" spans="1:10">
      <c r="A770" s="1">
        <v>303</v>
      </c>
      <c r="B770" s="3">
        <v>12</v>
      </c>
      <c r="C770" s="3">
        <v>20</v>
      </c>
      <c r="D770" s="1">
        <v>2</v>
      </c>
      <c r="E770" s="5" t="s">
        <v>99</v>
      </c>
      <c r="F770" s="5">
        <f>+E770*D770</f>
        <v>1.8055555555555554E-2</v>
      </c>
      <c r="G770" s="3">
        <f>+H770-(B770*D770)</f>
        <v>16</v>
      </c>
      <c r="H770" s="3">
        <f>+C770*D770</f>
        <v>40</v>
      </c>
      <c r="I770" s="3">
        <f>+B770*D770</f>
        <v>24</v>
      </c>
      <c r="J770" s="6">
        <f t="shared" ref="J770:J833" si="12">+(G770/H770)/D770</f>
        <v>0.2</v>
      </c>
    </row>
    <row r="771" spans="1:10">
      <c r="A771" s="1">
        <v>303</v>
      </c>
      <c r="B771" s="3">
        <v>25</v>
      </c>
      <c r="C771" s="3">
        <v>40</v>
      </c>
      <c r="D771" s="1">
        <v>3</v>
      </c>
      <c r="E771" s="5" t="s">
        <v>117</v>
      </c>
      <c r="F771" s="5">
        <f>+E771*D771</f>
        <v>3.3333333333333333E-2</v>
      </c>
      <c r="G771" s="3">
        <f>+H771-(B771*D771)</f>
        <v>45</v>
      </c>
      <c r="H771" s="3">
        <f>+C771*D771</f>
        <v>120</v>
      </c>
      <c r="I771" s="3">
        <f>+B771*D771</f>
        <v>75</v>
      </c>
      <c r="J771" s="6">
        <f t="shared" si="12"/>
        <v>0.125</v>
      </c>
    </row>
    <row r="772" spans="1:10">
      <c r="A772" s="1">
        <v>303</v>
      </c>
      <c r="B772" s="3">
        <v>15</v>
      </c>
      <c r="C772" s="3">
        <v>26</v>
      </c>
      <c r="D772" s="1">
        <v>1</v>
      </c>
      <c r="E772" s="5" t="s">
        <v>110</v>
      </c>
      <c r="F772" s="5">
        <f>+E772*D772</f>
        <v>3.888888888888889E-2</v>
      </c>
      <c r="G772" s="3">
        <f>+H772-(B772*D772)</f>
        <v>11</v>
      </c>
      <c r="H772" s="3">
        <f>+C772*D772</f>
        <v>26</v>
      </c>
      <c r="I772" s="3">
        <f>+B772*D772</f>
        <v>15</v>
      </c>
      <c r="J772" s="6">
        <f t="shared" si="12"/>
        <v>0.42307692307692307</v>
      </c>
    </row>
    <row r="773" spans="1:10">
      <c r="A773" s="1">
        <v>303</v>
      </c>
      <c r="B773" s="3">
        <v>14</v>
      </c>
      <c r="C773" s="3">
        <v>24</v>
      </c>
      <c r="D773" s="1">
        <v>1</v>
      </c>
      <c r="E773" s="5" t="s">
        <v>115</v>
      </c>
      <c r="F773" s="5">
        <f>+E773*D773</f>
        <v>4.8611111111111112E-3</v>
      </c>
      <c r="G773" s="3">
        <f>+H773-(B773*D773)</f>
        <v>10</v>
      </c>
      <c r="H773" s="3">
        <f>+C773*D773</f>
        <v>24</v>
      </c>
      <c r="I773" s="3">
        <f>+B773*D773</f>
        <v>14</v>
      </c>
      <c r="J773" s="6">
        <f t="shared" si="12"/>
        <v>0.41666666666666669</v>
      </c>
    </row>
    <row r="774" spans="1:10">
      <c r="A774" s="1">
        <v>304</v>
      </c>
      <c r="B774" s="3">
        <v>19</v>
      </c>
      <c r="C774" s="3">
        <v>32</v>
      </c>
      <c r="D774" s="1">
        <v>2</v>
      </c>
      <c r="E774" s="5" t="s">
        <v>70</v>
      </c>
      <c r="F774" s="5">
        <f>+E774*D774</f>
        <v>1.2500000000000001E-2</v>
      </c>
      <c r="G774" s="3">
        <f>+H774-(B774*D774)</f>
        <v>26</v>
      </c>
      <c r="H774" s="3">
        <f>+C774*D774</f>
        <v>64</v>
      </c>
      <c r="I774" s="3">
        <f>+B774*D774</f>
        <v>38</v>
      </c>
      <c r="J774" s="6">
        <f t="shared" si="12"/>
        <v>0.203125</v>
      </c>
    </row>
    <row r="775" spans="1:10">
      <c r="A775" s="1">
        <v>304</v>
      </c>
      <c r="B775" s="3">
        <v>13</v>
      </c>
      <c r="C775" s="3">
        <v>21</v>
      </c>
      <c r="D775" s="1">
        <v>2</v>
      </c>
      <c r="E775" s="5" t="s">
        <v>115</v>
      </c>
      <c r="F775" s="5">
        <f>+E775*D775</f>
        <v>9.7222222222222224E-3</v>
      </c>
      <c r="G775" s="3">
        <f>+H775-(B775*D775)</f>
        <v>16</v>
      </c>
      <c r="H775" s="3">
        <f>+C775*D775</f>
        <v>42</v>
      </c>
      <c r="I775" s="3">
        <f>+B775*D775</f>
        <v>26</v>
      </c>
      <c r="J775" s="6">
        <f t="shared" si="12"/>
        <v>0.19047619047619047</v>
      </c>
    </row>
    <row r="776" spans="1:10">
      <c r="A776" s="1">
        <v>304</v>
      </c>
      <c r="B776" s="3">
        <v>25</v>
      </c>
      <c r="C776" s="3">
        <v>40</v>
      </c>
      <c r="D776" s="1">
        <v>2</v>
      </c>
      <c r="E776" s="5" t="s">
        <v>90</v>
      </c>
      <c r="F776" s="5">
        <f>+E776*D776</f>
        <v>6.6666666666666666E-2</v>
      </c>
      <c r="G776" s="3">
        <f>+H776-(B776*D776)</f>
        <v>30</v>
      </c>
      <c r="H776" s="3">
        <f>+C776*D776</f>
        <v>80</v>
      </c>
      <c r="I776" s="3">
        <f>+B776*D776</f>
        <v>50</v>
      </c>
      <c r="J776" s="6">
        <f t="shared" si="12"/>
        <v>0.1875</v>
      </c>
    </row>
    <row r="777" spans="1:10">
      <c r="A777" s="1">
        <v>304</v>
      </c>
      <c r="B777" s="3">
        <v>19</v>
      </c>
      <c r="C777" s="3">
        <v>31</v>
      </c>
      <c r="D777" s="1">
        <v>3</v>
      </c>
      <c r="E777" s="5" t="s">
        <v>108</v>
      </c>
      <c r="F777" s="5">
        <f>+E777*D777</f>
        <v>4.3749999999999997E-2</v>
      </c>
      <c r="G777" s="3">
        <f>+H777-(B777*D777)</f>
        <v>36</v>
      </c>
      <c r="H777" s="3">
        <f>+C777*D777</f>
        <v>93</v>
      </c>
      <c r="I777" s="3">
        <f>+B777*D777</f>
        <v>57</v>
      </c>
      <c r="J777" s="6">
        <f t="shared" si="12"/>
        <v>0.12903225806451613</v>
      </c>
    </row>
    <row r="778" spans="1:10">
      <c r="A778" s="1">
        <v>305</v>
      </c>
      <c r="B778" s="3">
        <v>21</v>
      </c>
      <c r="C778" s="3">
        <v>35</v>
      </c>
      <c r="D778" s="1">
        <v>3</v>
      </c>
      <c r="E778" s="5" t="s">
        <v>75</v>
      </c>
      <c r="F778" s="5">
        <f>+E778*D778</f>
        <v>3.5416666666666666E-2</v>
      </c>
      <c r="G778" s="3">
        <f>+H778-(B778*D778)</f>
        <v>42</v>
      </c>
      <c r="H778" s="3">
        <f>+C778*D778</f>
        <v>105</v>
      </c>
      <c r="I778" s="3">
        <f>+B778*D778</f>
        <v>63</v>
      </c>
      <c r="J778" s="6">
        <f t="shared" si="12"/>
        <v>0.13333333333333333</v>
      </c>
    </row>
    <row r="779" spans="1:10">
      <c r="A779" s="1">
        <v>305</v>
      </c>
      <c r="B779" s="3">
        <v>14</v>
      </c>
      <c r="C779" s="3">
        <v>23</v>
      </c>
      <c r="D779" s="1">
        <v>1</v>
      </c>
      <c r="E779" s="5" t="s">
        <v>90</v>
      </c>
      <c r="F779" s="5">
        <f>+E779*D779</f>
        <v>3.3333333333333333E-2</v>
      </c>
      <c r="G779" s="3">
        <f>+H779-(B779*D779)</f>
        <v>9</v>
      </c>
      <c r="H779" s="3">
        <f>+C779*D779</f>
        <v>23</v>
      </c>
      <c r="I779" s="3">
        <f>+B779*D779</f>
        <v>14</v>
      </c>
      <c r="J779" s="6">
        <f t="shared" si="12"/>
        <v>0.39130434782608697</v>
      </c>
    </row>
    <row r="780" spans="1:10">
      <c r="A780" s="1">
        <v>306</v>
      </c>
      <c r="B780" s="3">
        <v>19</v>
      </c>
      <c r="C780" s="3">
        <v>32</v>
      </c>
      <c r="D780" s="1">
        <v>1</v>
      </c>
      <c r="E780" s="5" t="s">
        <v>108</v>
      </c>
      <c r="F780" s="5">
        <f>+E780*D780</f>
        <v>1.4583333333333334E-2</v>
      </c>
      <c r="G780" s="3">
        <f>+H780-(B780*D780)</f>
        <v>13</v>
      </c>
      <c r="H780" s="3">
        <f>+C780*D780</f>
        <v>32</v>
      </c>
      <c r="I780" s="3">
        <f>+B780*D780</f>
        <v>19</v>
      </c>
      <c r="J780" s="6">
        <f t="shared" si="12"/>
        <v>0.40625</v>
      </c>
    </row>
    <row r="781" spans="1:10">
      <c r="A781" s="1">
        <v>307</v>
      </c>
      <c r="B781" s="3">
        <v>13</v>
      </c>
      <c r="C781" s="3">
        <v>21</v>
      </c>
      <c r="D781" s="1">
        <v>3</v>
      </c>
      <c r="E781" s="5" t="s">
        <v>104</v>
      </c>
      <c r="F781" s="5">
        <f>+E781*D781</f>
        <v>8.1250000000000003E-2</v>
      </c>
      <c r="G781" s="3">
        <f>+H781-(B781*D781)</f>
        <v>24</v>
      </c>
      <c r="H781" s="3">
        <f>+C781*D781</f>
        <v>63</v>
      </c>
      <c r="I781" s="3">
        <f>+B781*D781</f>
        <v>39</v>
      </c>
      <c r="J781" s="6">
        <f t="shared" si="12"/>
        <v>0.12698412698412698</v>
      </c>
    </row>
    <row r="782" spans="1:10">
      <c r="A782" s="1">
        <v>308</v>
      </c>
      <c r="B782" s="3">
        <v>20</v>
      </c>
      <c r="C782" s="3">
        <v>34</v>
      </c>
      <c r="D782" s="1">
        <v>1</v>
      </c>
      <c r="E782" s="5" t="s">
        <v>86</v>
      </c>
      <c r="F782" s="5">
        <f>+E782*D782</f>
        <v>3.0555555555555555E-2</v>
      </c>
      <c r="G782" s="3">
        <f>+H782-(B782*D782)</f>
        <v>14</v>
      </c>
      <c r="H782" s="3">
        <f>+C782*D782</f>
        <v>34</v>
      </c>
      <c r="I782" s="3">
        <f>+B782*D782</f>
        <v>20</v>
      </c>
      <c r="J782" s="6">
        <f t="shared" si="12"/>
        <v>0.41176470588235292</v>
      </c>
    </row>
    <row r="783" spans="1:10">
      <c r="A783" s="1">
        <v>308</v>
      </c>
      <c r="B783" s="3">
        <v>21</v>
      </c>
      <c r="C783" s="3">
        <v>35</v>
      </c>
      <c r="D783" s="1">
        <v>2</v>
      </c>
      <c r="E783" s="5" t="s">
        <v>120</v>
      </c>
      <c r="F783" s="5">
        <f>+E783*D783</f>
        <v>5.6944444444444443E-2</v>
      </c>
      <c r="G783" s="3">
        <f>+H783-(B783*D783)</f>
        <v>28</v>
      </c>
      <c r="H783" s="3">
        <f>+C783*D783</f>
        <v>70</v>
      </c>
      <c r="I783" s="3">
        <f>+B783*D783</f>
        <v>42</v>
      </c>
      <c r="J783" s="6">
        <f t="shared" si="12"/>
        <v>0.2</v>
      </c>
    </row>
    <row r="784" spans="1:10">
      <c r="A784" s="1">
        <v>308</v>
      </c>
      <c r="B784" s="3">
        <v>19</v>
      </c>
      <c r="C784" s="3">
        <v>31</v>
      </c>
      <c r="D784" s="1">
        <v>2</v>
      </c>
      <c r="E784" s="5" t="s">
        <v>101</v>
      </c>
      <c r="F784" s="5">
        <f>+E784*D784</f>
        <v>5.8333333333333334E-2</v>
      </c>
      <c r="G784" s="3">
        <f>+H784-(B784*D784)</f>
        <v>24</v>
      </c>
      <c r="H784" s="3">
        <f>+C784*D784</f>
        <v>62</v>
      </c>
      <c r="I784" s="3">
        <f>+B784*D784</f>
        <v>38</v>
      </c>
      <c r="J784" s="6">
        <f t="shared" si="12"/>
        <v>0.19354838709677419</v>
      </c>
    </row>
    <row r="785" spans="1:10">
      <c r="A785" s="1">
        <v>308</v>
      </c>
      <c r="B785" s="3">
        <v>16</v>
      </c>
      <c r="C785" s="3">
        <v>28</v>
      </c>
      <c r="D785" s="1">
        <v>2</v>
      </c>
      <c r="E785" s="5" t="s">
        <v>89</v>
      </c>
      <c r="F785" s="5">
        <f>+E785*D785</f>
        <v>8.1944444444444445E-2</v>
      </c>
      <c r="G785" s="3">
        <f>+H785-(B785*D785)</f>
        <v>24</v>
      </c>
      <c r="H785" s="3">
        <f>+C785*D785</f>
        <v>56</v>
      </c>
      <c r="I785" s="3">
        <f>+B785*D785</f>
        <v>32</v>
      </c>
      <c r="J785" s="6">
        <f t="shared" si="12"/>
        <v>0.21428571428571427</v>
      </c>
    </row>
    <row r="786" spans="1:10">
      <c r="A786" s="1">
        <v>309</v>
      </c>
      <c r="B786" s="3">
        <v>25</v>
      </c>
      <c r="C786" s="3">
        <v>40</v>
      </c>
      <c r="D786" s="1">
        <v>1</v>
      </c>
      <c r="E786" s="5" t="s">
        <v>116</v>
      </c>
      <c r="F786" s="5">
        <f>+E786*D786</f>
        <v>2.013888888888889E-2</v>
      </c>
      <c r="G786" s="3">
        <f>+H786-(B786*D786)</f>
        <v>15</v>
      </c>
      <c r="H786" s="3">
        <f>+C786*D786</f>
        <v>40</v>
      </c>
      <c r="I786" s="3">
        <f>+B786*D786</f>
        <v>25</v>
      </c>
      <c r="J786" s="6">
        <f t="shared" si="12"/>
        <v>0.375</v>
      </c>
    </row>
    <row r="787" spans="1:10">
      <c r="A787" s="1">
        <v>309</v>
      </c>
      <c r="B787" s="3">
        <v>19</v>
      </c>
      <c r="C787" s="3">
        <v>31</v>
      </c>
      <c r="D787" s="1">
        <v>2</v>
      </c>
      <c r="E787" s="5" t="s">
        <v>92</v>
      </c>
      <c r="F787" s="5">
        <f>+E787*D787</f>
        <v>5.9722222222222225E-2</v>
      </c>
      <c r="G787" s="3">
        <f>+H787-(B787*D787)</f>
        <v>24</v>
      </c>
      <c r="H787" s="3">
        <f>+C787*D787</f>
        <v>62</v>
      </c>
      <c r="I787" s="3">
        <f>+B787*D787</f>
        <v>38</v>
      </c>
      <c r="J787" s="6">
        <f t="shared" si="12"/>
        <v>0.19354838709677419</v>
      </c>
    </row>
    <row r="788" spans="1:10">
      <c r="A788" s="1">
        <v>309</v>
      </c>
      <c r="B788" s="3">
        <v>21</v>
      </c>
      <c r="C788" s="3">
        <v>35</v>
      </c>
      <c r="D788" s="1">
        <v>2</v>
      </c>
      <c r="E788" s="5" t="s">
        <v>68</v>
      </c>
      <c r="F788" s="5">
        <f>+E788*D788</f>
        <v>7.0833333333333331E-2</v>
      </c>
      <c r="G788" s="3">
        <f>+H788-(B788*D788)</f>
        <v>28</v>
      </c>
      <c r="H788" s="3">
        <f>+C788*D788</f>
        <v>70</v>
      </c>
      <c r="I788" s="3">
        <f>+B788*D788</f>
        <v>42</v>
      </c>
      <c r="J788" s="6">
        <f t="shared" si="12"/>
        <v>0.2</v>
      </c>
    </row>
    <row r="789" spans="1:10">
      <c r="A789" s="1">
        <v>310</v>
      </c>
      <c r="B789" s="3">
        <v>15</v>
      </c>
      <c r="C789" s="3">
        <v>26</v>
      </c>
      <c r="D789" s="1">
        <v>3</v>
      </c>
      <c r="E789" s="5" t="s">
        <v>92</v>
      </c>
      <c r="F789" s="5">
        <f>+E789*D789</f>
        <v>8.9583333333333334E-2</v>
      </c>
      <c r="G789" s="3">
        <f>+H789-(B789*D789)</f>
        <v>33</v>
      </c>
      <c r="H789" s="3">
        <f>+C789*D789</f>
        <v>78</v>
      </c>
      <c r="I789" s="3">
        <f>+B789*D789</f>
        <v>45</v>
      </c>
      <c r="J789" s="6">
        <f t="shared" si="12"/>
        <v>0.14102564102564102</v>
      </c>
    </row>
    <row r="790" spans="1:10">
      <c r="A790" s="1">
        <v>310</v>
      </c>
      <c r="B790" s="3">
        <v>18</v>
      </c>
      <c r="C790" s="3">
        <v>30</v>
      </c>
      <c r="D790" s="1">
        <v>2</v>
      </c>
      <c r="E790" s="5" t="s">
        <v>73</v>
      </c>
      <c r="F790" s="5">
        <f>+E790*D790</f>
        <v>7.4999999999999997E-2</v>
      </c>
      <c r="G790" s="3">
        <f>+H790-(B790*D790)</f>
        <v>24</v>
      </c>
      <c r="H790" s="3">
        <f>+C790*D790</f>
        <v>60</v>
      </c>
      <c r="I790" s="3">
        <f>+B790*D790</f>
        <v>36</v>
      </c>
      <c r="J790" s="6">
        <f t="shared" si="12"/>
        <v>0.2</v>
      </c>
    </row>
    <row r="791" spans="1:10">
      <c r="A791" s="1">
        <v>311</v>
      </c>
      <c r="B791" s="3">
        <v>14</v>
      </c>
      <c r="C791" s="3">
        <v>24</v>
      </c>
      <c r="D791" s="1">
        <v>1</v>
      </c>
      <c r="E791" s="5" t="s">
        <v>100</v>
      </c>
      <c r="F791" s="5">
        <f>+E791*D791</f>
        <v>3.1944444444444442E-2</v>
      </c>
      <c r="G791" s="3">
        <f>+H791-(B791*D791)</f>
        <v>10</v>
      </c>
      <c r="H791" s="3">
        <f>+C791*D791</f>
        <v>24</v>
      </c>
      <c r="I791" s="3">
        <f>+B791*D791</f>
        <v>14</v>
      </c>
      <c r="J791" s="6">
        <f t="shared" si="12"/>
        <v>0.41666666666666669</v>
      </c>
    </row>
    <row r="792" spans="1:10">
      <c r="A792" s="1">
        <v>311</v>
      </c>
      <c r="B792" s="3">
        <v>17</v>
      </c>
      <c r="C792" s="3">
        <v>29</v>
      </c>
      <c r="D792" s="1">
        <v>1</v>
      </c>
      <c r="E792" s="5" t="s">
        <v>118</v>
      </c>
      <c r="F792" s="5">
        <f>+E792*D792</f>
        <v>1.9444444444444445E-2</v>
      </c>
      <c r="G792" s="3">
        <f>+H792-(B792*D792)</f>
        <v>12</v>
      </c>
      <c r="H792" s="3">
        <f>+C792*D792</f>
        <v>29</v>
      </c>
      <c r="I792" s="3">
        <f>+B792*D792</f>
        <v>17</v>
      </c>
      <c r="J792" s="6">
        <f t="shared" si="12"/>
        <v>0.41379310344827586</v>
      </c>
    </row>
    <row r="793" spans="1:10">
      <c r="A793" s="1">
        <v>312</v>
      </c>
      <c r="B793" s="3">
        <v>19</v>
      </c>
      <c r="C793" s="3">
        <v>32</v>
      </c>
      <c r="D793" s="1">
        <v>2</v>
      </c>
      <c r="E793" s="5" t="s">
        <v>98</v>
      </c>
      <c r="F793" s="5">
        <f>+E793*D793</f>
        <v>6.25E-2</v>
      </c>
      <c r="G793" s="3">
        <f>+H793-(B793*D793)</f>
        <v>26</v>
      </c>
      <c r="H793" s="3">
        <f>+C793*D793</f>
        <v>64</v>
      </c>
      <c r="I793" s="3">
        <f>+B793*D793</f>
        <v>38</v>
      </c>
      <c r="J793" s="6">
        <f t="shared" si="12"/>
        <v>0.203125</v>
      </c>
    </row>
    <row r="794" spans="1:10">
      <c r="A794" s="1">
        <v>312</v>
      </c>
      <c r="B794" s="3">
        <v>21</v>
      </c>
      <c r="C794" s="3">
        <v>35</v>
      </c>
      <c r="D794" s="1">
        <v>2</v>
      </c>
      <c r="E794" s="5" t="s">
        <v>82</v>
      </c>
      <c r="F794" s="5">
        <f>+E794*D794</f>
        <v>1.3888888888888888E-2</v>
      </c>
      <c r="G794" s="3">
        <f>+H794-(B794*D794)</f>
        <v>28</v>
      </c>
      <c r="H794" s="3">
        <f>+C794*D794</f>
        <v>70</v>
      </c>
      <c r="I794" s="3">
        <f>+B794*D794</f>
        <v>42</v>
      </c>
      <c r="J794" s="6">
        <f t="shared" si="12"/>
        <v>0.2</v>
      </c>
    </row>
    <row r="795" spans="1:10">
      <c r="A795" s="1">
        <v>313</v>
      </c>
      <c r="B795" s="3">
        <v>11</v>
      </c>
      <c r="C795" s="3">
        <v>19</v>
      </c>
      <c r="D795" s="1">
        <v>2</v>
      </c>
      <c r="E795" s="5" t="s">
        <v>71</v>
      </c>
      <c r="F795" s="5">
        <f>+E795*D795</f>
        <v>3.7499999999999999E-2</v>
      </c>
      <c r="G795" s="3">
        <f>+H795-(B795*D795)</f>
        <v>16</v>
      </c>
      <c r="H795" s="3">
        <f>+C795*D795</f>
        <v>38</v>
      </c>
      <c r="I795" s="3">
        <f>+B795*D795</f>
        <v>22</v>
      </c>
      <c r="J795" s="6">
        <f t="shared" si="12"/>
        <v>0.21052631578947367</v>
      </c>
    </row>
    <row r="796" spans="1:10">
      <c r="A796" s="1">
        <v>313</v>
      </c>
      <c r="B796" s="3">
        <v>19</v>
      </c>
      <c r="C796" s="3">
        <v>31</v>
      </c>
      <c r="D796" s="1">
        <v>2</v>
      </c>
      <c r="E796" s="5" t="s">
        <v>91</v>
      </c>
      <c r="F796" s="5">
        <f>+E796*D796</f>
        <v>5.2777777777777778E-2</v>
      </c>
      <c r="G796" s="3">
        <f>+H796-(B796*D796)</f>
        <v>24</v>
      </c>
      <c r="H796" s="3">
        <f>+C796*D796</f>
        <v>62</v>
      </c>
      <c r="I796" s="3">
        <f>+B796*D796</f>
        <v>38</v>
      </c>
      <c r="J796" s="6">
        <f t="shared" si="12"/>
        <v>0.19354838709677419</v>
      </c>
    </row>
    <row r="797" spans="1:10">
      <c r="A797" s="1">
        <v>313</v>
      </c>
      <c r="B797" s="3">
        <v>22</v>
      </c>
      <c r="C797" s="3">
        <v>36</v>
      </c>
      <c r="D797" s="1">
        <v>3</v>
      </c>
      <c r="E797" s="5" t="s">
        <v>79</v>
      </c>
      <c r="F797" s="5">
        <f>+E797*D797</f>
        <v>5.4166666666666662E-2</v>
      </c>
      <c r="G797" s="3">
        <f>+H797-(B797*D797)</f>
        <v>42</v>
      </c>
      <c r="H797" s="3">
        <f>+C797*D797</f>
        <v>108</v>
      </c>
      <c r="I797" s="3">
        <f>+B797*D797</f>
        <v>66</v>
      </c>
      <c r="J797" s="6">
        <f t="shared" si="12"/>
        <v>0.12962962962962962</v>
      </c>
    </row>
    <row r="798" spans="1:10">
      <c r="A798" s="1">
        <v>313</v>
      </c>
      <c r="B798" s="3">
        <v>14</v>
      </c>
      <c r="C798" s="3">
        <v>24</v>
      </c>
      <c r="D798" s="1">
        <v>1</v>
      </c>
      <c r="E798" s="5" t="s">
        <v>78</v>
      </c>
      <c r="F798" s="5">
        <f>+E798*D798</f>
        <v>1.0416666666666666E-2</v>
      </c>
      <c r="G798" s="3">
        <f>+H798-(B798*D798)</f>
        <v>10</v>
      </c>
      <c r="H798" s="3">
        <f>+C798*D798</f>
        <v>24</v>
      </c>
      <c r="I798" s="3">
        <f>+B798*D798</f>
        <v>14</v>
      </c>
      <c r="J798" s="6">
        <f t="shared" si="12"/>
        <v>0.41666666666666669</v>
      </c>
    </row>
    <row r="799" spans="1:10">
      <c r="A799" s="1">
        <v>314</v>
      </c>
      <c r="B799" s="3">
        <v>16</v>
      </c>
      <c r="C799" s="3">
        <v>27</v>
      </c>
      <c r="D799" s="1">
        <v>1</v>
      </c>
      <c r="E799" s="5" t="s">
        <v>85</v>
      </c>
      <c r="F799" s="5">
        <f>+E799*D799</f>
        <v>3.472222222222222E-3</v>
      </c>
      <c r="G799" s="3">
        <f>+H799-(B799*D799)</f>
        <v>11</v>
      </c>
      <c r="H799" s="3">
        <f>+C799*D799</f>
        <v>27</v>
      </c>
      <c r="I799" s="3">
        <f>+B799*D799</f>
        <v>16</v>
      </c>
      <c r="J799" s="6">
        <f t="shared" si="12"/>
        <v>0.40740740740740738</v>
      </c>
    </row>
    <row r="800" spans="1:10">
      <c r="A800" s="1">
        <v>315</v>
      </c>
      <c r="B800" s="3">
        <v>15</v>
      </c>
      <c r="C800" s="3">
        <v>25</v>
      </c>
      <c r="D800" s="1">
        <v>1</v>
      </c>
      <c r="E800" s="5" t="s">
        <v>117</v>
      </c>
      <c r="F800" s="5">
        <f>+E800*D800</f>
        <v>1.1111111111111112E-2</v>
      </c>
      <c r="G800" s="3">
        <f>+H800-(B800*D800)</f>
        <v>10</v>
      </c>
      <c r="H800" s="3">
        <f>+C800*D800</f>
        <v>25</v>
      </c>
      <c r="I800" s="3">
        <f>+B800*D800</f>
        <v>15</v>
      </c>
      <c r="J800" s="6">
        <f t="shared" si="12"/>
        <v>0.4</v>
      </c>
    </row>
    <row r="801" spans="1:10">
      <c r="A801" s="1">
        <v>315</v>
      </c>
      <c r="B801" s="3">
        <v>16</v>
      </c>
      <c r="C801" s="3">
        <v>28</v>
      </c>
      <c r="D801" s="1">
        <v>1</v>
      </c>
      <c r="E801" s="5" t="s">
        <v>115</v>
      </c>
      <c r="F801" s="5">
        <f>+E801*D801</f>
        <v>4.8611111111111112E-3</v>
      </c>
      <c r="G801" s="3">
        <f>+H801-(B801*D801)</f>
        <v>12</v>
      </c>
      <c r="H801" s="3">
        <f>+C801*D801</f>
        <v>28</v>
      </c>
      <c r="I801" s="3">
        <f>+B801*D801</f>
        <v>16</v>
      </c>
      <c r="J801" s="6">
        <f t="shared" si="12"/>
        <v>0.42857142857142855</v>
      </c>
    </row>
    <row r="802" spans="1:10">
      <c r="A802" s="1">
        <v>315</v>
      </c>
      <c r="B802" s="3">
        <v>17</v>
      </c>
      <c r="C802" s="3">
        <v>29</v>
      </c>
      <c r="D802" s="1">
        <v>3</v>
      </c>
      <c r="E802" s="5" t="s">
        <v>119</v>
      </c>
      <c r="F802" s="5">
        <f>+E802*D802</f>
        <v>0.10833333333333332</v>
      </c>
      <c r="G802" s="3">
        <f>+H802-(B802*D802)</f>
        <v>36</v>
      </c>
      <c r="H802" s="3">
        <f>+C802*D802</f>
        <v>87</v>
      </c>
      <c r="I802" s="3">
        <f>+B802*D802</f>
        <v>51</v>
      </c>
      <c r="J802" s="6">
        <f t="shared" si="12"/>
        <v>0.13793103448275862</v>
      </c>
    </row>
    <row r="803" spans="1:10">
      <c r="A803" s="1">
        <v>315</v>
      </c>
      <c r="B803" s="3">
        <v>13</v>
      </c>
      <c r="C803" s="3">
        <v>21</v>
      </c>
      <c r="D803" s="1">
        <v>1</v>
      </c>
      <c r="E803" s="5" t="s">
        <v>68</v>
      </c>
      <c r="F803" s="5">
        <f>+E803*D803</f>
        <v>3.5416666666666666E-2</v>
      </c>
      <c r="G803" s="3">
        <f>+H803-(B803*D803)</f>
        <v>8</v>
      </c>
      <c r="H803" s="3">
        <f>+C803*D803</f>
        <v>21</v>
      </c>
      <c r="I803" s="3">
        <f>+B803*D803</f>
        <v>13</v>
      </c>
      <c r="J803" s="6">
        <f t="shared" si="12"/>
        <v>0.38095238095238093</v>
      </c>
    </row>
    <row r="804" spans="1:10">
      <c r="A804" s="1">
        <v>316</v>
      </c>
      <c r="B804" s="3">
        <v>10</v>
      </c>
      <c r="C804" s="3">
        <v>18</v>
      </c>
      <c r="D804" s="1">
        <v>1</v>
      </c>
      <c r="E804" s="5" t="s">
        <v>114</v>
      </c>
      <c r="F804" s="5">
        <f>+E804*D804</f>
        <v>2.0833333333333332E-2</v>
      </c>
      <c r="G804" s="3">
        <f>+H804-(B804*D804)</f>
        <v>8</v>
      </c>
      <c r="H804" s="3">
        <f>+C804*D804</f>
        <v>18</v>
      </c>
      <c r="I804" s="3">
        <f>+B804*D804</f>
        <v>10</v>
      </c>
      <c r="J804" s="6">
        <f t="shared" si="12"/>
        <v>0.44444444444444442</v>
      </c>
    </row>
    <row r="805" spans="1:10">
      <c r="A805" s="1">
        <v>316</v>
      </c>
      <c r="B805" s="3">
        <v>13</v>
      </c>
      <c r="C805" s="3">
        <v>21</v>
      </c>
      <c r="D805" s="1">
        <v>1</v>
      </c>
      <c r="E805" s="5" t="s">
        <v>74</v>
      </c>
      <c r="F805" s="5">
        <f>+E805*D805</f>
        <v>1.5972222222222221E-2</v>
      </c>
      <c r="G805" s="3">
        <f>+H805-(B805*D805)</f>
        <v>8</v>
      </c>
      <c r="H805" s="3">
        <f>+C805*D805</f>
        <v>21</v>
      </c>
      <c r="I805" s="3">
        <f>+B805*D805</f>
        <v>13</v>
      </c>
      <c r="J805" s="6">
        <f t="shared" si="12"/>
        <v>0.38095238095238093</v>
      </c>
    </row>
    <row r="806" spans="1:10">
      <c r="A806" s="1">
        <v>316</v>
      </c>
      <c r="B806" s="3">
        <v>16</v>
      </c>
      <c r="C806" s="3">
        <v>27</v>
      </c>
      <c r="D806" s="1">
        <v>3</v>
      </c>
      <c r="E806" s="5" t="s">
        <v>113</v>
      </c>
      <c r="F806" s="5">
        <f>+E806*D806</f>
        <v>0.11041666666666666</v>
      </c>
      <c r="G806" s="3">
        <f>+H806-(B806*D806)</f>
        <v>33</v>
      </c>
      <c r="H806" s="3">
        <f>+C806*D806</f>
        <v>81</v>
      </c>
      <c r="I806" s="3">
        <f>+B806*D806</f>
        <v>48</v>
      </c>
      <c r="J806" s="6">
        <f t="shared" si="12"/>
        <v>0.13580246913580246</v>
      </c>
    </row>
    <row r="807" spans="1:10">
      <c r="A807" s="1">
        <v>316</v>
      </c>
      <c r="B807" s="3">
        <v>25</v>
      </c>
      <c r="C807" s="3">
        <v>40</v>
      </c>
      <c r="D807" s="1">
        <v>1</v>
      </c>
      <c r="E807" s="5" t="s">
        <v>119</v>
      </c>
      <c r="F807" s="5">
        <f>+E807*D807</f>
        <v>3.6111111111111108E-2</v>
      </c>
      <c r="G807" s="3">
        <f>+H807-(B807*D807)</f>
        <v>15</v>
      </c>
      <c r="H807" s="3">
        <f>+C807*D807</f>
        <v>40</v>
      </c>
      <c r="I807" s="3">
        <f>+B807*D807</f>
        <v>25</v>
      </c>
      <c r="J807" s="6">
        <f t="shared" si="12"/>
        <v>0.375</v>
      </c>
    </row>
    <row r="808" spans="1:10">
      <c r="A808" s="1">
        <v>317</v>
      </c>
      <c r="B808" s="3">
        <v>13</v>
      </c>
      <c r="C808" s="3">
        <v>22</v>
      </c>
      <c r="D808" s="1">
        <v>2</v>
      </c>
      <c r="E808" s="5" t="s">
        <v>97</v>
      </c>
      <c r="F808" s="5">
        <f>+E808*D808</f>
        <v>2.7777777777777776E-2</v>
      </c>
      <c r="G808" s="3">
        <f>+H808-(B808*D808)</f>
        <v>18</v>
      </c>
      <c r="H808" s="3">
        <f>+C808*D808</f>
        <v>44</v>
      </c>
      <c r="I808" s="3">
        <f>+B808*D808</f>
        <v>26</v>
      </c>
      <c r="J808" s="6">
        <f t="shared" si="12"/>
        <v>0.20454545454545456</v>
      </c>
    </row>
    <row r="809" spans="1:10">
      <c r="A809" s="1">
        <v>317</v>
      </c>
      <c r="B809" s="3">
        <v>20</v>
      </c>
      <c r="C809" s="3">
        <v>34</v>
      </c>
      <c r="D809" s="1">
        <v>3</v>
      </c>
      <c r="E809" s="5" t="s">
        <v>111</v>
      </c>
      <c r="F809" s="5">
        <f>+E809*D809</f>
        <v>7.7083333333333337E-2</v>
      </c>
      <c r="G809" s="3">
        <f>+H809-(B809*D809)</f>
        <v>42</v>
      </c>
      <c r="H809" s="3">
        <f>+C809*D809</f>
        <v>102</v>
      </c>
      <c r="I809" s="3">
        <f>+B809*D809</f>
        <v>60</v>
      </c>
      <c r="J809" s="6">
        <f t="shared" si="12"/>
        <v>0.1372549019607843</v>
      </c>
    </row>
    <row r="810" spans="1:10">
      <c r="A810" s="1">
        <v>317</v>
      </c>
      <c r="B810" s="3">
        <v>19</v>
      </c>
      <c r="C810" s="3">
        <v>32</v>
      </c>
      <c r="D810" s="1">
        <v>1</v>
      </c>
      <c r="E810" s="5" t="s">
        <v>81</v>
      </c>
      <c r="F810" s="5">
        <f>+E810*D810</f>
        <v>2.1527777777777778E-2</v>
      </c>
      <c r="G810" s="3">
        <f>+H810-(B810*D810)</f>
        <v>13</v>
      </c>
      <c r="H810" s="3">
        <f>+C810*D810</f>
        <v>32</v>
      </c>
      <c r="I810" s="3">
        <f>+B810*D810</f>
        <v>19</v>
      </c>
      <c r="J810" s="6">
        <f t="shared" si="12"/>
        <v>0.40625</v>
      </c>
    </row>
    <row r="811" spans="1:10">
      <c r="A811" s="1">
        <v>318</v>
      </c>
      <c r="B811" s="3">
        <v>17</v>
      </c>
      <c r="C811" s="3">
        <v>29</v>
      </c>
      <c r="D811" s="1">
        <v>1</v>
      </c>
      <c r="E811" s="5" t="s">
        <v>104</v>
      </c>
      <c r="F811" s="5">
        <f>+E811*D811</f>
        <v>2.7083333333333334E-2</v>
      </c>
      <c r="G811" s="3">
        <f>+H811-(B811*D811)</f>
        <v>12</v>
      </c>
      <c r="H811" s="3">
        <f>+C811*D811</f>
        <v>29</v>
      </c>
      <c r="I811" s="3">
        <f>+B811*D811</f>
        <v>17</v>
      </c>
      <c r="J811" s="6">
        <f t="shared" si="12"/>
        <v>0.41379310344827586</v>
      </c>
    </row>
    <row r="812" spans="1:10">
      <c r="A812" s="1">
        <v>319</v>
      </c>
      <c r="B812" s="3">
        <v>19</v>
      </c>
      <c r="C812" s="3">
        <v>32</v>
      </c>
      <c r="D812" s="1">
        <v>3</v>
      </c>
      <c r="E812" s="5" t="s">
        <v>117</v>
      </c>
      <c r="F812" s="5">
        <f>+E812*D812</f>
        <v>3.3333333333333333E-2</v>
      </c>
      <c r="G812" s="3">
        <f>+H812-(B812*D812)</f>
        <v>39</v>
      </c>
      <c r="H812" s="3">
        <f>+C812*D812</f>
        <v>96</v>
      </c>
      <c r="I812" s="3">
        <f>+B812*D812</f>
        <v>57</v>
      </c>
      <c r="J812" s="6">
        <f t="shared" si="12"/>
        <v>0.13541666666666666</v>
      </c>
    </row>
    <row r="813" spans="1:10">
      <c r="A813" s="1">
        <v>319</v>
      </c>
      <c r="B813" s="3">
        <v>21</v>
      </c>
      <c r="C813" s="3">
        <v>35</v>
      </c>
      <c r="D813" s="1">
        <v>2</v>
      </c>
      <c r="E813" s="5" t="s">
        <v>75</v>
      </c>
      <c r="F813" s="5">
        <f>+E813*D813</f>
        <v>2.361111111111111E-2</v>
      </c>
      <c r="G813" s="3">
        <f>+H813-(B813*D813)</f>
        <v>28</v>
      </c>
      <c r="H813" s="3">
        <f>+C813*D813</f>
        <v>70</v>
      </c>
      <c r="I813" s="3">
        <f>+B813*D813</f>
        <v>42</v>
      </c>
      <c r="J813" s="6">
        <f t="shared" si="12"/>
        <v>0.2</v>
      </c>
    </row>
    <row r="814" spans="1:10">
      <c r="A814" s="1">
        <v>319</v>
      </c>
      <c r="B814" s="3">
        <v>25</v>
      </c>
      <c r="C814" s="3">
        <v>40</v>
      </c>
      <c r="D814" s="1">
        <v>1</v>
      </c>
      <c r="E814" s="5" t="s">
        <v>91</v>
      </c>
      <c r="F814" s="5">
        <f>+E814*D814</f>
        <v>2.6388888888888889E-2</v>
      </c>
      <c r="G814" s="3">
        <f>+H814-(B814*D814)</f>
        <v>15</v>
      </c>
      <c r="H814" s="3">
        <f>+C814*D814</f>
        <v>40</v>
      </c>
      <c r="I814" s="3">
        <f>+B814*D814</f>
        <v>25</v>
      </c>
      <c r="J814" s="6">
        <f t="shared" si="12"/>
        <v>0.375</v>
      </c>
    </row>
    <row r="815" spans="1:10">
      <c r="A815" s="1">
        <v>319</v>
      </c>
      <c r="B815" s="3">
        <v>19</v>
      </c>
      <c r="C815" s="3">
        <v>31</v>
      </c>
      <c r="D815" s="1">
        <v>2</v>
      </c>
      <c r="E815" s="5" t="s">
        <v>107</v>
      </c>
      <c r="F815" s="5">
        <f>+E815*D815</f>
        <v>7.6388888888888895E-2</v>
      </c>
      <c r="G815" s="3">
        <f>+H815-(B815*D815)</f>
        <v>24</v>
      </c>
      <c r="H815" s="3">
        <f>+C815*D815</f>
        <v>62</v>
      </c>
      <c r="I815" s="3">
        <f>+B815*D815</f>
        <v>38</v>
      </c>
      <c r="J815" s="6">
        <f t="shared" si="12"/>
        <v>0.19354838709677419</v>
      </c>
    </row>
    <row r="816" spans="1:10">
      <c r="A816" s="1">
        <v>320</v>
      </c>
      <c r="B816" s="3">
        <v>13</v>
      </c>
      <c r="C816" s="3">
        <v>21</v>
      </c>
      <c r="D816" s="1">
        <v>2</v>
      </c>
      <c r="E816" s="5" t="s">
        <v>86</v>
      </c>
      <c r="F816" s="5">
        <f>+E816*D816</f>
        <v>6.1111111111111109E-2</v>
      </c>
      <c r="G816" s="3">
        <f>+H816-(B816*D816)</f>
        <v>16</v>
      </c>
      <c r="H816" s="3">
        <f>+C816*D816</f>
        <v>42</v>
      </c>
      <c r="I816" s="3">
        <f>+B816*D816</f>
        <v>26</v>
      </c>
      <c r="J816" s="6">
        <f t="shared" si="12"/>
        <v>0.19047619047619047</v>
      </c>
    </row>
    <row r="817" spans="1:10">
      <c r="A817" s="1">
        <v>320</v>
      </c>
      <c r="B817" s="3">
        <v>13</v>
      </c>
      <c r="C817" s="3">
        <v>22</v>
      </c>
      <c r="D817" s="1">
        <v>1</v>
      </c>
      <c r="E817" s="5" t="s">
        <v>86</v>
      </c>
      <c r="F817" s="5">
        <f>+E817*D817</f>
        <v>3.0555555555555555E-2</v>
      </c>
      <c r="G817" s="3">
        <f>+H817-(B817*D817)</f>
        <v>9</v>
      </c>
      <c r="H817" s="3">
        <f>+C817*D817</f>
        <v>22</v>
      </c>
      <c r="I817" s="3">
        <f>+B817*D817</f>
        <v>13</v>
      </c>
      <c r="J817" s="6">
        <f t="shared" si="12"/>
        <v>0.40909090909090912</v>
      </c>
    </row>
    <row r="818" spans="1:10">
      <c r="A818" s="1">
        <v>320</v>
      </c>
      <c r="B818" s="3">
        <v>20</v>
      </c>
      <c r="C818" s="3">
        <v>34</v>
      </c>
      <c r="D818" s="1">
        <v>1</v>
      </c>
      <c r="E818" s="5" t="s">
        <v>101</v>
      </c>
      <c r="F818" s="5">
        <f>+E818*D818</f>
        <v>2.9166666666666667E-2</v>
      </c>
      <c r="G818" s="3">
        <f>+H818-(B818*D818)</f>
        <v>14</v>
      </c>
      <c r="H818" s="3">
        <f>+C818*D818</f>
        <v>34</v>
      </c>
      <c r="I818" s="3">
        <f>+B818*D818</f>
        <v>20</v>
      </c>
      <c r="J818" s="6">
        <f t="shared" si="12"/>
        <v>0.41176470588235292</v>
      </c>
    </row>
    <row r="819" spans="1:10">
      <c r="A819" s="1">
        <v>321</v>
      </c>
      <c r="B819" s="3">
        <v>16</v>
      </c>
      <c r="C819" s="3">
        <v>28</v>
      </c>
      <c r="D819" s="1">
        <v>1</v>
      </c>
      <c r="E819" s="5" t="s">
        <v>69</v>
      </c>
      <c r="F819" s="5">
        <f>+E819*D819</f>
        <v>2.361111111111111E-2</v>
      </c>
      <c r="G819" s="3">
        <f>+H819-(B819*D819)</f>
        <v>12</v>
      </c>
      <c r="H819" s="3">
        <f>+C819*D819</f>
        <v>28</v>
      </c>
      <c r="I819" s="3">
        <f>+B819*D819</f>
        <v>16</v>
      </c>
      <c r="J819" s="6">
        <f t="shared" si="12"/>
        <v>0.42857142857142855</v>
      </c>
    </row>
    <row r="820" spans="1:10">
      <c r="A820" s="1">
        <v>321</v>
      </c>
      <c r="B820" s="3">
        <v>13</v>
      </c>
      <c r="C820" s="3">
        <v>22</v>
      </c>
      <c r="D820" s="1">
        <v>2</v>
      </c>
      <c r="E820" s="5" t="s">
        <v>105</v>
      </c>
      <c r="F820" s="5">
        <f>+E820*D820</f>
        <v>3.0555555555555555E-2</v>
      </c>
      <c r="G820" s="3">
        <f>+H820-(B820*D820)</f>
        <v>18</v>
      </c>
      <c r="H820" s="3">
        <f>+C820*D820</f>
        <v>44</v>
      </c>
      <c r="I820" s="3">
        <f>+B820*D820</f>
        <v>26</v>
      </c>
      <c r="J820" s="6">
        <f t="shared" si="12"/>
        <v>0.20454545454545456</v>
      </c>
    </row>
    <row r="821" spans="1:10">
      <c r="A821" s="1">
        <v>321</v>
      </c>
      <c r="B821" s="3">
        <v>14</v>
      </c>
      <c r="C821" s="3">
        <v>23</v>
      </c>
      <c r="D821" s="1">
        <v>3</v>
      </c>
      <c r="E821" s="5" t="s">
        <v>104</v>
      </c>
      <c r="F821" s="5">
        <f>+E821*D821</f>
        <v>8.1250000000000003E-2</v>
      </c>
      <c r="G821" s="3">
        <f>+H821-(B821*D821)</f>
        <v>27</v>
      </c>
      <c r="H821" s="3">
        <f>+C821*D821</f>
        <v>69</v>
      </c>
      <c r="I821" s="3">
        <f>+B821*D821</f>
        <v>42</v>
      </c>
      <c r="J821" s="6">
        <f t="shared" si="12"/>
        <v>0.13043478260869565</v>
      </c>
    </row>
    <row r="822" spans="1:10">
      <c r="A822" s="1">
        <v>322</v>
      </c>
      <c r="B822" s="3">
        <v>19</v>
      </c>
      <c r="C822" s="3">
        <v>32</v>
      </c>
      <c r="D822" s="1">
        <v>2</v>
      </c>
      <c r="E822" s="5" t="s">
        <v>76</v>
      </c>
      <c r="F822" s="5">
        <f>+E822*D822</f>
        <v>1.1111111111111112E-2</v>
      </c>
      <c r="G822" s="3">
        <f>+H822-(B822*D822)</f>
        <v>26</v>
      </c>
      <c r="H822" s="3">
        <f>+C822*D822</f>
        <v>64</v>
      </c>
      <c r="I822" s="3">
        <f>+B822*D822</f>
        <v>38</v>
      </c>
      <c r="J822" s="6">
        <f t="shared" si="12"/>
        <v>0.203125</v>
      </c>
    </row>
    <row r="823" spans="1:10">
      <c r="A823" s="1">
        <v>322</v>
      </c>
      <c r="B823" s="3">
        <v>13</v>
      </c>
      <c r="C823" s="3">
        <v>21</v>
      </c>
      <c r="D823" s="1">
        <v>1</v>
      </c>
      <c r="E823" s="5" t="s">
        <v>119</v>
      </c>
      <c r="F823" s="5">
        <f>+E823*D823</f>
        <v>3.6111111111111108E-2</v>
      </c>
      <c r="G823" s="3">
        <f>+H823-(B823*D823)</f>
        <v>8</v>
      </c>
      <c r="H823" s="3">
        <f>+C823*D823</f>
        <v>21</v>
      </c>
      <c r="I823" s="3">
        <f>+B823*D823</f>
        <v>13</v>
      </c>
      <c r="J823" s="6">
        <f t="shared" si="12"/>
        <v>0.38095238095238093</v>
      </c>
    </row>
    <row r="824" spans="1:10">
      <c r="A824" s="1">
        <v>323</v>
      </c>
      <c r="B824" s="3">
        <v>13</v>
      </c>
      <c r="C824" s="3">
        <v>22</v>
      </c>
      <c r="D824" s="1">
        <v>3</v>
      </c>
      <c r="E824" s="5" t="s">
        <v>111</v>
      </c>
      <c r="F824" s="5">
        <f>+E824*D824</f>
        <v>7.7083333333333337E-2</v>
      </c>
      <c r="G824" s="3">
        <f>+H824-(B824*D824)</f>
        <v>27</v>
      </c>
      <c r="H824" s="3">
        <f>+C824*D824</f>
        <v>66</v>
      </c>
      <c r="I824" s="3">
        <f>+B824*D824</f>
        <v>39</v>
      </c>
      <c r="J824" s="6">
        <f t="shared" si="12"/>
        <v>0.13636363636363638</v>
      </c>
    </row>
    <row r="825" spans="1:10">
      <c r="A825" s="1">
        <v>323</v>
      </c>
      <c r="B825" s="3">
        <v>17</v>
      </c>
      <c r="C825" s="3">
        <v>29</v>
      </c>
      <c r="D825" s="1">
        <v>2</v>
      </c>
      <c r="E825" s="5" t="s">
        <v>112</v>
      </c>
      <c r="F825" s="5">
        <f>+E825*D825</f>
        <v>4.583333333333333E-2</v>
      </c>
      <c r="G825" s="3">
        <f>+H825-(B825*D825)</f>
        <v>24</v>
      </c>
      <c r="H825" s="3">
        <f>+C825*D825</f>
        <v>58</v>
      </c>
      <c r="I825" s="3">
        <f>+B825*D825</f>
        <v>34</v>
      </c>
      <c r="J825" s="6">
        <f t="shared" si="12"/>
        <v>0.20689655172413793</v>
      </c>
    </row>
    <row r="826" spans="1:10">
      <c r="A826" s="1">
        <v>323</v>
      </c>
      <c r="B826" s="3">
        <v>14</v>
      </c>
      <c r="C826" s="3">
        <v>24</v>
      </c>
      <c r="D826" s="1">
        <v>2</v>
      </c>
      <c r="E826" s="5" t="s">
        <v>114</v>
      </c>
      <c r="F826" s="5">
        <f>+E826*D826</f>
        <v>4.1666666666666664E-2</v>
      </c>
      <c r="G826" s="3">
        <f>+H826-(B826*D826)</f>
        <v>20</v>
      </c>
      <c r="H826" s="3">
        <f>+C826*D826</f>
        <v>48</v>
      </c>
      <c r="I826" s="3">
        <f>+B826*D826</f>
        <v>28</v>
      </c>
      <c r="J826" s="6">
        <f t="shared" si="12"/>
        <v>0.20833333333333334</v>
      </c>
    </row>
    <row r="827" spans="1:10">
      <c r="A827" s="1">
        <v>323</v>
      </c>
      <c r="B827" s="3">
        <v>10</v>
      </c>
      <c r="C827" s="3">
        <v>18</v>
      </c>
      <c r="D827" s="1">
        <v>2</v>
      </c>
      <c r="E827" s="5" t="s">
        <v>105</v>
      </c>
      <c r="F827" s="5">
        <f>+E827*D827</f>
        <v>3.0555555555555555E-2</v>
      </c>
      <c r="G827" s="3">
        <f>+H827-(B827*D827)</f>
        <v>16</v>
      </c>
      <c r="H827" s="3">
        <f>+C827*D827</f>
        <v>36</v>
      </c>
      <c r="I827" s="3">
        <f>+B827*D827</f>
        <v>20</v>
      </c>
      <c r="J827" s="6">
        <f t="shared" si="12"/>
        <v>0.22222222222222221</v>
      </c>
    </row>
    <row r="828" spans="1:10">
      <c r="A828" s="1">
        <v>324</v>
      </c>
      <c r="B828" s="3">
        <v>18</v>
      </c>
      <c r="C828" s="3">
        <v>30</v>
      </c>
      <c r="D828" s="1">
        <v>1</v>
      </c>
      <c r="E828" s="5" t="s">
        <v>78</v>
      </c>
      <c r="F828" s="5">
        <f>+E828*D828</f>
        <v>1.0416666666666666E-2</v>
      </c>
      <c r="G828" s="3">
        <f>+H828-(B828*D828)</f>
        <v>12</v>
      </c>
      <c r="H828" s="3">
        <f>+C828*D828</f>
        <v>30</v>
      </c>
      <c r="I828" s="3">
        <f>+B828*D828</f>
        <v>18</v>
      </c>
      <c r="J828" s="6">
        <f t="shared" si="12"/>
        <v>0.4</v>
      </c>
    </row>
    <row r="829" spans="1:10">
      <c r="A829" s="1">
        <v>324</v>
      </c>
      <c r="B829" s="3">
        <v>16</v>
      </c>
      <c r="C829" s="3">
        <v>27</v>
      </c>
      <c r="D829" s="1">
        <v>3</v>
      </c>
      <c r="E829" s="5" t="s">
        <v>93</v>
      </c>
      <c r="F829" s="5">
        <f>+E829*D829</f>
        <v>0.12083333333333335</v>
      </c>
      <c r="G829" s="3">
        <f>+H829-(B829*D829)</f>
        <v>33</v>
      </c>
      <c r="H829" s="3">
        <f>+C829*D829</f>
        <v>81</v>
      </c>
      <c r="I829" s="3">
        <f>+B829*D829</f>
        <v>48</v>
      </c>
      <c r="J829" s="6">
        <f t="shared" si="12"/>
        <v>0.13580246913580246</v>
      </c>
    </row>
    <row r="830" spans="1:10">
      <c r="A830" s="1">
        <v>324</v>
      </c>
      <c r="B830" s="3">
        <v>15</v>
      </c>
      <c r="C830" s="3">
        <v>26</v>
      </c>
      <c r="D830" s="1">
        <v>1</v>
      </c>
      <c r="E830" s="5" t="s">
        <v>75</v>
      </c>
      <c r="F830" s="5">
        <f>+E830*D830</f>
        <v>1.1805555555555555E-2</v>
      </c>
      <c r="G830" s="3">
        <f>+H830-(B830*D830)</f>
        <v>11</v>
      </c>
      <c r="H830" s="3">
        <f>+C830*D830</f>
        <v>26</v>
      </c>
      <c r="I830" s="3">
        <f>+B830*D830</f>
        <v>15</v>
      </c>
      <c r="J830" s="6">
        <f t="shared" si="12"/>
        <v>0.42307692307692307</v>
      </c>
    </row>
    <row r="831" spans="1:10">
      <c r="A831" s="1">
        <v>325</v>
      </c>
      <c r="B831" s="3">
        <v>13</v>
      </c>
      <c r="C831" s="3">
        <v>21</v>
      </c>
      <c r="D831" s="1">
        <v>1</v>
      </c>
      <c r="E831" s="5" t="s">
        <v>79</v>
      </c>
      <c r="F831" s="5">
        <f>+E831*D831</f>
        <v>1.8055555555555554E-2</v>
      </c>
      <c r="G831" s="3">
        <f>+H831-(B831*D831)</f>
        <v>8</v>
      </c>
      <c r="H831" s="3">
        <f>+C831*D831</f>
        <v>21</v>
      </c>
      <c r="I831" s="3">
        <f>+B831*D831</f>
        <v>13</v>
      </c>
      <c r="J831" s="6">
        <f t="shared" si="12"/>
        <v>0.38095238095238093</v>
      </c>
    </row>
    <row r="832" spans="1:10">
      <c r="A832" s="1">
        <v>325</v>
      </c>
      <c r="B832" s="3">
        <v>19</v>
      </c>
      <c r="C832" s="3">
        <v>31</v>
      </c>
      <c r="D832" s="1">
        <v>1</v>
      </c>
      <c r="E832" s="5" t="s">
        <v>85</v>
      </c>
      <c r="F832" s="5">
        <f>+E832*D832</f>
        <v>3.472222222222222E-3</v>
      </c>
      <c r="G832" s="3">
        <f>+H832-(B832*D832)</f>
        <v>12</v>
      </c>
      <c r="H832" s="3">
        <f>+C832*D832</f>
        <v>31</v>
      </c>
      <c r="I832" s="3">
        <f>+B832*D832</f>
        <v>19</v>
      </c>
      <c r="J832" s="6">
        <f t="shared" si="12"/>
        <v>0.38709677419354838</v>
      </c>
    </row>
    <row r="833" spans="1:10">
      <c r="A833" s="1">
        <v>325</v>
      </c>
      <c r="B833" s="3">
        <v>21</v>
      </c>
      <c r="C833" s="3">
        <v>35</v>
      </c>
      <c r="D833" s="1">
        <v>2</v>
      </c>
      <c r="E833" s="5" t="s">
        <v>99</v>
      </c>
      <c r="F833" s="5">
        <f>+E833*D833</f>
        <v>1.8055555555555554E-2</v>
      </c>
      <c r="G833" s="3">
        <f>+H833-(B833*D833)</f>
        <v>28</v>
      </c>
      <c r="H833" s="3">
        <f>+C833*D833</f>
        <v>70</v>
      </c>
      <c r="I833" s="3">
        <f>+B833*D833</f>
        <v>42</v>
      </c>
      <c r="J833" s="6">
        <f t="shared" si="12"/>
        <v>0.2</v>
      </c>
    </row>
    <row r="834" spans="1:10">
      <c r="A834" s="1">
        <v>325</v>
      </c>
      <c r="B834" s="3">
        <v>19</v>
      </c>
      <c r="C834" s="3">
        <v>32</v>
      </c>
      <c r="D834" s="1">
        <v>1</v>
      </c>
      <c r="E834" s="5" t="s">
        <v>71</v>
      </c>
      <c r="F834" s="5">
        <f>+E834*D834</f>
        <v>1.8749999999999999E-2</v>
      </c>
      <c r="G834" s="3">
        <f>+H834-(B834*D834)</f>
        <v>13</v>
      </c>
      <c r="H834" s="3">
        <f>+C834*D834</f>
        <v>32</v>
      </c>
      <c r="I834" s="3">
        <f>+B834*D834</f>
        <v>19</v>
      </c>
      <c r="J834" s="6">
        <f t="shared" ref="J834:J897" si="13">+(G834/H834)/D834</f>
        <v>0.40625</v>
      </c>
    </row>
    <row r="835" spans="1:10">
      <c r="A835" s="1">
        <v>326</v>
      </c>
      <c r="B835" s="3">
        <v>21</v>
      </c>
      <c r="C835" s="3">
        <v>35</v>
      </c>
      <c r="D835" s="1">
        <v>1</v>
      </c>
      <c r="E835" s="5" t="s">
        <v>96</v>
      </c>
      <c r="F835" s="5">
        <f>+E835*D835</f>
        <v>9.7222222222222224E-3</v>
      </c>
      <c r="G835" s="3">
        <f>+H835-(B835*D835)</f>
        <v>14</v>
      </c>
      <c r="H835" s="3">
        <f>+C835*D835</f>
        <v>35</v>
      </c>
      <c r="I835" s="3">
        <f>+B835*D835</f>
        <v>21</v>
      </c>
      <c r="J835" s="6">
        <f t="shared" si="13"/>
        <v>0.4</v>
      </c>
    </row>
    <row r="836" spans="1:10">
      <c r="A836" s="1">
        <v>326</v>
      </c>
      <c r="B836" s="3">
        <v>10</v>
      </c>
      <c r="C836" s="3">
        <v>18</v>
      </c>
      <c r="D836" s="1">
        <v>1</v>
      </c>
      <c r="E836" s="5" t="s">
        <v>118</v>
      </c>
      <c r="F836" s="5">
        <f>+E836*D836</f>
        <v>1.9444444444444445E-2</v>
      </c>
      <c r="G836" s="3">
        <f>+H836-(B836*D836)</f>
        <v>8</v>
      </c>
      <c r="H836" s="3">
        <f>+C836*D836</f>
        <v>18</v>
      </c>
      <c r="I836" s="3">
        <f>+B836*D836</f>
        <v>10</v>
      </c>
      <c r="J836" s="6">
        <f t="shared" si="13"/>
        <v>0.44444444444444442</v>
      </c>
    </row>
    <row r="837" spans="1:10">
      <c r="A837" s="1">
        <v>326</v>
      </c>
      <c r="B837" s="3">
        <v>16</v>
      </c>
      <c r="C837" s="3">
        <v>28</v>
      </c>
      <c r="D837" s="1">
        <v>1</v>
      </c>
      <c r="E837" s="5" t="s">
        <v>80</v>
      </c>
      <c r="F837" s="5">
        <f>+E837*D837</f>
        <v>3.4027777777777775E-2</v>
      </c>
      <c r="G837" s="3">
        <f>+H837-(B837*D837)</f>
        <v>12</v>
      </c>
      <c r="H837" s="3">
        <f>+C837*D837</f>
        <v>28</v>
      </c>
      <c r="I837" s="3">
        <f>+B837*D837</f>
        <v>16</v>
      </c>
      <c r="J837" s="6">
        <f t="shared" si="13"/>
        <v>0.42857142857142855</v>
      </c>
    </row>
    <row r="838" spans="1:10">
      <c r="A838" s="1">
        <v>327</v>
      </c>
      <c r="B838" s="3">
        <v>20</v>
      </c>
      <c r="C838" s="3">
        <v>34</v>
      </c>
      <c r="D838" s="1">
        <v>3</v>
      </c>
      <c r="E838" s="5" t="s">
        <v>112</v>
      </c>
      <c r="F838" s="5">
        <f>+E838*D838</f>
        <v>6.8749999999999992E-2</v>
      </c>
      <c r="G838" s="3">
        <f>+H838-(B838*D838)</f>
        <v>42</v>
      </c>
      <c r="H838" s="3">
        <f>+C838*D838</f>
        <v>102</v>
      </c>
      <c r="I838" s="3">
        <f>+B838*D838</f>
        <v>60</v>
      </c>
      <c r="J838" s="6">
        <f t="shared" si="13"/>
        <v>0.1372549019607843</v>
      </c>
    </row>
    <row r="839" spans="1:10">
      <c r="A839" s="1">
        <v>327</v>
      </c>
      <c r="B839" s="3">
        <v>10</v>
      </c>
      <c r="C839" s="3">
        <v>18</v>
      </c>
      <c r="D839" s="1">
        <v>1</v>
      </c>
      <c r="E839" s="5" t="s">
        <v>115</v>
      </c>
      <c r="F839" s="5">
        <f>+E839*D839</f>
        <v>4.8611111111111112E-3</v>
      </c>
      <c r="G839" s="3">
        <f>+H839-(B839*D839)</f>
        <v>8</v>
      </c>
      <c r="H839" s="3">
        <f>+C839*D839</f>
        <v>18</v>
      </c>
      <c r="I839" s="3">
        <f>+B839*D839</f>
        <v>10</v>
      </c>
      <c r="J839" s="6">
        <f t="shared" si="13"/>
        <v>0.44444444444444442</v>
      </c>
    </row>
    <row r="840" spans="1:10">
      <c r="A840" s="1">
        <v>327</v>
      </c>
      <c r="B840" s="3">
        <v>16</v>
      </c>
      <c r="C840" s="3">
        <v>27</v>
      </c>
      <c r="D840" s="1">
        <v>1</v>
      </c>
      <c r="E840" s="5" t="s">
        <v>69</v>
      </c>
      <c r="F840" s="5">
        <f>+E840*D840</f>
        <v>2.361111111111111E-2</v>
      </c>
      <c r="G840" s="3">
        <f>+H840-(B840*D840)</f>
        <v>11</v>
      </c>
      <c r="H840" s="3">
        <f>+C840*D840</f>
        <v>27</v>
      </c>
      <c r="I840" s="3">
        <f>+B840*D840</f>
        <v>16</v>
      </c>
      <c r="J840" s="6">
        <f t="shared" si="13"/>
        <v>0.40740740740740738</v>
      </c>
    </row>
    <row r="841" spans="1:10">
      <c r="A841" s="1">
        <v>328</v>
      </c>
      <c r="B841" s="3">
        <v>21</v>
      </c>
      <c r="C841" s="3">
        <v>35</v>
      </c>
      <c r="D841" s="1">
        <v>1</v>
      </c>
      <c r="E841" s="5" t="s">
        <v>108</v>
      </c>
      <c r="F841" s="5">
        <f>+E841*D841</f>
        <v>1.4583333333333334E-2</v>
      </c>
      <c r="G841" s="3">
        <f>+H841-(B841*D841)</f>
        <v>14</v>
      </c>
      <c r="H841" s="3">
        <f>+C841*D841</f>
        <v>35</v>
      </c>
      <c r="I841" s="3">
        <f>+B841*D841</f>
        <v>21</v>
      </c>
      <c r="J841" s="6">
        <f t="shared" si="13"/>
        <v>0.4</v>
      </c>
    </row>
    <row r="842" spans="1:10">
      <c r="A842" s="1">
        <v>329</v>
      </c>
      <c r="B842" s="3">
        <v>13</v>
      </c>
      <c r="C842" s="3">
        <v>21</v>
      </c>
      <c r="D842" s="1">
        <v>2</v>
      </c>
      <c r="E842" s="5" t="s">
        <v>110</v>
      </c>
      <c r="F842" s="5">
        <f>+E842*D842</f>
        <v>7.7777777777777779E-2</v>
      </c>
      <c r="G842" s="3">
        <f>+H842-(B842*D842)</f>
        <v>16</v>
      </c>
      <c r="H842" s="3">
        <f>+C842*D842</f>
        <v>42</v>
      </c>
      <c r="I842" s="3">
        <f>+B842*D842</f>
        <v>26</v>
      </c>
      <c r="J842" s="6">
        <f t="shared" si="13"/>
        <v>0.19047619047619047</v>
      </c>
    </row>
    <row r="843" spans="1:10">
      <c r="A843" s="1">
        <v>329</v>
      </c>
      <c r="B843" s="3">
        <v>25</v>
      </c>
      <c r="C843" s="3">
        <v>40</v>
      </c>
      <c r="D843" s="1">
        <v>2</v>
      </c>
      <c r="E843" s="5" t="s">
        <v>75</v>
      </c>
      <c r="F843" s="5">
        <f>+E843*D843</f>
        <v>2.361111111111111E-2</v>
      </c>
      <c r="G843" s="3">
        <f>+H843-(B843*D843)</f>
        <v>30</v>
      </c>
      <c r="H843" s="3">
        <f>+C843*D843</f>
        <v>80</v>
      </c>
      <c r="I843" s="3">
        <f>+B843*D843</f>
        <v>50</v>
      </c>
      <c r="J843" s="6">
        <f t="shared" si="13"/>
        <v>0.1875</v>
      </c>
    </row>
    <row r="844" spans="1:10">
      <c r="A844" s="1">
        <v>329</v>
      </c>
      <c r="B844" s="3">
        <v>19</v>
      </c>
      <c r="C844" s="3">
        <v>31</v>
      </c>
      <c r="D844" s="1">
        <v>2</v>
      </c>
      <c r="E844" s="5" t="s">
        <v>93</v>
      </c>
      <c r="F844" s="5">
        <f>+E844*D844</f>
        <v>8.0555555555555561E-2</v>
      </c>
      <c r="G844" s="3">
        <f>+H844-(B844*D844)</f>
        <v>24</v>
      </c>
      <c r="H844" s="3">
        <f>+C844*D844</f>
        <v>62</v>
      </c>
      <c r="I844" s="3">
        <f>+B844*D844</f>
        <v>38</v>
      </c>
      <c r="J844" s="6">
        <f t="shared" si="13"/>
        <v>0.19354838709677419</v>
      </c>
    </row>
    <row r="845" spans="1:10">
      <c r="A845" s="1">
        <v>329</v>
      </c>
      <c r="B845" s="3">
        <v>14</v>
      </c>
      <c r="C845" s="3">
        <v>23</v>
      </c>
      <c r="D845" s="1">
        <v>1</v>
      </c>
      <c r="E845" s="5" t="s">
        <v>76</v>
      </c>
      <c r="F845" s="5">
        <f>+E845*D845</f>
        <v>5.5555555555555558E-3</v>
      </c>
      <c r="G845" s="3">
        <f>+H845-(B845*D845)</f>
        <v>9</v>
      </c>
      <c r="H845" s="3">
        <f>+C845*D845</f>
        <v>23</v>
      </c>
      <c r="I845" s="3">
        <f>+B845*D845</f>
        <v>14</v>
      </c>
      <c r="J845" s="6">
        <f t="shared" si="13"/>
        <v>0.39130434782608697</v>
      </c>
    </row>
    <row r="846" spans="1:10">
      <c r="A846" s="1">
        <v>330</v>
      </c>
      <c r="B846" s="3">
        <v>15</v>
      </c>
      <c r="C846" s="3">
        <v>25</v>
      </c>
      <c r="D846" s="1">
        <v>2</v>
      </c>
      <c r="E846" s="5" t="s">
        <v>66</v>
      </c>
      <c r="F846" s="5">
        <f>+E846*D846</f>
        <v>3.4722222222222224E-2</v>
      </c>
      <c r="G846" s="3">
        <f>+H846-(B846*D846)</f>
        <v>20</v>
      </c>
      <c r="H846" s="3">
        <f>+C846*D846</f>
        <v>50</v>
      </c>
      <c r="I846" s="3">
        <f>+B846*D846</f>
        <v>30</v>
      </c>
      <c r="J846" s="6">
        <f t="shared" si="13"/>
        <v>0.2</v>
      </c>
    </row>
    <row r="847" spans="1:10">
      <c r="A847" s="1">
        <v>330</v>
      </c>
      <c r="B847" s="3">
        <v>16</v>
      </c>
      <c r="C847" s="3">
        <v>28</v>
      </c>
      <c r="D847" s="1">
        <v>2</v>
      </c>
      <c r="E847" s="5" t="s">
        <v>92</v>
      </c>
      <c r="F847" s="5">
        <f>+E847*D847</f>
        <v>5.9722222222222225E-2</v>
      </c>
      <c r="G847" s="3">
        <f>+H847-(B847*D847)</f>
        <v>24</v>
      </c>
      <c r="H847" s="3">
        <f>+C847*D847</f>
        <v>56</v>
      </c>
      <c r="I847" s="3">
        <f>+B847*D847</f>
        <v>32</v>
      </c>
      <c r="J847" s="6">
        <f t="shared" si="13"/>
        <v>0.21428571428571427</v>
      </c>
    </row>
    <row r="848" spans="1:10">
      <c r="A848" s="1">
        <v>330</v>
      </c>
      <c r="B848" s="3">
        <v>14</v>
      </c>
      <c r="C848" s="3">
        <v>23</v>
      </c>
      <c r="D848" s="1">
        <v>3</v>
      </c>
      <c r="E848" s="5" t="s">
        <v>108</v>
      </c>
      <c r="F848" s="5">
        <f>+E848*D848</f>
        <v>4.3749999999999997E-2</v>
      </c>
      <c r="G848" s="3">
        <f>+H848-(B848*D848)</f>
        <v>27</v>
      </c>
      <c r="H848" s="3">
        <f>+C848*D848</f>
        <v>69</v>
      </c>
      <c r="I848" s="3">
        <f>+B848*D848</f>
        <v>42</v>
      </c>
      <c r="J848" s="6">
        <f t="shared" si="13"/>
        <v>0.13043478260869565</v>
      </c>
    </row>
    <row r="849" spans="1:10">
      <c r="A849" s="1">
        <v>330</v>
      </c>
      <c r="B849" s="3">
        <v>13</v>
      </c>
      <c r="C849" s="3">
        <v>21</v>
      </c>
      <c r="D849" s="1">
        <v>2</v>
      </c>
      <c r="E849" s="5" t="s">
        <v>68</v>
      </c>
      <c r="F849" s="5">
        <f>+E849*D849</f>
        <v>7.0833333333333331E-2</v>
      </c>
      <c r="G849" s="3">
        <f>+H849-(B849*D849)</f>
        <v>16</v>
      </c>
      <c r="H849" s="3">
        <f>+C849*D849</f>
        <v>42</v>
      </c>
      <c r="I849" s="3">
        <f>+B849*D849</f>
        <v>26</v>
      </c>
      <c r="J849" s="6">
        <f t="shared" si="13"/>
        <v>0.19047619047619047</v>
      </c>
    </row>
    <row r="850" spans="1:10">
      <c r="A850" s="1">
        <v>331</v>
      </c>
      <c r="B850" s="3">
        <v>11</v>
      </c>
      <c r="C850" s="3">
        <v>19</v>
      </c>
      <c r="D850" s="1">
        <v>1</v>
      </c>
      <c r="E850" s="5" t="s">
        <v>85</v>
      </c>
      <c r="F850" s="5">
        <f>+E850*D850</f>
        <v>3.472222222222222E-3</v>
      </c>
      <c r="G850" s="3">
        <f>+H850-(B850*D850)</f>
        <v>8</v>
      </c>
      <c r="H850" s="3">
        <f>+C850*D850</f>
        <v>19</v>
      </c>
      <c r="I850" s="3">
        <f>+B850*D850</f>
        <v>11</v>
      </c>
      <c r="J850" s="6">
        <f t="shared" si="13"/>
        <v>0.42105263157894735</v>
      </c>
    </row>
    <row r="851" spans="1:10">
      <c r="A851" s="1">
        <v>331</v>
      </c>
      <c r="B851" s="3">
        <v>21</v>
      </c>
      <c r="C851" s="3">
        <v>35</v>
      </c>
      <c r="D851" s="1">
        <v>3</v>
      </c>
      <c r="E851" s="5" t="s">
        <v>79</v>
      </c>
      <c r="F851" s="5">
        <f>+E851*D851</f>
        <v>5.4166666666666662E-2</v>
      </c>
      <c r="G851" s="3">
        <f>+H851-(B851*D851)</f>
        <v>42</v>
      </c>
      <c r="H851" s="3">
        <f>+C851*D851</f>
        <v>105</v>
      </c>
      <c r="I851" s="3">
        <f>+B851*D851</f>
        <v>63</v>
      </c>
      <c r="J851" s="6">
        <f t="shared" si="13"/>
        <v>0.13333333333333333</v>
      </c>
    </row>
    <row r="852" spans="1:10">
      <c r="A852" s="1">
        <v>331</v>
      </c>
      <c r="B852" s="3">
        <v>14</v>
      </c>
      <c r="C852" s="3">
        <v>24</v>
      </c>
      <c r="D852" s="1">
        <v>1</v>
      </c>
      <c r="E852" s="5" t="s">
        <v>107</v>
      </c>
      <c r="F852" s="5">
        <f>+E852*D852</f>
        <v>3.8194444444444448E-2</v>
      </c>
      <c r="G852" s="3">
        <f>+H852-(B852*D852)</f>
        <v>10</v>
      </c>
      <c r="H852" s="3">
        <f>+C852*D852</f>
        <v>24</v>
      </c>
      <c r="I852" s="3">
        <f>+B852*D852</f>
        <v>14</v>
      </c>
      <c r="J852" s="6">
        <f t="shared" si="13"/>
        <v>0.41666666666666669</v>
      </c>
    </row>
    <row r="853" spans="1:10">
      <c r="A853" s="1">
        <v>331</v>
      </c>
      <c r="B853" s="3">
        <v>15</v>
      </c>
      <c r="C853" s="3">
        <v>25</v>
      </c>
      <c r="D853" s="1">
        <v>1</v>
      </c>
      <c r="E853" s="5" t="s">
        <v>103</v>
      </c>
      <c r="F853" s="5">
        <f>+E853*D853</f>
        <v>2.4305555555555556E-2</v>
      </c>
      <c r="G853" s="3">
        <f>+H853-(B853*D853)</f>
        <v>10</v>
      </c>
      <c r="H853" s="3">
        <f>+C853*D853</f>
        <v>25</v>
      </c>
      <c r="I853" s="3">
        <f>+B853*D853</f>
        <v>15</v>
      </c>
      <c r="J853" s="6">
        <f t="shared" si="13"/>
        <v>0.4</v>
      </c>
    </row>
    <row r="854" spans="1:10">
      <c r="A854" s="1">
        <v>332</v>
      </c>
      <c r="B854" s="3">
        <v>25</v>
      </c>
      <c r="C854" s="3">
        <v>40</v>
      </c>
      <c r="D854" s="1">
        <v>3</v>
      </c>
      <c r="E854" s="5" t="s">
        <v>75</v>
      </c>
      <c r="F854" s="5">
        <f>+E854*D854</f>
        <v>3.5416666666666666E-2</v>
      </c>
      <c r="G854" s="3">
        <f>+H854-(B854*D854)</f>
        <v>45</v>
      </c>
      <c r="H854" s="3">
        <f>+C854*D854</f>
        <v>120</v>
      </c>
      <c r="I854" s="3">
        <f>+B854*D854</f>
        <v>75</v>
      </c>
      <c r="J854" s="6">
        <f t="shared" si="13"/>
        <v>0.125</v>
      </c>
    </row>
    <row r="855" spans="1:10">
      <c r="A855" s="1">
        <v>333</v>
      </c>
      <c r="B855" s="3">
        <v>22</v>
      </c>
      <c r="C855" s="3">
        <v>36</v>
      </c>
      <c r="D855" s="1">
        <v>1</v>
      </c>
      <c r="E855" s="5" t="s">
        <v>91</v>
      </c>
      <c r="F855" s="5">
        <f>+E855*D855</f>
        <v>2.6388888888888889E-2</v>
      </c>
      <c r="G855" s="3">
        <f>+H855-(B855*D855)</f>
        <v>14</v>
      </c>
      <c r="H855" s="3">
        <f>+C855*D855</f>
        <v>36</v>
      </c>
      <c r="I855" s="3">
        <f>+B855*D855</f>
        <v>22</v>
      </c>
      <c r="J855" s="6">
        <f t="shared" si="13"/>
        <v>0.3888888888888889</v>
      </c>
    </row>
    <row r="856" spans="1:10">
      <c r="A856" s="1">
        <v>333</v>
      </c>
      <c r="B856" s="3">
        <v>10</v>
      </c>
      <c r="C856" s="3">
        <v>18</v>
      </c>
      <c r="D856" s="1">
        <v>2</v>
      </c>
      <c r="E856" s="5" t="s">
        <v>74</v>
      </c>
      <c r="F856" s="5">
        <f>+E856*D856</f>
        <v>3.1944444444444442E-2</v>
      </c>
      <c r="G856" s="3">
        <f>+H856-(B856*D856)</f>
        <v>16</v>
      </c>
      <c r="H856" s="3">
        <f>+C856*D856</f>
        <v>36</v>
      </c>
      <c r="I856" s="3">
        <f>+B856*D856</f>
        <v>20</v>
      </c>
      <c r="J856" s="6">
        <f t="shared" si="13"/>
        <v>0.22222222222222221</v>
      </c>
    </row>
    <row r="857" spans="1:10">
      <c r="A857" s="1">
        <v>334</v>
      </c>
      <c r="B857" s="3">
        <v>13</v>
      </c>
      <c r="C857" s="3">
        <v>21</v>
      </c>
      <c r="D857" s="1">
        <v>2</v>
      </c>
      <c r="E857" s="5" t="s">
        <v>72</v>
      </c>
      <c r="F857" s="5">
        <f>+E857*D857</f>
        <v>0.05</v>
      </c>
      <c r="G857" s="3">
        <f>+H857-(B857*D857)</f>
        <v>16</v>
      </c>
      <c r="H857" s="3">
        <f>+C857*D857</f>
        <v>42</v>
      </c>
      <c r="I857" s="3">
        <f>+B857*D857</f>
        <v>26</v>
      </c>
      <c r="J857" s="6">
        <f t="shared" si="13"/>
        <v>0.19047619047619047</v>
      </c>
    </row>
    <row r="858" spans="1:10">
      <c r="A858" s="1">
        <v>334</v>
      </c>
      <c r="B858" s="3">
        <v>14</v>
      </c>
      <c r="C858" s="3">
        <v>23</v>
      </c>
      <c r="D858" s="1">
        <v>1</v>
      </c>
      <c r="E858" s="5" t="s">
        <v>93</v>
      </c>
      <c r="F858" s="5">
        <f>+E858*D858</f>
        <v>4.027777777777778E-2</v>
      </c>
      <c r="G858" s="3">
        <f>+H858-(B858*D858)</f>
        <v>9</v>
      </c>
      <c r="H858" s="3">
        <f>+C858*D858</f>
        <v>23</v>
      </c>
      <c r="I858" s="3">
        <f>+B858*D858</f>
        <v>14</v>
      </c>
      <c r="J858" s="6">
        <f t="shared" si="13"/>
        <v>0.39130434782608697</v>
      </c>
    </row>
    <row r="859" spans="1:10">
      <c r="A859" s="1">
        <v>334</v>
      </c>
      <c r="B859" s="3">
        <v>14</v>
      </c>
      <c r="C859" s="3">
        <v>24</v>
      </c>
      <c r="D859" s="1">
        <v>2</v>
      </c>
      <c r="E859" s="5" t="s">
        <v>81</v>
      </c>
      <c r="F859" s="5">
        <f>+E859*D859</f>
        <v>4.3055555555555555E-2</v>
      </c>
      <c r="G859" s="3">
        <f>+H859-(B859*D859)</f>
        <v>20</v>
      </c>
      <c r="H859" s="3">
        <f>+C859*D859</f>
        <v>48</v>
      </c>
      <c r="I859" s="3">
        <f>+B859*D859</f>
        <v>28</v>
      </c>
      <c r="J859" s="6">
        <f t="shared" si="13"/>
        <v>0.20833333333333334</v>
      </c>
    </row>
    <row r="860" spans="1:10">
      <c r="A860" s="1">
        <v>334</v>
      </c>
      <c r="B860" s="3">
        <v>18</v>
      </c>
      <c r="C860" s="3">
        <v>30</v>
      </c>
      <c r="D860" s="1">
        <v>2</v>
      </c>
      <c r="E860" s="5" t="s">
        <v>81</v>
      </c>
      <c r="F860" s="5">
        <f>+E860*D860</f>
        <v>4.3055555555555555E-2</v>
      </c>
      <c r="G860" s="3">
        <f>+H860-(B860*D860)</f>
        <v>24</v>
      </c>
      <c r="H860" s="3">
        <f>+C860*D860</f>
        <v>60</v>
      </c>
      <c r="I860" s="3">
        <f>+B860*D860</f>
        <v>36</v>
      </c>
      <c r="J860" s="6">
        <f t="shared" si="13"/>
        <v>0.2</v>
      </c>
    </row>
    <row r="861" spans="1:10">
      <c r="A861" s="1">
        <v>335</v>
      </c>
      <c r="B861" s="3">
        <v>18</v>
      </c>
      <c r="C861" s="3">
        <v>30</v>
      </c>
      <c r="D861" s="1">
        <v>1</v>
      </c>
      <c r="E861" s="5" t="s">
        <v>112</v>
      </c>
      <c r="F861" s="5">
        <f>+E861*D861</f>
        <v>2.2916666666666665E-2</v>
      </c>
      <c r="G861" s="3">
        <f>+H861-(B861*D861)</f>
        <v>12</v>
      </c>
      <c r="H861" s="3">
        <f>+C861*D861</f>
        <v>30</v>
      </c>
      <c r="I861" s="3">
        <f>+B861*D861</f>
        <v>18</v>
      </c>
      <c r="J861" s="6">
        <f t="shared" si="13"/>
        <v>0.4</v>
      </c>
    </row>
    <row r="862" spans="1:10">
      <c r="A862" s="1">
        <v>335</v>
      </c>
      <c r="B862" s="3">
        <v>16</v>
      </c>
      <c r="C862" s="3">
        <v>28</v>
      </c>
      <c r="D862" s="1">
        <v>3</v>
      </c>
      <c r="E862" s="5" t="s">
        <v>72</v>
      </c>
      <c r="F862" s="5">
        <f>+E862*D862</f>
        <v>7.5000000000000011E-2</v>
      </c>
      <c r="G862" s="3">
        <f>+H862-(B862*D862)</f>
        <v>36</v>
      </c>
      <c r="H862" s="3">
        <f>+C862*D862</f>
        <v>84</v>
      </c>
      <c r="I862" s="3">
        <f>+B862*D862</f>
        <v>48</v>
      </c>
      <c r="J862" s="6">
        <f t="shared" si="13"/>
        <v>0.14285714285714285</v>
      </c>
    </row>
    <row r="863" spans="1:10">
      <c r="A863" s="1">
        <v>336</v>
      </c>
      <c r="B863" s="3">
        <v>13</v>
      </c>
      <c r="C863" s="3">
        <v>21</v>
      </c>
      <c r="D863" s="1">
        <v>2</v>
      </c>
      <c r="E863" s="5" t="s">
        <v>109</v>
      </c>
      <c r="F863" s="5">
        <f>+E863*D863</f>
        <v>1.6666666666666666E-2</v>
      </c>
      <c r="G863" s="3">
        <f>+H863-(B863*D863)</f>
        <v>16</v>
      </c>
      <c r="H863" s="3">
        <f>+C863*D863</f>
        <v>42</v>
      </c>
      <c r="I863" s="3">
        <f>+B863*D863</f>
        <v>26</v>
      </c>
      <c r="J863" s="6">
        <f t="shared" si="13"/>
        <v>0.19047619047619047</v>
      </c>
    </row>
    <row r="864" spans="1:10">
      <c r="A864" s="1">
        <v>336</v>
      </c>
      <c r="B864" s="3">
        <v>11</v>
      </c>
      <c r="C864" s="3">
        <v>19</v>
      </c>
      <c r="D864" s="1">
        <v>2</v>
      </c>
      <c r="E864" s="5" t="s">
        <v>112</v>
      </c>
      <c r="F864" s="5">
        <f>+E864*D864</f>
        <v>4.583333333333333E-2</v>
      </c>
      <c r="G864" s="3">
        <f>+H864-(B864*D864)</f>
        <v>16</v>
      </c>
      <c r="H864" s="3">
        <f>+C864*D864</f>
        <v>38</v>
      </c>
      <c r="I864" s="3">
        <f>+B864*D864</f>
        <v>22</v>
      </c>
      <c r="J864" s="6">
        <f t="shared" si="13"/>
        <v>0.21052631578947367</v>
      </c>
    </row>
    <row r="865" spans="1:10">
      <c r="A865" s="1">
        <v>336</v>
      </c>
      <c r="B865" s="3">
        <v>15</v>
      </c>
      <c r="C865" s="3">
        <v>26</v>
      </c>
      <c r="D865" s="1">
        <v>3</v>
      </c>
      <c r="E865" s="5" t="s">
        <v>97</v>
      </c>
      <c r="F865" s="5">
        <f>+E865*D865</f>
        <v>4.1666666666666664E-2</v>
      </c>
      <c r="G865" s="3">
        <f>+H865-(B865*D865)</f>
        <v>33</v>
      </c>
      <c r="H865" s="3">
        <f>+C865*D865</f>
        <v>78</v>
      </c>
      <c r="I865" s="3">
        <f>+B865*D865</f>
        <v>45</v>
      </c>
      <c r="J865" s="6">
        <f t="shared" si="13"/>
        <v>0.14102564102564102</v>
      </c>
    </row>
    <row r="866" spans="1:10">
      <c r="A866" s="1">
        <v>337</v>
      </c>
      <c r="B866" s="3">
        <v>14</v>
      </c>
      <c r="C866" s="3">
        <v>24</v>
      </c>
      <c r="D866" s="1">
        <v>3</v>
      </c>
      <c r="E866" s="5" t="s">
        <v>113</v>
      </c>
      <c r="F866" s="5">
        <f>+E866*D866</f>
        <v>0.11041666666666666</v>
      </c>
      <c r="G866" s="3">
        <f>+H866-(B866*D866)</f>
        <v>30</v>
      </c>
      <c r="H866" s="3">
        <f>+C866*D866</f>
        <v>72</v>
      </c>
      <c r="I866" s="3">
        <f>+B866*D866</f>
        <v>42</v>
      </c>
      <c r="J866" s="6">
        <f t="shared" si="13"/>
        <v>0.1388888888888889</v>
      </c>
    </row>
    <row r="867" spans="1:10">
      <c r="A867" s="1">
        <v>337</v>
      </c>
      <c r="B867" s="3">
        <v>16</v>
      </c>
      <c r="C867" s="3">
        <v>28</v>
      </c>
      <c r="D867" s="1">
        <v>1</v>
      </c>
      <c r="E867" s="5" t="s">
        <v>85</v>
      </c>
      <c r="F867" s="5">
        <f>+E867*D867</f>
        <v>3.472222222222222E-3</v>
      </c>
      <c r="G867" s="3">
        <f>+H867-(B867*D867)</f>
        <v>12</v>
      </c>
      <c r="H867" s="3">
        <f>+C867*D867</f>
        <v>28</v>
      </c>
      <c r="I867" s="3">
        <f>+B867*D867</f>
        <v>16</v>
      </c>
      <c r="J867" s="6">
        <f t="shared" si="13"/>
        <v>0.42857142857142855</v>
      </c>
    </row>
    <row r="868" spans="1:10">
      <c r="A868" s="1">
        <v>338</v>
      </c>
      <c r="B868" s="3">
        <v>20</v>
      </c>
      <c r="C868" s="3">
        <v>34</v>
      </c>
      <c r="D868" s="1">
        <v>3</v>
      </c>
      <c r="E868" s="5" t="s">
        <v>86</v>
      </c>
      <c r="F868" s="5">
        <f>+E868*D868</f>
        <v>9.166666666666666E-2</v>
      </c>
      <c r="G868" s="3">
        <f>+H868-(B868*D868)</f>
        <v>42</v>
      </c>
      <c r="H868" s="3">
        <f>+C868*D868</f>
        <v>102</v>
      </c>
      <c r="I868" s="3">
        <f>+B868*D868</f>
        <v>60</v>
      </c>
      <c r="J868" s="6">
        <f t="shared" si="13"/>
        <v>0.1372549019607843</v>
      </c>
    </row>
    <row r="869" spans="1:10">
      <c r="A869" s="1">
        <v>338</v>
      </c>
      <c r="B869" s="3">
        <v>13</v>
      </c>
      <c r="C869" s="3">
        <v>21</v>
      </c>
      <c r="D869" s="1">
        <v>1</v>
      </c>
      <c r="E869" s="5" t="s">
        <v>82</v>
      </c>
      <c r="F869" s="5">
        <f>+E869*D869</f>
        <v>6.9444444444444441E-3</v>
      </c>
      <c r="G869" s="3">
        <f>+H869-(B869*D869)</f>
        <v>8</v>
      </c>
      <c r="H869" s="3">
        <f>+C869*D869</f>
        <v>21</v>
      </c>
      <c r="I869" s="3">
        <f>+B869*D869</f>
        <v>13</v>
      </c>
      <c r="J869" s="6">
        <f t="shared" si="13"/>
        <v>0.38095238095238093</v>
      </c>
    </row>
    <row r="870" spans="1:10">
      <c r="A870" s="1">
        <v>338</v>
      </c>
      <c r="B870" s="3">
        <v>19</v>
      </c>
      <c r="C870" s="3">
        <v>32</v>
      </c>
      <c r="D870" s="1">
        <v>3</v>
      </c>
      <c r="E870" s="5" t="s">
        <v>114</v>
      </c>
      <c r="F870" s="5">
        <f>+E870*D870</f>
        <v>6.25E-2</v>
      </c>
      <c r="G870" s="3">
        <f>+H870-(B870*D870)</f>
        <v>39</v>
      </c>
      <c r="H870" s="3">
        <f>+C870*D870</f>
        <v>96</v>
      </c>
      <c r="I870" s="3">
        <f>+B870*D870</f>
        <v>57</v>
      </c>
      <c r="J870" s="6">
        <f t="shared" si="13"/>
        <v>0.13541666666666666</v>
      </c>
    </row>
    <row r="871" spans="1:10">
      <c r="A871" s="1">
        <v>338</v>
      </c>
      <c r="B871" s="3">
        <v>12</v>
      </c>
      <c r="C871" s="3">
        <v>20</v>
      </c>
      <c r="D871" s="1">
        <v>3</v>
      </c>
      <c r="E871" s="5" t="s">
        <v>89</v>
      </c>
      <c r="F871" s="5">
        <f>+E871*D871</f>
        <v>0.12291666666666667</v>
      </c>
      <c r="G871" s="3">
        <f>+H871-(B871*D871)</f>
        <v>24</v>
      </c>
      <c r="H871" s="3">
        <f>+C871*D871</f>
        <v>60</v>
      </c>
      <c r="I871" s="3">
        <f>+B871*D871</f>
        <v>36</v>
      </c>
      <c r="J871" s="6">
        <f t="shared" si="13"/>
        <v>0.13333333333333333</v>
      </c>
    </row>
    <row r="872" spans="1:10">
      <c r="A872" s="1">
        <v>339</v>
      </c>
      <c r="B872" s="3">
        <v>17</v>
      </c>
      <c r="C872" s="3">
        <v>29</v>
      </c>
      <c r="D872" s="1">
        <v>2</v>
      </c>
      <c r="E872" s="5" t="s">
        <v>87</v>
      </c>
      <c r="F872" s="5">
        <f>+E872*D872</f>
        <v>8.3333333333333332E-3</v>
      </c>
      <c r="G872" s="3">
        <f>+H872-(B872*D872)</f>
        <v>24</v>
      </c>
      <c r="H872" s="3">
        <f>+C872*D872</f>
        <v>58</v>
      </c>
      <c r="I872" s="3">
        <f>+B872*D872</f>
        <v>34</v>
      </c>
      <c r="J872" s="6">
        <f t="shared" si="13"/>
        <v>0.20689655172413793</v>
      </c>
    </row>
    <row r="873" spans="1:10">
      <c r="A873" s="1">
        <v>339</v>
      </c>
      <c r="B873" s="3">
        <v>14</v>
      </c>
      <c r="C873" s="3">
        <v>23</v>
      </c>
      <c r="D873" s="1">
        <v>2</v>
      </c>
      <c r="E873" s="5" t="s">
        <v>88</v>
      </c>
      <c r="F873" s="5">
        <f>+E873*D873</f>
        <v>5.5555555555555552E-2</v>
      </c>
      <c r="G873" s="3">
        <f>+H873-(B873*D873)</f>
        <v>18</v>
      </c>
      <c r="H873" s="3">
        <f>+C873*D873</f>
        <v>46</v>
      </c>
      <c r="I873" s="3">
        <f>+B873*D873</f>
        <v>28</v>
      </c>
      <c r="J873" s="6">
        <f t="shared" si="13"/>
        <v>0.19565217391304349</v>
      </c>
    </row>
    <row r="874" spans="1:10">
      <c r="A874" s="1">
        <v>340</v>
      </c>
      <c r="B874" s="3">
        <v>25</v>
      </c>
      <c r="C874" s="3">
        <v>40</v>
      </c>
      <c r="D874" s="1">
        <v>2</v>
      </c>
      <c r="E874" s="5" t="s">
        <v>103</v>
      </c>
      <c r="F874" s="5">
        <f>+E874*D874</f>
        <v>4.8611111111111112E-2</v>
      </c>
      <c r="G874" s="3">
        <f>+H874-(B874*D874)</f>
        <v>30</v>
      </c>
      <c r="H874" s="3">
        <f>+C874*D874</f>
        <v>80</v>
      </c>
      <c r="I874" s="3">
        <f>+B874*D874</f>
        <v>50</v>
      </c>
      <c r="J874" s="6">
        <f t="shared" si="13"/>
        <v>0.1875</v>
      </c>
    </row>
    <row r="875" spans="1:10">
      <c r="A875" s="1">
        <v>340</v>
      </c>
      <c r="B875" s="3">
        <v>16</v>
      </c>
      <c r="C875" s="3">
        <v>28</v>
      </c>
      <c r="D875" s="1">
        <v>3</v>
      </c>
      <c r="E875" s="5" t="s">
        <v>110</v>
      </c>
      <c r="F875" s="5">
        <f>+E875*D875</f>
        <v>0.11666666666666667</v>
      </c>
      <c r="G875" s="3">
        <f>+H875-(B875*D875)</f>
        <v>36</v>
      </c>
      <c r="H875" s="3">
        <f>+C875*D875</f>
        <v>84</v>
      </c>
      <c r="I875" s="3">
        <f>+B875*D875</f>
        <v>48</v>
      </c>
      <c r="J875" s="6">
        <f t="shared" si="13"/>
        <v>0.14285714285714285</v>
      </c>
    </row>
    <row r="876" spans="1:10">
      <c r="A876" s="1">
        <v>341</v>
      </c>
      <c r="B876" s="3">
        <v>16</v>
      </c>
      <c r="C876" s="3">
        <v>28</v>
      </c>
      <c r="D876" s="1">
        <v>1</v>
      </c>
      <c r="E876" s="5" t="s">
        <v>100</v>
      </c>
      <c r="F876" s="5">
        <f>+E876*D876</f>
        <v>3.1944444444444442E-2</v>
      </c>
      <c r="G876" s="3">
        <f>+H876-(B876*D876)</f>
        <v>12</v>
      </c>
      <c r="H876" s="3">
        <f>+C876*D876</f>
        <v>28</v>
      </c>
      <c r="I876" s="3">
        <f>+B876*D876</f>
        <v>16</v>
      </c>
      <c r="J876" s="6">
        <f t="shared" si="13"/>
        <v>0.42857142857142855</v>
      </c>
    </row>
    <row r="877" spans="1:10">
      <c r="A877" s="1">
        <v>341</v>
      </c>
      <c r="B877" s="3">
        <v>13</v>
      </c>
      <c r="C877" s="3">
        <v>22</v>
      </c>
      <c r="D877" s="1">
        <v>2</v>
      </c>
      <c r="E877" s="5" t="s">
        <v>69</v>
      </c>
      <c r="F877" s="5">
        <f>+E877*D877</f>
        <v>4.7222222222222221E-2</v>
      </c>
      <c r="G877" s="3">
        <f>+H877-(B877*D877)</f>
        <v>18</v>
      </c>
      <c r="H877" s="3">
        <f>+C877*D877</f>
        <v>44</v>
      </c>
      <c r="I877" s="3">
        <f>+B877*D877</f>
        <v>26</v>
      </c>
      <c r="J877" s="6">
        <f t="shared" si="13"/>
        <v>0.20454545454545456</v>
      </c>
    </row>
    <row r="878" spans="1:10">
      <c r="A878" s="1">
        <v>341</v>
      </c>
      <c r="B878" s="3">
        <v>21</v>
      </c>
      <c r="C878" s="3">
        <v>35</v>
      </c>
      <c r="D878" s="1">
        <v>3</v>
      </c>
      <c r="E878" s="5" t="s">
        <v>76</v>
      </c>
      <c r="F878" s="5">
        <f>+E878*D878</f>
        <v>1.6666666666666666E-2</v>
      </c>
      <c r="G878" s="3">
        <f>+H878-(B878*D878)</f>
        <v>42</v>
      </c>
      <c r="H878" s="3">
        <f>+C878*D878</f>
        <v>105</v>
      </c>
      <c r="I878" s="3">
        <f>+B878*D878</f>
        <v>63</v>
      </c>
      <c r="J878" s="6">
        <f t="shared" si="13"/>
        <v>0.13333333333333333</v>
      </c>
    </row>
    <row r="879" spans="1:10">
      <c r="A879" s="1">
        <v>342</v>
      </c>
      <c r="B879" s="3">
        <v>14</v>
      </c>
      <c r="C879" s="3">
        <v>23</v>
      </c>
      <c r="D879" s="1">
        <v>2</v>
      </c>
      <c r="E879" s="5" t="s">
        <v>74</v>
      </c>
      <c r="F879" s="5">
        <f>+E879*D879</f>
        <v>3.1944444444444442E-2</v>
      </c>
      <c r="G879" s="3">
        <f>+H879-(B879*D879)</f>
        <v>18</v>
      </c>
      <c r="H879" s="3">
        <f>+C879*D879</f>
        <v>46</v>
      </c>
      <c r="I879" s="3">
        <f>+B879*D879</f>
        <v>28</v>
      </c>
      <c r="J879" s="6">
        <f t="shared" si="13"/>
        <v>0.19565217391304349</v>
      </c>
    </row>
    <row r="880" spans="1:10">
      <c r="A880" s="1">
        <v>342</v>
      </c>
      <c r="B880" s="3">
        <v>16</v>
      </c>
      <c r="C880" s="3">
        <v>28</v>
      </c>
      <c r="D880" s="1">
        <v>2</v>
      </c>
      <c r="E880" s="5" t="s">
        <v>81</v>
      </c>
      <c r="F880" s="5">
        <f>+E880*D880</f>
        <v>4.3055555555555555E-2</v>
      </c>
      <c r="G880" s="3">
        <f>+H880-(B880*D880)</f>
        <v>24</v>
      </c>
      <c r="H880" s="3">
        <f>+C880*D880</f>
        <v>56</v>
      </c>
      <c r="I880" s="3">
        <f>+B880*D880</f>
        <v>32</v>
      </c>
      <c r="J880" s="6">
        <f t="shared" si="13"/>
        <v>0.21428571428571427</v>
      </c>
    </row>
    <row r="881" spans="1:10">
      <c r="A881" s="1">
        <v>343</v>
      </c>
      <c r="B881" s="3">
        <v>20</v>
      </c>
      <c r="C881" s="3">
        <v>34</v>
      </c>
      <c r="D881" s="1">
        <v>2</v>
      </c>
      <c r="E881" s="5" t="s">
        <v>93</v>
      </c>
      <c r="F881" s="5">
        <f>+E881*D881</f>
        <v>8.0555555555555561E-2</v>
      </c>
      <c r="G881" s="3">
        <f>+H881-(B881*D881)</f>
        <v>28</v>
      </c>
      <c r="H881" s="3">
        <f>+C881*D881</f>
        <v>68</v>
      </c>
      <c r="I881" s="3">
        <f>+B881*D881</f>
        <v>40</v>
      </c>
      <c r="J881" s="6">
        <f t="shared" si="13"/>
        <v>0.20588235294117646</v>
      </c>
    </row>
    <row r="882" spans="1:10">
      <c r="A882" s="1">
        <v>343</v>
      </c>
      <c r="B882" s="3">
        <v>14</v>
      </c>
      <c r="C882" s="3">
        <v>23</v>
      </c>
      <c r="D882" s="1">
        <v>3</v>
      </c>
      <c r="E882" s="5" t="s">
        <v>92</v>
      </c>
      <c r="F882" s="5">
        <f>+E882*D882</f>
        <v>8.9583333333333334E-2</v>
      </c>
      <c r="G882" s="3">
        <f>+H882-(B882*D882)</f>
        <v>27</v>
      </c>
      <c r="H882" s="3">
        <f>+C882*D882</f>
        <v>69</v>
      </c>
      <c r="I882" s="3">
        <f>+B882*D882</f>
        <v>42</v>
      </c>
      <c r="J882" s="6">
        <f t="shared" si="13"/>
        <v>0.13043478260869565</v>
      </c>
    </row>
    <row r="883" spans="1:10">
      <c r="A883" s="1">
        <v>344</v>
      </c>
      <c r="B883" s="3">
        <v>21</v>
      </c>
      <c r="C883" s="3">
        <v>35</v>
      </c>
      <c r="D883" s="1">
        <v>1</v>
      </c>
      <c r="E883" s="5" t="s">
        <v>77</v>
      </c>
      <c r="F883" s="5">
        <f>+E883*D883</f>
        <v>7.6388888888888886E-3</v>
      </c>
      <c r="G883" s="3">
        <f>+H883-(B883*D883)</f>
        <v>14</v>
      </c>
      <c r="H883" s="3">
        <f>+C883*D883</f>
        <v>35</v>
      </c>
      <c r="I883" s="3">
        <f>+B883*D883</f>
        <v>21</v>
      </c>
      <c r="J883" s="6">
        <f t="shared" si="13"/>
        <v>0.4</v>
      </c>
    </row>
    <row r="884" spans="1:10">
      <c r="A884" s="1">
        <v>344</v>
      </c>
      <c r="B884" s="3">
        <v>19</v>
      </c>
      <c r="C884" s="3">
        <v>31</v>
      </c>
      <c r="D884" s="1">
        <v>2</v>
      </c>
      <c r="E884" s="5" t="s">
        <v>118</v>
      </c>
      <c r="F884" s="5">
        <f>+E884*D884</f>
        <v>3.888888888888889E-2</v>
      </c>
      <c r="G884" s="3">
        <f>+H884-(B884*D884)</f>
        <v>24</v>
      </c>
      <c r="H884" s="3">
        <f>+C884*D884</f>
        <v>62</v>
      </c>
      <c r="I884" s="3">
        <f>+B884*D884</f>
        <v>38</v>
      </c>
      <c r="J884" s="6">
        <f t="shared" si="13"/>
        <v>0.19354838709677419</v>
      </c>
    </row>
    <row r="885" spans="1:10">
      <c r="A885" s="1">
        <v>344</v>
      </c>
      <c r="B885" s="3">
        <v>19</v>
      </c>
      <c r="C885" s="3">
        <v>32</v>
      </c>
      <c r="D885" s="1">
        <v>2</v>
      </c>
      <c r="E885" s="5" t="s">
        <v>83</v>
      </c>
      <c r="F885" s="5">
        <f>+E885*D885</f>
        <v>2.6388888888888889E-2</v>
      </c>
      <c r="G885" s="3">
        <f>+H885-(B885*D885)</f>
        <v>26</v>
      </c>
      <c r="H885" s="3">
        <f>+C885*D885</f>
        <v>64</v>
      </c>
      <c r="I885" s="3">
        <f>+B885*D885</f>
        <v>38</v>
      </c>
      <c r="J885" s="6">
        <f t="shared" si="13"/>
        <v>0.203125</v>
      </c>
    </row>
    <row r="886" spans="1:10">
      <c r="A886" s="1">
        <v>344</v>
      </c>
      <c r="B886" s="3">
        <v>13</v>
      </c>
      <c r="C886" s="3">
        <v>22</v>
      </c>
      <c r="D886" s="1">
        <v>1</v>
      </c>
      <c r="E886" s="5" t="s">
        <v>118</v>
      </c>
      <c r="F886" s="5">
        <f>+E886*D886</f>
        <v>1.9444444444444445E-2</v>
      </c>
      <c r="G886" s="3">
        <f>+H886-(B886*D886)</f>
        <v>9</v>
      </c>
      <c r="H886" s="3">
        <f>+C886*D886</f>
        <v>22</v>
      </c>
      <c r="I886" s="3">
        <f>+B886*D886</f>
        <v>13</v>
      </c>
      <c r="J886" s="6">
        <f t="shared" si="13"/>
        <v>0.40909090909090912</v>
      </c>
    </row>
    <row r="887" spans="1:10">
      <c r="A887" s="1">
        <v>345</v>
      </c>
      <c r="B887" s="3">
        <v>11</v>
      </c>
      <c r="C887" s="3">
        <v>19</v>
      </c>
      <c r="D887" s="1">
        <v>2</v>
      </c>
      <c r="E887" s="5" t="s">
        <v>106</v>
      </c>
      <c r="F887" s="5">
        <f>+E887*D887</f>
        <v>2.5000000000000001E-2</v>
      </c>
      <c r="G887" s="3">
        <f>+H887-(B887*D887)</f>
        <v>16</v>
      </c>
      <c r="H887" s="3">
        <f>+C887*D887</f>
        <v>38</v>
      </c>
      <c r="I887" s="3">
        <f>+B887*D887</f>
        <v>22</v>
      </c>
      <c r="J887" s="6">
        <f t="shared" si="13"/>
        <v>0.21052631578947367</v>
      </c>
    </row>
    <row r="888" spans="1:10">
      <c r="A888" s="1">
        <v>346</v>
      </c>
      <c r="B888" s="3">
        <v>22</v>
      </c>
      <c r="C888" s="3">
        <v>36</v>
      </c>
      <c r="D888" s="1">
        <v>2</v>
      </c>
      <c r="E888" s="5" t="s">
        <v>105</v>
      </c>
      <c r="F888" s="5">
        <f>+E888*D888</f>
        <v>3.0555555555555555E-2</v>
      </c>
      <c r="G888" s="3">
        <f>+H888-(B888*D888)</f>
        <v>28</v>
      </c>
      <c r="H888" s="3">
        <f>+C888*D888</f>
        <v>72</v>
      </c>
      <c r="I888" s="3">
        <f>+B888*D888</f>
        <v>44</v>
      </c>
      <c r="J888" s="6">
        <f t="shared" si="13"/>
        <v>0.19444444444444445</v>
      </c>
    </row>
    <row r="889" spans="1:10">
      <c r="A889" s="1">
        <v>347</v>
      </c>
      <c r="B889" s="3">
        <v>21</v>
      </c>
      <c r="C889" s="3">
        <v>35</v>
      </c>
      <c r="D889" s="1">
        <v>2</v>
      </c>
      <c r="E889" s="5" t="s">
        <v>86</v>
      </c>
      <c r="F889" s="5">
        <f>+E889*D889</f>
        <v>6.1111111111111109E-2</v>
      </c>
      <c r="G889" s="3">
        <f>+H889-(B889*D889)</f>
        <v>28</v>
      </c>
      <c r="H889" s="3">
        <f>+C889*D889</f>
        <v>70</v>
      </c>
      <c r="I889" s="3">
        <f>+B889*D889</f>
        <v>42</v>
      </c>
      <c r="J889" s="6">
        <f t="shared" si="13"/>
        <v>0.2</v>
      </c>
    </row>
    <row r="890" spans="1:10">
      <c r="A890" s="1">
        <v>348</v>
      </c>
      <c r="B890" s="3">
        <v>15</v>
      </c>
      <c r="C890" s="3">
        <v>26</v>
      </c>
      <c r="D890" s="1">
        <v>1</v>
      </c>
      <c r="E890" s="5" t="s">
        <v>81</v>
      </c>
      <c r="F890" s="5">
        <f>+E890*D890</f>
        <v>2.1527777777777778E-2</v>
      </c>
      <c r="G890" s="3">
        <f>+H890-(B890*D890)</f>
        <v>11</v>
      </c>
      <c r="H890" s="3">
        <f>+C890*D890</f>
        <v>26</v>
      </c>
      <c r="I890" s="3">
        <f>+B890*D890</f>
        <v>15</v>
      </c>
      <c r="J890" s="6">
        <f t="shared" si="13"/>
        <v>0.42307692307692307</v>
      </c>
    </row>
    <row r="891" spans="1:10">
      <c r="A891" s="1">
        <v>348</v>
      </c>
      <c r="B891" s="3">
        <v>12</v>
      </c>
      <c r="C891" s="3">
        <v>20</v>
      </c>
      <c r="D891" s="1">
        <v>3</v>
      </c>
      <c r="E891" s="5" t="s">
        <v>94</v>
      </c>
      <c r="F891" s="5">
        <f>+E891*D891</f>
        <v>0.11874999999999999</v>
      </c>
      <c r="G891" s="3">
        <f>+H891-(B891*D891)</f>
        <v>24</v>
      </c>
      <c r="H891" s="3">
        <f>+C891*D891</f>
        <v>60</v>
      </c>
      <c r="I891" s="3">
        <f>+B891*D891</f>
        <v>36</v>
      </c>
      <c r="J891" s="6">
        <f t="shared" si="13"/>
        <v>0.13333333333333333</v>
      </c>
    </row>
    <row r="892" spans="1:10">
      <c r="A892" s="1">
        <v>349</v>
      </c>
      <c r="B892" s="3">
        <v>18</v>
      </c>
      <c r="C892" s="3">
        <v>30</v>
      </c>
      <c r="D892" s="1">
        <v>2</v>
      </c>
      <c r="E892" s="5" t="s">
        <v>66</v>
      </c>
      <c r="F892" s="5">
        <f>+E892*D892</f>
        <v>3.4722222222222224E-2</v>
      </c>
      <c r="G892" s="3">
        <f>+H892-(B892*D892)</f>
        <v>24</v>
      </c>
      <c r="H892" s="3">
        <f>+C892*D892</f>
        <v>60</v>
      </c>
      <c r="I892" s="3">
        <f>+B892*D892</f>
        <v>36</v>
      </c>
      <c r="J892" s="6">
        <f t="shared" si="13"/>
        <v>0.2</v>
      </c>
    </row>
    <row r="893" spans="1:10">
      <c r="A893" s="1">
        <v>349</v>
      </c>
      <c r="B893" s="3">
        <v>11</v>
      </c>
      <c r="C893" s="3">
        <v>19</v>
      </c>
      <c r="D893" s="1">
        <v>3</v>
      </c>
      <c r="E893" s="5" t="s">
        <v>115</v>
      </c>
      <c r="F893" s="5">
        <f>+E893*D893</f>
        <v>1.4583333333333334E-2</v>
      </c>
      <c r="G893" s="3">
        <f>+H893-(B893*D893)</f>
        <v>24</v>
      </c>
      <c r="H893" s="3">
        <f>+C893*D893</f>
        <v>57</v>
      </c>
      <c r="I893" s="3">
        <f>+B893*D893</f>
        <v>33</v>
      </c>
      <c r="J893" s="6">
        <f t="shared" si="13"/>
        <v>0.14035087719298245</v>
      </c>
    </row>
    <row r="894" spans="1:10">
      <c r="A894" s="1">
        <v>349</v>
      </c>
      <c r="B894" s="3">
        <v>21</v>
      </c>
      <c r="C894" s="3">
        <v>35</v>
      </c>
      <c r="D894" s="1">
        <v>1</v>
      </c>
      <c r="E894" s="5" t="s">
        <v>113</v>
      </c>
      <c r="F894" s="5">
        <f>+E894*D894</f>
        <v>3.6805555555555557E-2</v>
      </c>
      <c r="G894" s="3">
        <f>+H894-(B894*D894)</f>
        <v>14</v>
      </c>
      <c r="H894" s="3">
        <f>+C894*D894</f>
        <v>35</v>
      </c>
      <c r="I894" s="3">
        <f>+B894*D894</f>
        <v>21</v>
      </c>
      <c r="J894" s="6">
        <f t="shared" si="13"/>
        <v>0.4</v>
      </c>
    </row>
    <row r="895" spans="1:10">
      <c r="A895" s="1">
        <v>350</v>
      </c>
      <c r="B895" s="3">
        <v>19</v>
      </c>
      <c r="C895" s="3">
        <v>31</v>
      </c>
      <c r="D895" s="1">
        <v>2</v>
      </c>
      <c r="E895" s="5" t="s">
        <v>119</v>
      </c>
      <c r="F895" s="5">
        <f>+E895*D895</f>
        <v>7.2222222222222215E-2</v>
      </c>
      <c r="G895" s="3">
        <f>+H895-(B895*D895)</f>
        <v>24</v>
      </c>
      <c r="H895" s="3">
        <f>+C895*D895</f>
        <v>62</v>
      </c>
      <c r="I895" s="3">
        <f>+B895*D895</f>
        <v>38</v>
      </c>
      <c r="J895" s="6">
        <f t="shared" si="13"/>
        <v>0.19354838709677419</v>
      </c>
    </row>
    <row r="896" spans="1:10">
      <c r="A896" s="1">
        <v>350</v>
      </c>
      <c r="B896" s="3">
        <v>16</v>
      </c>
      <c r="C896" s="3">
        <v>27</v>
      </c>
      <c r="D896" s="1">
        <v>3</v>
      </c>
      <c r="E896" s="5" t="s">
        <v>94</v>
      </c>
      <c r="F896" s="5">
        <f>+E896*D896</f>
        <v>0.11874999999999999</v>
      </c>
      <c r="G896" s="3">
        <f>+H896-(B896*D896)</f>
        <v>33</v>
      </c>
      <c r="H896" s="3">
        <f>+C896*D896</f>
        <v>81</v>
      </c>
      <c r="I896" s="3">
        <f>+B896*D896</f>
        <v>48</v>
      </c>
      <c r="J896" s="6">
        <f t="shared" si="13"/>
        <v>0.13580246913580246</v>
      </c>
    </row>
    <row r="897" spans="1:10">
      <c r="A897" s="1">
        <v>351</v>
      </c>
      <c r="B897" s="3">
        <v>19</v>
      </c>
      <c r="C897" s="3">
        <v>32</v>
      </c>
      <c r="D897" s="1">
        <v>3</v>
      </c>
      <c r="E897" s="5" t="s">
        <v>106</v>
      </c>
      <c r="F897" s="5">
        <f>+E897*D897</f>
        <v>3.7500000000000006E-2</v>
      </c>
      <c r="G897" s="3">
        <f>+H897-(B897*D897)</f>
        <v>39</v>
      </c>
      <c r="H897" s="3">
        <f>+C897*D897</f>
        <v>96</v>
      </c>
      <c r="I897" s="3">
        <f>+B897*D897</f>
        <v>57</v>
      </c>
      <c r="J897" s="6">
        <f t="shared" si="13"/>
        <v>0.13541666666666666</v>
      </c>
    </row>
    <row r="898" spans="1:10">
      <c r="A898" s="1">
        <v>351</v>
      </c>
      <c r="B898" s="3">
        <v>21</v>
      </c>
      <c r="C898" s="3">
        <v>35</v>
      </c>
      <c r="D898" s="1">
        <v>3</v>
      </c>
      <c r="E898" s="5" t="s">
        <v>115</v>
      </c>
      <c r="F898" s="5">
        <f>+E898*D898</f>
        <v>1.4583333333333334E-2</v>
      </c>
      <c r="G898" s="3">
        <f>+H898-(B898*D898)</f>
        <v>42</v>
      </c>
      <c r="H898" s="3">
        <f>+C898*D898</f>
        <v>105</v>
      </c>
      <c r="I898" s="3">
        <f>+B898*D898</f>
        <v>63</v>
      </c>
      <c r="J898" s="6">
        <f t="shared" ref="J898:J961" si="14">+(G898/H898)/D898</f>
        <v>0.13333333333333333</v>
      </c>
    </row>
    <row r="899" spans="1:10">
      <c r="A899" s="1">
        <v>352</v>
      </c>
      <c r="B899" s="3">
        <v>20</v>
      </c>
      <c r="C899" s="3">
        <v>33</v>
      </c>
      <c r="D899" s="1">
        <v>3</v>
      </c>
      <c r="E899" s="5" t="s">
        <v>115</v>
      </c>
      <c r="F899" s="5">
        <f>+E899*D899</f>
        <v>1.4583333333333334E-2</v>
      </c>
      <c r="G899" s="3">
        <f>+H899-(B899*D899)</f>
        <v>39</v>
      </c>
      <c r="H899" s="3">
        <f>+C899*D899</f>
        <v>99</v>
      </c>
      <c r="I899" s="3">
        <f>+B899*D899</f>
        <v>60</v>
      </c>
      <c r="J899" s="6">
        <f t="shared" si="14"/>
        <v>0.1313131313131313</v>
      </c>
    </row>
    <row r="900" spans="1:10">
      <c r="A900" s="1">
        <v>353</v>
      </c>
      <c r="B900" s="3">
        <v>13</v>
      </c>
      <c r="C900" s="3">
        <v>22</v>
      </c>
      <c r="D900" s="1">
        <v>2</v>
      </c>
      <c r="E900" s="5" t="s">
        <v>95</v>
      </c>
      <c r="F900" s="5">
        <f>+E900*D900</f>
        <v>6.9444444444444448E-2</v>
      </c>
      <c r="G900" s="3">
        <f>+H900-(B900*D900)</f>
        <v>18</v>
      </c>
      <c r="H900" s="3">
        <f>+C900*D900</f>
        <v>44</v>
      </c>
      <c r="I900" s="3">
        <f>+B900*D900</f>
        <v>26</v>
      </c>
      <c r="J900" s="6">
        <f t="shared" si="14"/>
        <v>0.20454545454545456</v>
      </c>
    </row>
    <row r="901" spans="1:10">
      <c r="A901" s="1">
        <v>353</v>
      </c>
      <c r="B901" s="3">
        <v>18</v>
      </c>
      <c r="C901" s="3">
        <v>30</v>
      </c>
      <c r="D901" s="1">
        <v>1</v>
      </c>
      <c r="E901" s="5" t="s">
        <v>117</v>
      </c>
      <c r="F901" s="5">
        <f>+E901*D901</f>
        <v>1.1111111111111112E-2</v>
      </c>
      <c r="G901" s="3">
        <f>+H901-(B901*D901)</f>
        <v>12</v>
      </c>
      <c r="H901" s="3">
        <f>+C901*D901</f>
        <v>30</v>
      </c>
      <c r="I901" s="3">
        <f>+B901*D901</f>
        <v>18</v>
      </c>
      <c r="J901" s="6">
        <f t="shared" si="14"/>
        <v>0.4</v>
      </c>
    </row>
    <row r="902" spans="1:10">
      <c r="A902" s="1">
        <v>353</v>
      </c>
      <c r="B902" s="3">
        <v>21</v>
      </c>
      <c r="C902" s="3">
        <v>35</v>
      </c>
      <c r="D902" s="1">
        <v>2</v>
      </c>
      <c r="E902" s="5" t="s">
        <v>111</v>
      </c>
      <c r="F902" s="5">
        <f>+E902*D902</f>
        <v>5.1388888888888887E-2</v>
      </c>
      <c r="G902" s="3">
        <f>+H902-(B902*D902)</f>
        <v>28</v>
      </c>
      <c r="H902" s="3">
        <f>+C902*D902</f>
        <v>70</v>
      </c>
      <c r="I902" s="3">
        <f>+B902*D902</f>
        <v>42</v>
      </c>
      <c r="J902" s="6">
        <f t="shared" si="14"/>
        <v>0.2</v>
      </c>
    </row>
    <row r="903" spans="1:10">
      <c r="A903" s="1">
        <v>353</v>
      </c>
      <c r="B903" s="3">
        <v>20</v>
      </c>
      <c r="C903" s="3">
        <v>34</v>
      </c>
      <c r="D903" s="1">
        <v>2</v>
      </c>
      <c r="E903" s="5" t="s">
        <v>66</v>
      </c>
      <c r="F903" s="5">
        <f>+E903*D903</f>
        <v>3.4722222222222224E-2</v>
      </c>
      <c r="G903" s="3">
        <f>+H903-(B903*D903)</f>
        <v>28</v>
      </c>
      <c r="H903" s="3">
        <f>+C903*D903</f>
        <v>68</v>
      </c>
      <c r="I903" s="3">
        <f>+B903*D903</f>
        <v>40</v>
      </c>
      <c r="J903" s="6">
        <f t="shared" si="14"/>
        <v>0.20588235294117646</v>
      </c>
    </row>
    <row r="904" spans="1:10">
      <c r="A904" s="1">
        <v>354</v>
      </c>
      <c r="B904" s="3">
        <v>11</v>
      </c>
      <c r="C904" s="3">
        <v>19</v>
      </c>
      <c r="D904" s="1">
        <v>3</v>
      </c>
      <c r="E904" s="5" t="s">
        <v>67</v>
      </c>
      <c r="F904" s="5">
        <f>+E904*D904</f>
        <v>6.6666666666666666E-2</v>
      </c>
      <c r="G904" s="3">
        <f>+H904-(B904*D904)</f>
        <v>24</v>
      </c>
      <c r="H904" s="3">
        <f>+C904*D904</f>
        <v>57</v>
      </c>
      <c r="I904" s="3">
        <f>+B904*D904</f>
        <v>33</v>
      </c>
      <c r="J904" s="6">
        <f t="shared" si="14"/>
        <v>0.14035087719298245</v>
      </c>
    </row>
    <row r="905" spans="1:10">
      <c r="A905" s="1">
        <v>354</v>
      </c>
      <c r="B905" s="3">
        <v>19</v>
      </c>
      <c r="C905" s="3">
        <v>32</v>
      </c>
      <c r="D905" s="1">
        <v>2</v>
      </c>
      <c r="E905" s="5" t="s">
        <v>80</v>
      </c>
      <c r="F905" s="5">
        <f>+E905*D905</f>
        <v>6.805555555555555E-2</v>
      </c>
      <c r="G905" s="3">
        <f>+H905-(B905*D905)</f>
        <v>26</v>
      </c>
      <c r="H905" s="3">
        <f>+C905*D905</f>
        <v>64</v>
      </c>
      <c r="I905" s="3">
        <f>+B905*D905</f>
        <v>38</v>
      </c>
      <c r="J905" s="6">
        <f t="shared" si="14"/>
        <v>0.203125</v>
      </c>
    </row>
    <row r="906" spans="1:10">
      <c r="A906" s="1">
        <v>354</v>
      </c>
      <c r="B906" s="3">
        <v>10</v>
      </c>
      <c r="C906" s="3">
        <v>18</v>
      </c>
      <c r="D906" s="1">
        <v>2</v>
      </c>
      <c r="E906" s="5" t="s">
        <v>115</v>
      </c>
      <c r="F906" s="5">
        <f>+E906*D906</f>
        <v>9.7222222222222224E-3</v>
      </c>
      <c r="G906" s="3">
        <f>+H906-(B906*D906)</f>
        <v>16</v>
      </c>
      <c r="H906" s="3">
        <f>+C906*D906</f>
        <v>36</v>
      </c>
      <c r="I906" s="3">
        <f>+B906*D906</f>
        <v>20</v>
      </c>
      <c r="J906" s="6">
        <f t="shared" si="14"/>
        <v>0.22222222222222221</v>
      </c>
    </row>
    <row r="907" spans="1:10">
      <c r="A907" s="1">
        <v>354</v>
      </c>
      <c r="B907" s="3">
        <v>14</v>
      </c>
      <c r="C907" s="3">
        <v>24</v>
      </c>
      <c r="D907" s="1">
        <v>1</v>
      </c>
      <c r="E907" s="5" t="s">
        <v>80</v>
      </c>
      <c r="F907" s="5">
        <f>+E907*D907</f>
        <v>3.4027777777777775E-2</v>
      </c>
      <c r="G907" s="3">
        <f>+H907-(B907*D907)</f>
        <v>10</v>
      </c>
      <c r="H907" s="3">
        <f>+C907*D907</f>
        <v>24</v>
      </c>
      <c r="I907" s="3">
        <f>+B907*D907</f>
        <v>14</v>
      </c>
      <c r="J907" s="6">
        <f t="shared" si="14"/>
        <v>0.41666666666666669</v>
      </c>
    </row>
    <row r="908" spans="1:10">
      <c r="A908" s="1">
        <v>355</v>
      </c>
      <c r="B908" s="3">
        <v>15</v>
      </c>
      <c r="C908" s="3">
        <v>26</v>
      </c>
      <c r="D908" s="1">
        <v>1</v>
      </c>
      <c r="E908" s="5" t="s">
        <v>115</v>
      </c>
      <c r="F908" s="5">
        <f>+E908*D908</f>
        <v>4.8611111111111112E-3</v>
      </c>
      <c r="G908" s="3">
        <f>+H908-(B908*D908)</f>
        <v>11</v>
      </c>
      <c r="H908" s="3">
        <f>+C908*D908</f>
        <v>26</v>
      </c>
      <c r="I908" s="3">
        <f>+B908*D908</f>
        <v>15</v>
      </c>
      <c r="J908" s="6">
        <f t="shared" si="14"/>
        <v>0.42307692307692307</v>
      </c>
    </row>
    <row r="909" spans="1:10">
      <c r="A909" s="1">
        <v>356</v>
      </c>
      <c r="B909" s="3">
        <v>10</v>
      </c>
      <c r="C909" s="3">
        <v>18</v>
      </c>
      <c r="D909" s="1">
        <v>2</v>
      </c>
      <c r="E909" s="5" t="s">
        <v>115</v>
      </c>
      <c r="F909" s="5">
        <f>+E909*D909</f>
        <v>9.7222222222222224E-3</v>
      </c>
      <c r="G909" s="3">
        <f>+H909-(B909*D909)</f>
        <v>16</v>
      </c>
      <c r="H909" s="3">
        <f>+C909*D909</f>
        <v>36</v>
      </c>
      <c r="I909" s="3">
        <f>+B909*D909</f>
        <v>20</v>
      </c>
      <c r="J909" s="6">
        <f t="shared" si="14"/>
        <v>0.22222222222222221</v>
      </c>
    </row>
    <row r="910" spans="1:10">
      <c r="A910" s="1">
        <v>357</v>
      </c>
      <c r="B910" s="3">
        <v>15</v>
      </c>
      <c r="C910" s="3">
        <v>25</v>
      </c>
      <c r="D910" s="1">
        <v>1</v>
      </c>
      <c r="E910" s="5" t="s">
        <v>109</v>
      </c>
      <c r="F910" s="5">
        <f>+E910*D910</f>
        <v>8.3333333333333332E-3</v>
      </c>
      <c r="G910" s="3">
        <f>+H910-(B910*D910)</f>
        <v>10</v>
      </c>
      <c r="H910" s="3">
        <f>+C910*D910</f>
        <v>25</v>
      </c>
      <c r="I910" s="3">
        <f>+B910*D910</f>
        <v>15</v>
      </c>
      <c r="J910" s="6">
        <f t="shared" si="14"/>
        <v>0.4</v>
      </c>
    </row>
    <row r="911" spans="1:10">
      <c r="A911" s="1">
        <v>357</v>
      </c>
      <c r="B911" s="3">
        <v>12</v>
      </c>
      <c r="C911" s="3">
        <v>20</v>
      </c>
      <c r="D911" s="1">
        <v>2</v>
      </c>
      <c r="E911" s="5" t="s">
        <v>85</v>
      </c>
      <c r="F911" s="5">
        <f>+E911*D911</f>
        <v>6.9444444444444441E-3</v>
      </c>
      <c r="G911" s="3">
        <f>+H911-(B911*D911)</f>
        <v>16</v>
      </c>
      <c r="H911" s="3">
        <f>+C911*D911</f>
        <v>40</v>
      </c>
      <c r="I911" s="3">
        <f>+B911*D911</f>
        <v>24</v>
      </c>
      <c r="J911" s="6">
        <f t="shared" si="14"/>
        <v>0.2</v>
      </c>
    </row>
    <row r="912" spans="1:10">
      <c r="A912" s="1">
        <v>357</v>
      </c>
      <c r="B912" s="3">
        <v>16</v>
      </c>
      <c r="C912" s="3">
        <v>27</v>
      </c>
      <c r="D912" s="1">
        <v>3</v>
      </c>
      <c r="E912" s="5" t="s">
        <v>81</v>
      </c>
      <c r="F912" s="5">
        <f>+E912*D912</f>
        <v>6.4583333333333326E-2</v>
      </c>
      <c r="G912" s="3">
        <f>+H912-(B912*D912)</f>
        <v>33</v>
      </c>
      <c r="H912" s="3">
        <f>+C912*D912</f>
        <v>81</v>
      </c>
      <c r="I912" s="3">
        <f>+B912*D912</f>
        <v>48</v>
      </c>
      <c r="J912" s="6">
        <f t="shared" si="14"/>
        <v>0.13580246913580246</v>
      </c>
    </row>
    <row r="913" spans="1:10">
      <c r="A913" s="1">
        <v>357</v>
      </c>
      <c r="B913" s="3">
        <v>13</v>
      </c>
      <c r="C913" s="3">
        <v>22</v>
      </c>
      <c r="D913" s="1">
        <v>1</v>
      </c>
      <c r="E913" s="5" t="s">
        <v>90</v>
      </c>
      <c r="F913" s="5">
        <f>+E913*D913</f>
        <v>3.3333333333333333E-2</v>
      </c>
      <c r="G913" s="3">
        <f>+H913-(B913*D913)</f>
        <v>9</v>
      </c>
      <c r="H913" s="3">
        <f>+C913*D913</f>
        <v>22</v>
      </c>
      <c r="I913" s="3">
        <f>+B913*D913</f>
        <v>13</v>
      </c>
      <c r="J913" s="6">
        <f t="shared" si="14"/>
        <v>0.40909090909090912</v>
      </c>
    </row>
    <row r="914" spans="1:10">
      <c r="A914" s="1">
        <v>358</v>
      </c>
      <c r="B914" s="3">
        <v>15</v>
      </c>
      <c r="C914" s="3">
        <v>26</v>
      </c>
      <c r="D914" s="1">
        <v>2</v>
      </c>
      <c r="E914" s="5" t="s">
        <v>95</v>
      </c>
      <c r="F914" s="5">
        <f>+E914*D914</f>
        <v>6.9444444444444448E-2</v>
      </c>
      <c r="G914" s="3">
        <f>+H914-(B914*D914)</f>
        <v>22</v>
      </c>
      <c r="H914" s="3">
        <f>+C914*D914</f>
        <v>52</v>
      </c>
      <c r="I914" s="3">
        <f>+B914*D914</f>
        <v>30</v>
      </c>
      <c r="J914" s="6">
        <f t="shared" si="14"/>
        <v>0.21153846153846154</v>
      </c>
    </row>
    <row r="915" spans="1:10">
      <c r="A915" s="1">
        <v>358</v>
      </c>
      <c r="B915" s="3">
        <v>10</v>
      </c>
      <c r="C915" s="3">
        <v>18</v>
      </c>
      <c r="D915" s="1">
        <v>3</v>
      </c>
      <c r="E915" s="5" t="s">
        <v>95</v>
      </c>
      <c r="F915" s="5">
        <f>+E915*D915</f>
        <v>0.10416666666666667</v>
      </c>
      <c r="G915" s="3">
        <f>+H915-(B915*D915)</f>
        <v>24</v>
      </c>
      <c r="H915" s="3">
        <f>+C915*D915</f>
        <v>54</v>
      </c>
      <c r="I915" s="3">
        <f>+B915*D915</f>
        <v>30</v>
      </c>
      <c r="J915" s="6">
        <f t="shared" si="14"/>
        <v>0.14814814814814814</v>
      </c>
    </row>
    <row r="916" spans="1:10">
      <c r="A916" s="1">
        <v>358</v>
      </c>
      <c r="B916" s="3">
        <v>12</v>
      </c>
      <c r="C916" s="3">
        <v>20</v>
      </c>
      <c r="D916" s="1">
        <v>3</v>
      </c>
      <c r="E916" s="5" t="s">
        <v>119</v>
      </c>
      <c r="F916" s="5">
        <f>+E916*D916</f>
        <v>0.10833333333333332</v>
      </c>
      <c r="G916" s="3">
        <f>+H916-(B916*D916)</f>
        <v>24</v>
      </c>
      <c r="H916" s="3">
        <f>+C916*D916</f>
        <v>60</v>
      </c>
      <c r="I916" s="3">
        <f>+B916*D916</f>
        <v>36</v>
      </c>
      <c r="J916" s="6">
        <f t="shared" si="14"/>
        <v>0.13333333333333333</v>
      </c>
    </row>
    <row r="917" spans="1:10">
      <c r="A917" s="1">
        <v>359</v>
      </c>
      <c r="B917" s="3">
        <v>13</v>
      </c>
      <c r="C917" s="3">
        <v>22</v>
      </c>
      <c r="D917" s="1">
        <v>1</v>
      </c>
      <c r="E917" s="5" t="s">
        <v>79</v>
      </c>
      <c r="F917" s="5">
        <f>+E917*D917</f>
        <v>1.8055555555555554E-2</v>
      </c>
      <c r="G917" s="3">
        <f>+H917-(B917*D917)</f>
        <v>9</v>
      </c>
      <c r="H917" s="3">
        <f>+C917*D917</f>
        <v>22</v>
      </c>
      <c r="I917" s="3">
        <f>+B917*D917</f>
        <v>13</v>
      </c>
      <c r="J917" s="6">
        <f t="shared" si="14"/>
        <v>0.40909090909090912</v>
      </c>
    </row>
    <row r="918" spans="1:10">
      <c r="A918" s="1">
        <v>359</v>
      </c>
      <c r="B918" s="3">
        <v>16</v>
      </c>
      <c r="C918" s="3">
        <v>28</v>
      </c>
      <c r="D918" s="1">
        <v>3</v>
      </c>
      <c r="E918" s="5" t="s">
        <v>94</v>
      </c>
      <c r="F918" s="5">
        <f>+E918*D918</f>
        <v>0.11874999999999999</v>
      </c>
      <c r="G918" s="3">
        <f>+H918-(B918*D918)</f>
        <v>36</v>
      </c>
      <c r="H918" s="3">
        <f>+C918*D918</f>
        <v>84</v>
      </c>
      <c r="I918" s="3">
        <f>+B918*D918</f>
        <v>48</v>
      </c>
      <c r="J918" s="6">
        <f t="shared" si="14"/>
        <v>0.14285714285714285</v>
      </c>
    </row>
    <row r="919" spans="1:10">
      <c r="A919" s="1">
        <v>359</v>
      </c>
      <c r="B919" s="3">
        <v>17</v>
      </c>
      <c r="C919" s="3">
        <v>29</v>
      </c>
      <c r="D919" s="1">
        <v>2</v>
      </c>
      <c r="E919" s="5" t="s">
        <v>109</v>
      </c>
      <c r="F919" s="5">
        <f>+E919*D919</f>
        <v>1.6666666666666666E-2</v>
      </c>
      <c r="G919" s="3">
        <f>+H919-(B919*D919)</f>
        <v>24</v>
      </c>
      <c r="H919" s="3">
        <f>+C919*D919</f>
        <v>58</v>
      </c>
      <c r="I919" s="3">
        <f>+B919*D919</f>
        <v>34</v>
      </c>
      <c r="J919" s="6">
        <f t="shared" si="14"/>
        <v>0.20689655172413793</v>
      </c>
    </row>
    <row r="920" spans="1:10">
      <c r="A920" s="1">
        <v>359</v>
      </c>
      <c r="B920" s="3">
        <v>15</v>
      </c>
      <c r="C920" s="3">
        <v>26</v>
      </c>
      <c r="D920" s="1">
        <v>1</v>
      </c>
      <c r="E920" s="5" t="s">
        <v>95</v>
      </c>
      <c r="F920" s="5">
        <f>+E920*D920</f>
        <v>3.4722222222222224E-2</v>
      </c>
      <c r="G920" s="3">
        <f>+H920-(B920*D920)</f>
        <v>11</v>
      </c>
      <c r="H920" s="3">
        <f>+C920*D920</f>
        <v>26</v>
      </c>
      <c r="I920" s="3">
        <f>+B920*D920</f>
        <v>15</v>
      </c>
      <c r="J920" s="6">
        <f t="shared" si="14"/>
        <v>0.42307692307692307</v>
      </c>
    </row>
    <row r="921" spans="1:10">
      <c r="A921" s="1">
        <v>360</v>
      </c>
      <c r="B921" s="3">
        <v>13</v>
      </c>
      <c r="C921" s="3">
        <v>21</v>
      </c>
      <c r="D921" s="1">
        <v>1</v>
      </c>
      <c r="E921" s="5" t="s">
        <v>101</v>
      </c>
      <c r="F921" s="5">
        <f>+E921*D921</f>
        <v>2.9166666666666667E-2</v>
      </c>
      <c r="G921" s="3">
        <f>+H921-(B921*D921)</f>
        <v>8</v>
      </c>
      <c r="H921" s="3">
        <f>+C921*D921</f>
        <v>21</v>
      </c>
      <c r="I921" s="3">
        <f>+B921*D921</f>
        <v>13</v>
      </c>
      <c r="J921" s="6">
        <f t="shared" si="14"/>
        <v>0.38095238095238093</v>
      </c>
    </row>
    <row r="922" spans="1:10">
      <c r="A922" s="1">
        <v>360</v>
      </c>
      <c r="B922" s="3">
        <v>18</v>
      </c>
      <c r="C922" s="3">
        <v>30</v>
      </c>
      <c r="D922" s="1">
        <v>3</v>
      </c>
      <c r="E922" s="5" t="s">
        <v>72</v>
      </c>
      <c r="F922" s="5">
        <f>+E922*D922</f>
        <v>7.5000000000000011E-2</v>
      </c>
      <c r="G922" s="3">
        <f>+H922-(B922*D922)</f>
        <v>36</v>
      </c>
      <c r="H922" s="3">
        <f>+C922*D922</f>
        <v>90</v>
      </c>
      <c r="I922" s="3">
        <f>+B922*D922</f>
        <v>54</v>
      </c>
      <c r="J922" s="6">
        <f t="shared" si="14"/>
        <v>0.13333333333333333</v>
      </c>
    </row>
    <row r="923" spans="1:10">
      <c r="A923" s="1">
        <v>360</v>
      </c>
      <c r="B923" s="3">
        <v>15</v>
      </c>
      <c r="C923" s="3">
        <v>26</v>
      </c>
      <c r="D923" s="1">
        <v>1</v>
      </c>
      <c r="E923" s="5" t="s">
        <v>68</v>
      </c>
      <c r="F923" s="5">
        <f>+E923*D923</f>
        <v>3.5416666666666666E-2</v>
      </c>
      <c r="G923" s="3">
        <f>+H923-(B923*D923)</f>
        <v>11</v>
      </c>
      <c r="H923" s="3">
        <f>+C923*D923</f>
        <v>26</v>
      </c>
      <c r="I923" s="3">
        <f>+B923*D923</f>
        <v>15</v>
      </c>
      <c r="J923" s="6">
        <f t="shared" si="14"/>
        <v>0.42307692307692307</v>
      </c>
    </row>
    <row r="924" spans="1:10">
      <c r="A924" s="1">
        <v>360</v>
      </c>
      <c r="B924" s="3">
        <v>19</v>
      </c>
      <c r="C924" s="3">
        <v>32</v>
      </c>
      <c r="D924" s="1">
        <v>3</v>
      </c>
      <c r="E924" s="5" t="s">
        <v>114</v>
      </c>
      <c r="F924" s="5">
        <f>+E924*D924</f>
        <v>6.25E-2</v>
      </c>
      <c r="G924" s="3">
        <f>+H924-(B924*D924)</f>
        <v>39</v>
      </c>
      <c r="H924" s="3">
        <f>+C924*D924</f>
        <v>96</v>
      </c>
      <c r="I924" s="3">
        <f>+B924*D924</f>
        <v>57</v>
      </c>
      <c r="J924" s="6">
        <f t="shared" si="14"/>
        <v>0.13541666666666666</v>
      </c>
    </row>
    <row r="925" spans="1:10">
      <c r="A925" s="1">
        <v>361</v>
      </c>
      <c r="B925" s="3">
        <v>17</v>
      </c>
      <c r="C925" s="3">
        <v>29</v>
      </c>
      <c r="D925" s="1">
        <v>1</v>
      </c>
      <c r="E925" s="5" t="s">
        <v>93</v>
      </c>
      <c r="F925" s="5">
        <f>+E925*D925</f>
        <v>4.027777777777778E-2</v>
      </c>
      <c r="G925" s="3">
        <f>+H925-(B925*D925)</f>
        <v>12</v>
      </c>
      <c r="H925" s="3">
        <f>+C925*D925</f>
        <v>29</v>
      </c>
      <c r="I925" s="3">
        <f>+B925*D925</f>
        <v>17</v>
      </c>
      <c r="J925" s="6">
        <f t="shared" si="14"/>
        <v>0.41379310344827586</v>
      </c>
    </row>
    <row r="926" spans="1:10">
      <c r="A926" s="1">
        <v>361</v>
      </c>
      <c r="B926" s="3">
        <v>14</v>
      </c>
      <c r="C926" s="3">
        <v>24</v>
      </c>
      <c r="D926" s="1">
        <v>3</v>
      </c>
      <c r="E926" s="5" t="s">
        <v>73</v>
      </c>
      <c r="F926" s="5">
        <f>+E926*D926</f>
        <v>0.11249999999999999</v>
      </c>
      <c r="G926" s="3">
        <f>+H926-(B926*D926)</f>
        <v>30</v>
      </c>
      <c r="H926" s="3">
        <f>+C926*D926</f>
        <v>72</v>
      </c>
      <c r="I926" s="3">
        <f>+B926*D926</f>
        <v>42</v>
      </c>
      <c r="J926" s="6">
        <f t="shared" si="14"/>
        <v>0.1388888888888889</v>
      </c>
    </row>
    <row r="927" spans="1:10">
      <c r="A927" s="1">
        <v>362</v>
      </c>
      <c r="B927" s="3">
        <v>12</v>
      </c>
      <c r="C927" s="3">
        <v>20</v>
      </c>
      <c r="D927" s="1">
        <v>1</v>
      </c>
      <c r="E927" s="5" t="s">
        <v>120</v>
      </c>
      <c r="F927" s="5">
        <f>+E927*D927</f>
        <v>2.8472222222222222E-2</v>
      </c>
      <c r="G927" s="3">
        <f>+H927-(B927*D927)</f>
        <v>8</v>
      </c>
      <c r="H927" s="3">
        <f>+C927*D927</f>
        <v>20</v>
      </c>
      <c r="I927" s="3">
        <f>+B927*D927</f>
        <v>12</v>
      </c>
      <c r="J927" s="6">
        <f t="shared" si="14"/>
        <v>0.4</v>
      </c>
    </row>
    <row r="928" spans="1:10">
      <c r="A928" s="1">
        <v>362</v>
      </c>
      <c r="B928" s="3">
        <v>14</v>
      </c>
      <c r="C928" s="3">
        <v>24</v>
      </c>
      <c r="D928" s="1">
        <v>1</v>
      </c>
      <c r="E928" s="5" t="s">
        <v>93</v>
      </c>
      <c r="F928" s="5">
        <f>+E928*D928</f>
        <v>4.027777777777778E-2</v>
      </c>
      <c r="G928" s="3">
        <f>+H928-(B928*D928)</f>
        <v>10</v>
      </c>
      <c r="H928" s="3">
        <f>+C928*D928</f>
        <v>24</v>
      </c>
      <c r="I928" s="3">
        <f>+B928*D928</f>
        <v>14</v>
      </c>
      <c r="J928" s="6">
        <f t="shared" si="14"/>
        <v>0.41666666666666669</v>
      </c>
    </row>
    <row r="929" spans="1:10">
      <c r="A929" s="1">
        <v>362</v>
      </c>
      <c r="B929" s="3">
        <v>10</v>
      </c>
      <c r="C929" s="3">
        <v>18</v>
      </c>
      <c r="D929" s="1">
        <v>1</v>
      </c>
      <c r="E929" s="5" t="s">
        <v>84</v>
      </c>
      <c r="F929" s="5">
        <f>+E929*D929</f>
        <v>1.6666666666666666E-2</v>
      </c>
      <c r="G929" s="3">
        <f>+H929-(B929*D929)</f>
        <v>8</v>
      </c>
      <c r="H929" s="3">
        <f>+C929*D929</f>
        <v>18</v>
      </c>
      <c r="I929" s="3">
        <f>+B929*D929</f>
        <v>10</v>
      </c>
      <c r="J929" s="6">
        <f t="shared" si="14"/>
        <v>0.44444444444444442</v>
      </c>
    </row>
    <row r="930" spans="1:10">
      <c r="A930" s="1">
        <v>363</v>
      </c>
      <c r="B930" s="3">
        <v>18</v>
      </c>
      <c r="C930" s="3">
        <v>30</v>
      </c>
      <c r="D930" s="1">
        <v>1</v>
      </c>
      <c r="E930" s="5" t="s">
        <v>90</v>
      </c>
      <c r="F930" s="5">
        <f>+E930*D930</f>
        <v>3.3333333333333333E-2</v>
      </c>
      <c r="G930" s="3">
        <f>+H930-(B930*D930)</f>
        <v>12</v>
      </c>
      <c r="H930" s="3">
        <f>+C930*D930</f>
        <v>30</v>
      </c>
      <c r="I930" s="3">
        <f>+B930*D930</f>
        <v>18</v>
      </c>
      <c r="J930" s="6">
        <f t="shared" si="14"/>
        <v>0.4</v>
      </c>
    </row>
    <row r="931" spans="1:10">
      <c r="A931" s="1">
        <v>363</v>
      </c>
      <c r="B931" s="3">
        <v>14</v>
      </c>
      <c r="C931" s="3">
        <v>24</v>
      </c>
      <c r="D931" s="1">
        <v>3</v>
      </c>
      <c r="E931" s="5" t="s">
        <v>120</v>
      </c>
      <c r="F931" s="5">
        <f>+E931*D931</f>
        <v>8.5416666666666669E-2</v>
      </c>
      <c r="G931" s="3">
        <f>+H931-(B931*D931)</f>
        <v>30</v>
      </c>
      <c r="H931" s="3">
        <f>+C931*D931</f>
        <v>72</v>
      </c>
      <c r="I931" s="3">
        <f>+B931*D931</f>
        <v>42</v>
      </c>
      <c r="J931" s="6">
        <f t="shared" si="14"/>
        <v>0.1388888888888889</v>
      </c>
    </row>
    <row r="932" spans="1:10">
      <c r="A932" s="1">
        <v>363</v>
      </c>
      <c r="B932" s="3">
        <v>22</v>
      </c>
      <c r="C932" s="3">
        <v>36</v>
      </c>
      <c r="D932" s="1">
        <v>2</v>
      </c>
      <c r="E932" s="5" t="s">
        <v>101</v>
      </c>
      <c r="F932" s="5">
        <f>+E932*D932</f>
        <v>5.8333333333333334E-2</v>
      </c>
      <c r="G932" s="3">
        <f>+H932-(B932*D932)</f>
        <v>28</v>
      </c>
      <c r="H932" s="3">
        <f>+C932*D932</f>
        <v>72</v>
      </c>
      <c r="I932" s="3">
        <f>+B932*D932</f>
        <v>44</v>
      </c>
      <c r="J932" s="6">
        <f t="shared" si="14"/>
        <v>0.19444444444444445</v>
      </c>
    </row>
    <row r="933" spans="1:10">
      <c r="A933" s="1">
        <v>363</v>
      </c>
      <c r="B933" s="3">
        <v>20</v>
      </c>
      <c r="C933" s="3">
        <v>33</v>
      </c>
      <c r="D933" s="1">
        <v>2</v>
      </c>
      <c r="E933" s="5" t="s">
        <v>106</v>
      </c>
      <c r="F933" s="5">
        <f>+E933*D933</f>
        <v>2.5000000000000001E-2</v>
      </c>
      <c r="G933" s="3">
        <f>+H933-(B933*D933)</f>
        <v>26</v>
      </c>
      <c r="H933" s="3">
        <f>+C933*D933</f>
        <v>66</v>
      </c>
      <c r="I933" s="3">
        <f>+B933*D933</f>
        <v>40</v>
      </c>
      <c r="J933" s="6">
        <f t="shared" si="14"/>
        <v>0.19696969696969696</v>
      </c>
    </row>
    <row r="934" spans="1:10">
      <c r="A934" s="1">
        <v>364</v>
      </c>
      <c r="B934" s="3">
        <v>16</v>
      </c>
      <c r="C934" s="3">
        <v>28</v>
      </c>
      <c r="D934" s="1">
        <v>2</v>
      </c>
      <c r="E934" s="5" t="s">
        <v>119</v>
      </c>
      <c r="F934" s="5">
        <f>+E934*D934</f>
        <v>7.2222222222222215E-2</v>
      </c>
      <c r="G934" s="3">
        <f>+H934-(B934*D934)</f>
        <v>24</v>
      </c>
      <c r="H934" s="3">
        <f>+C934*D934</f>
        <v>56</v>
      </c>
      <c r="I934" s="3">
        <f>+B934*D934</f>
        <v>32</v>
      </c>
      <c r="J934" s="6">
        <f t="shared" si="14"/>
        <v>0.21428571428571427</v>
      </c>
    </row>
    <row r="935" spans="1:10">
      <c r="A935" s="1">
        <v>364</v>
      </c>
      <c r="B935" s="3">
        <v>13</v>
      </c>
      <c r="C935" s="3">
        <v>22</v>
      </c>
      <c r="D935" s="1">
        <v>1</v>
      </c>
      <c r="E935" s="5" t="s">
        <v>97</v>
      </c>
      <c r="F935" s="5">
        <f>+E935*D935</f>
        <v>1.3888888888888888E-2</v>
      </c>
      <c r="G935" s="3">
        <f>+H935-(B935*D935)</f>
        <v>9</v>
      </c>
      <c r="H935" s="3">
        <f>+C935*D935</f>
        <v>22</v>
      </c>
      <c r="I935" s="3">
        <f>+B935*D935</f>
        <v>13</v>
      </c>
      <c r="J935" s="6">
        <f t="shared" si="14"/>
        <v>0.40909090909090912</v>
      </c>
    </row>
    <row r="936" spans="1:10">
      <c r="A936" s="1">
        <v>364</v>
      </c>
      <c r="B936" s="3">
        <v>15</v>
      </c>
      <c r="C936" s="3">
        <v>25</v>
      </c>
      <c r="D936" s="1">
        <v>2</v>
      </c>
      <c r="E936" s="5" t="s">
        <v>96</v>
      </c>
      <c r="F936" s="5">
        <f>+E936*D936</f>
        <v>1.9444444444444445E-2</v>
      </c>
      <c r="G936" s="3">
        <f>+H936-(B936*D936)</f>
        <v>20</v>
      </c>
      <c r="H936" s="3">
        <f>+C936*D936</f>
        <v>50</v>
      </c>
      <c r="I936" s="3">
        <f>+B936*D936</f>
        <v>30</v>
      </c>
      <c r="J936" s="6">
        <f t="shared" si="14"/>
        <v>0.2</v>
      </c>
    </row>
    <row r="937" spans="1:10">
      <c r="A937" s="1">
        <v>364</v>
      </c>
      <c r="B937" s="3">
        <v>17</v>
      </c>
      <c r="C937" s="3">
        <v>29</v>
      </c>
      <c r="D937" s="1">
        <v>1</v>
      </c>
      <c r="E937" s="5" t="s">
        <v>79</v>
      </c>
      <c r="F937" s="5">
        <f>+E937*D937</f>
        <v>1.8055555555555554E-2</v>
      </c>
      <c r="G937" s="3">
        <f>+H937-(B937*D937)</f>
        <v>12</v>
      </c>
      <c r="H937" s="3">
        <f>+C937*D937</f>
        <v>29</v>
      </c>
      <c r="I937" s="3">
        <f>+B937*D937</f>
        <v>17</v>
      </c>
      <c r="J937" s="6">
        <f t="shared" si="14"/>
        <v>0.41379310344827586</v>
      </c>
    </row>
    <row r="938" spans="1:10">
      <c r="A938" s="1">
        <v>365</v>
      </c>
      <c r="B938" s="3">
        <v>22</v>
      </c>
      <c r="C938" s="3">
        <v>36</v>
      </c>
      <c r="D938" s="1">
        <v>3</v>
      </c>
      <c r="E938" s="5" t="s">
        <v>66</v>
      </c>
      <c r="F938" s="5">
        <f>+E938*D938</f>
        <v>5.2083333333333336E-2</v>
      </c>
      <c r="G938" s="3">
        <f>+H938-(B938*D938)</f>
        <v>42</v>
      </c>
      <c r="H938" s="3">
        <f>+C938*D938</f>
        <v>108</v>
      </c>
      <c r="I938" s="3">
        <f>+B938*D938</f>
        <v>66</v>
      </c>
      <c r="J938" s="6">
        <f t="shared" si="14"/>
        <v>0.12962962962962962</v>
      </c>
    </row>
    <row r="939" spans="1:10">
      <c r="A939" s="1">
        <v>366</v>
      </c>
      <c r="B939" s="3">
        <v>16</v>
      </c>
      <c r="C939" s="3">
        <v>27</v>
      </c>
      <c r="D939" s="1">
        <v>2</v>
      </c>
      <c r="E939" s="5" t="s">
        <v>114</v>
      </c>
      <c r="F939" s="5">
        <f>+E939*D939</f>
        <v>4.1666666666666664E-2</v>
      </c>
      <c r="G939" s="3">
        <f>+H939-(B939*D939)</f>
        <v>22</v>
      </c>
      <c r="H939" s="3">
        <f>+C939*D939</f>
        <v>54</v>
      </c>
      <c r="I939" s="3">
        <f>+B939*D939</f>
        <v>32</v>
      </c>
      <c r="J939" s="6">
        <f t="shared" si="14"/>
        <v>0.20370370370370369</v>
      </c>
    </row>
    <row r="940" spans="1:10">
      <c r="A940" s="1">
        <v>366</v>
      </c>
      <c r="B940" s="3">
        <v>21</v>
      </c>
      <c r="C940" s="3">
        <v>35</v>
      </c>
      <c r="D940" s="1">
        <v>3</v>
      </c>
      <c r="E940" s="5" t="s">
        <v>68</v>
      </c>
      <c r="F940" s="5">
        <f>+E940*D940</f>
        <v>0.10625</v>
      </c>
      <c r="G940" s="3">
        <f>+H940-(B940*D940)</f>
        <v>42</v>
      </c>
      <c r="H940" s="3">
        <f>+C940*D940</f>
        <v>105</v>
      </c>
      <c r="I940" s="3">
        <f>+B940*D940</f>
        <v>63</v>
      </c>
      <c r="J940" s="6">
        <f t="shared" si="14"/>
        <v>0.13333333333333333</v>
      </c>
    </row>
    <row r="941" spans="1:10">
      <c r="A941" s="1">
        <v>366</v>
      </c>
      <c r="B941" s="3">
        <v>25</v>
      </c>
      <c r="C941" s="3">
        <v>40</v>
      </c>
      <c r="D941" s="1">
        <v>2</v>
      </c>
      <c r="E941" s="5" t="s">
        <v>70</v>
      </c>
      <c r="F941" s="5">
        <f>+E941*D941</f>
        <v>1.2500000000000001E-2</v>
      </c>
      <c r="G941" s="3">
        <f>+H941-(B941*D941)</f>
        <v>30</v>
      </c>
      <c r="H941" s="3">
        <f>+C941*D941</f>
        <v>80</v>
      </c>
      <c r="I941" s="3">
        <f>+B941*D941</f>
        <v>50</v>
      </c>
      <c r="J941" s="6">
        <f t="shared" si="14"/>
        <v>0.1875</v>
      </c>
    </row>
    <row r="942" spans="1:10">
      <c r="A942" s="1">
        <v>367</v>
      </c>
      <c r="B942" s="3">
        <v>15</v>
      </c>
      <c r="C942" s="3">
        <v>26</v>
      </c>
      <c r="D942" s="1">
        <v>2</v>
      </c>
      <c r="E942" s="5" t="s">
        <v>69</v>
      </c>
      <c r="F942" s="5">
        <f>+E942*D942</f>
        <v>4.7222222222222221E-2</v>
      </c>
      <c r="G942" s="3">
        <f>+H942-(B942*D942)</f>
        <v>22</v>
      </c>
      <c r="H942" s="3">
        <f>+C942*D942</f>
        <v>52</v>
      </c>
      <c r="I942" s="3">
        <f>+B942*D942</f>
        <v>30</v>
      </c>
      <c r="J942" s="6">
        <f t="shared" si="14"/>
        <v>0.21153846153846154</v>
      </c>
    </row>
    <row r="943" spans="1:10">
      <c r="A943" s="1">
        <v>367</v>
      </c>
      <c r="B943" s="3">
        <v>17</v>
      </c>
      <c r="C943" s="3">
        <v>29</v>
      </c>
      <c r="D943" s="1">
        <v>1</v>
      </c>
      <c r="E943" s="5" t="s">
        <v>79</v>
      </c>
      <c r="F943" s="5">
        <f>+E943*D943</f>
        <v>1.8055555555555554E-2</v>
      </c>
      <c r="G943" s="3">
        <f>+H943-(B943*D943)</f>
        <v>12</v>
      </c>
      <c r="H943" s="3">
        <f>+C943*D943</f>
        <v>29</v>
      </c>
      <c r="I943" s="3">
        <f>+B943*D943</f>
        <v>17</v>
      </c>
      <c r="J943" s="6">
        <f t="shared" si="14"/>
        <v>0.41379310344827586</v>
      </c>
    </row>
    <row r="944" spans="1:10">
      <c r="A944" s="1">
        <v>367</v>
      </c>
      <c r="B944" s="3">
        <v>12</v>
      </c>
      <c r="C944" s="3">
        <v>20</v>
      </c>
      <c r="D944" s="1">
        <v>1</v>
      </c>
      <c r="E944" s="5" t="s">
        <v>99</v>
      </c>
      <c r="F944" s="5">
        <f>+E944*D944</f>
        <v>9.0277777777777769E-3</v>
      </c>
      <c r="G944" s="3">
        <f>+H944-(B944*D944)</f>
        <v>8</v>
      </c>
      <c r="H944" s="3">
        <f>+C944*D944</f>
        <v>20</v>
      </c>
      <c r="I944" s="3">
        <f>+B944*D944</f>
        <v>12</v>
      </c>
      <c r="J944" s="6">
        <f t="shared" si="14"/>
        <v>0.4</v>
      </c>
    </row>
    <row r="945" spans="1:10">
      <c r="A945" s="1">
        <v>368</v>
      </c>
      <c r="B945" s="3">
        <v>20</v>
      </c>
      <c r="C945" s="3">
        <v>33</v>
      </c>
      <c r="D945" s="1">
        <v>3</v>
      </c>
      <c r="E945" s="5" t="s">
        <v>98</v>
      </c>
      <c r="F945" s="5">
        <f>+E945*D945</f>
        <v>9.375E-2</v>
      </c>
      <c r="G945" s="3">
        <f>+H945-(B945*D945)</f>
        <v>39</v>
      </c>
      <c r="H945" s="3">
        <f>+C945*D945</f>
        <v>99</v>
      </c>
      <c r="I945" s="3">
        <f>+B945*D945</f>
        <v>60</v>
      </c>
      <c r="J945" s="6">
        <f t="shared" si="14"/>
        <v>0.1313131313131313</v>
      </c>
    </row>
    <row r="946" spans="1:10">
      <c r="A946" s="1">
        <v>368</v>
      </c>
      <c r="B946" s="3">
        <v>14</v>
      </c>
      <c r="C946" s="3">
        <v>24</v>
      </c>
      <c r="D946" s="1">
        <v>1</v>
      </c>
      <c r="E946" s="5" t="s">
        <v>88</v>
      </c>
      <c r="F946" s="5">
        <f>+E946*D946</f>
        <v>2.7777777777777776E-2</v>
      </c>
      <c r="G946" s="3">
        <f>+H946-(B946*D946)</f>
        <v>10</v>
      </c>
      <c r="H946" s="3">
        <f>+C946*D946</f>
        <v>24</v>
      </c>
      <c r="I946" s="3">
        <f>+B946*D946</f>
        <v>14</v>
      </c>
      <c r="J946" s="6">
        <f t="shared" si="14"/>
        <v>0.41666666666666669</v>
      </c>
    </row>
    <row r="947" spans="1:10">
      <c r="A947" s="1">
        <v>369</v>
      </c>
      <c r="B947" s="3">
        <v>19</v>
      </c>
      <c r="C947" s="3">
        <v>31</v>
      </c>
      <c r="D947" s="1">
        <v>2</v>
      </c>
      <c r="E947" s="5" t="s">
        <v>115</v>
      </c>
      <c r="F947" s="5">
        <f>+E947*D947</f>
        <v>9.7222222222222224E-3</v>
      </c>
      <c r="G947" s="3">
        <f>+H947-(B947*D947)</f>
        <v>24</v>
      </c>
      <c r="H947" s="3">
        <f>+C947*D947</f>
        <v>62</v>
      </c>
      <c r="I947" s="3">
        <f>+B947*D947</f>
        <v>38</v>
      </c>
      <c r="J947" s="6">
        <f t="shared" si="14"/>
        <v>0.19354838709677419</v>
      </c>
    </row>
    <row r="948" spans="1:10">
      <c r="A948" s="1">
        <v>369</v>
      </c>
      <c r="B948" s="3">
        <v>14</v>
      </c>
      <c r="C948" s="3">
        <v>23</v>
      </c>
      <c r="D948" s="1">
        <v>2</v>
      </c>
      <c r="E948" s="5" t="s">
        <v>115</v>
      </c>
      <c r="F948" s="5">
        <f>+E948*D948</f>
        <v>9.7222222222222224E-3</v>
      </c>
      <c r="G948" s="3">
        <f>+H948-(B948*D948)</f>
        <v>18</v>
      </c>
      <c r="H948" s="3">
        <f>+C948*D948</f>
        <v>46</v>
      </c>
      <c r="I948" s="3">
        <f>+B948*D948</f>
        <v>28</v>
      </c>
      <c r="J948" s="6">
        <f t="shared" si="14"/>
        <v>0.19565217391304349</v>
      </c>
    </row>
    <row r="949" spans="1:10">
      <c r="A949" s="1">
        <v>369</v>
      </c>
      <c r="B949" s="3">
        <v>16</v>
      </c>
      <c r="C949" s="3">
        <v>28</v>
      </c>
      <c r="D949" s="1">
        <v>2</v>
      </c>
      <c r="E949" s="5" t="s">
        <v>76</v>
      </c>
      <c r="F949" s="5">
        <f>+E949*D949</f>
        <v>1.1111111111111112E-2</v>
      </c>
      <c r="G949" s="3">
        <f>+H949-(B949*D949)</f>
        <v>24</v>
      </c>
      <c r="H949" s="3">
        <f>+C949*D949</f>
        <v>56</v>
      </c>
      <c r="I949" s="3">
        <f>+B949*D949</f>
        <v>32</v>
      </c>
      <c r="J949" s="6">
        <f t="shared" si="14"/>
        <v>0.21428571428571427</v>
      </c>
    </row>
    <row r="950" spans="1:10">
      <c r="A950" s="1">
        <v>369</v>
      </c>
      <c r="B950" s="3">
        <v>15</v>
      </c>
      <c r="C950" s="3">
        <v>26</v>
      </c>
      <c r="D950" s="1">
        <v>3</v>
      </c>
      <c r="E950" s="5" t="s">
        <v>97</v>
      </c>
      <c r="F950" s="5">
        <f>+E950*D950</f>
        <v>4.1666666666666664E-2</v>
      </c>
      <c r="G950" s="3">
        <f>+H950-(B950*D950)</f>
        <v>33</v>
      </c>
      <c r="H950" s="3">
        <f>+C950*D950</f>
        <v>78</v>
      </c>
      <c r="I950" s="3">
        <f>+B950*D950</f>
        <v>45</v>
      </c>
      <c r="J950" s="6">
        <f t="shared" si="14"/>
        <v>0.14102564102564102</v>
      </c>
    </row>
    <row r="951" spans="1:10">
      <c r="A951" s="1">
        <v>370</v>
      </c>
      <c r="B951" s="3">
        <v>22</v>
      </c>
      <c r="C951" s="3">
        <v>36</v>
      </c>
      <c r="D951" s="1">
        <v>2</v>
      </c>
      <c r="E951" s="5" t="s">
        <v>112</v>
      </c>
      <c r="F951" s="5">
        <f>+E951*D951</f>
        <v>4.583333333333333E-2</v>
      </c>
      <c r="G951" s="3">
        <f>+H951-(B951*D951)</f>
        <v>28</v>
      </c>
      <c r="H951" s="3">
        <f>+C951*D951</f>
        <v>72</v>
      </c>
      <c r="I951" s="3">
        <f>+B951*D951</f>
        <v>44</v>
      </c>
      <c r="J951" s="6">
        <f t="shared" si="14"/>
        <v>0.19444444444444445</v>
      </c>
    </row>
    <row r="952" spans="1:10">
      <c r="A952" s="1">
        <v>371</v>
      </c>
      <c r="B952" s="3">
        <v>19</v>
      </c>
      <c r="C952" s="3">
        <v>31</v>
      </c>
      <c r="D952" s="1">
        <v>2</v>
      </c>
      <c r="E952" s="5" t="s">
        <v>77</v>
      </c>
      <c r="F952" s="5">
        <f>+E952*D952</f>
        <v>1.5277777777777777E-2</v>
      </c>
      <c r="G952" s="3">
        <f>+H952-(B952*D952)</f>
        <v>24</v>
      </c>
      <c r="H952" s="3">
        <f>+C952*D952</f>
        <v>62</v>
      </c>
      <c r="I952" s="3">
        <f>+B952*D952</f>
        <v>38</v>
      </c>
      <c r="J952" s="6">
        <f t="shared" si="14"/>
        <v>0.19354838709677419</v>
      </c>
    </row>
    <row r="953" spans="1:10">
      <c r="A953" s="1">
        <v>371</v>
      </c>
      <c r="B953" s="3">
        <v>22</v>
      </c>
      <c r="C953" s="3">
        <v>36</v>
      </c>
      <c r="D953" s="1">
        <v>1</v>
      </c>
      <c r="E953" s="5" t="s">
        <v>99</v>
      </c>
      <c r="F953" s="5">
        <f>+E953*D953</f>
        <v>9.0277777777777769E-3</v>
      </c>
      <c r="G953" s="3">
        <f>+H953-(B953*D953)</f>
        <v>14</v>
      </c>
      <c r="H953" s="3">
        <f>+C953*D953</f>
        <v>36</v>
      </c>
      <c r="I953" s="3">
        <f>+B953*D953</f>
        <v>22</v>
      </c>
      <c r="J953" s="6">
        <f t="shared" si="14"/>
        <v>0.3888888888888889</v>
      </c>
    </row>
    <row r="954" spans="1:10">
      <c r="A954" s="1">
        <v>371</v>
      </c>
      <c r="B954" s="3">
        <v>16</v>
      </c>
      <c r="C954" s="3">
        <v>28</v>
      </c>
      <c r="D954" s="1">
        <v>2</v>
      </c>
      <c r="E954" s="5" t="s">
        <v>77</v>
      </c>
      <c r="F954" s="5">
        <f>+E954*D954</f>
        <v>1.5277777777777777E-2</v>
      </c>
      <c r="G954" s="3">
        <f>+H954-(B954*D954)</f>
        <v>24</v>
      </c>
      <c r="H954" s="3">
        <f>+C954*D954</f>
        <v>56</v>
      </c>
      <c r="I954" s="3">
        <f>+B954*D954</f>
        <v>32</v>
      </c>
      <c r="J954" s="6">
        <f t="shared" si="14"/>
        <v>0.21428571428571427</v>
      </c>
    </row>
    <row r="955" spans="1:10">
      <c r="A955" s="1">
        <v>371</v>
      </c>
      <c r="B955" s="3">
        <v>14</v>
      </c>
      <c r="C955" s="3">
        <v>23</v>
      </c>
      <c r="D955" s="1">
        <v>2</v>
      </c>
      <c r="E955" s="5" t="s">
        <v>96</v>
      </c>
      <c r="F955" s="5">
        <f>+E955*D955</f>
        <v>1.9444444444444445E-2</v>
      </c>
      <c r="G955" s="3">
        <f>+H955-(B955*D955)</f>
        <v>18</v>
      </c>
      <c r="H955" s="3">
        <f>+C955*D955</f>
        <v>46</v>
      </c>
      <c r="I955" s="3">
        <f>+B955*D955</f>
        <v>28</v>
      </c>
      <c r="J955" s="6">
        <f t="shared" si="14"/>
        <v>0.19565217391304349</v>
      </c>
    </row>
    <row r="956" spans="1:10">
      <c r="A956" s="1">
        <v>372</v>
      </c>
      <c r="B956" s="3">
        <v>10</v>
      </c>
      <c r="C956" s="3">
        <v>18</v>
      </c>
      <c r="D956" s="1">
        <v>2</v>
      </c>
      <c r="E956" s="5" t="s">
        <v>105</v>
      </c>
      <c r="F956" s="5">
        <f>+E956*D956</f>
        <v>3.0555555555555555E-2</v>
      </c>
      <c r="G956" s="3">
        <f>+H956-(B956*D956)</f>
        <v>16</v>
      </c>
      <c r="H956" s="3">
        <f>+C956*D956</f>
        <v>36</v>
      </c>
      <c r="I956" s="3">
        <f>+B956*D956</f>
        <v>20</v>
      </c>
      <c r="J956" s="6">
        <f t="shared" si="14"/>
        <v>0.22222222222222221</v>
      </c>
    </row>
    <row r="957" spans="1:10">
      <c r="A957" s="1">
        <v>373</v>
      </c>
      <c r="B957" s="3">
        <v>13</v>
      </c>
      <c r="C957" s="3">
        <v>21</v>
      </c>
      <c r="D957" s="1">
        <v>1</v>
      </c>
      <c r="E957" s="5" t="s">
        <v>120</v>
      </c>
      <c r="F957" s="5">
        <f>+E957*D957</f>
        <v>2.8472222222222222E-2</v>
      </c>
      <c r="G957" s="3">
        <f>+H957-(B957*D957)</f>
        <v>8</v>
      </c>
      <c r="H957" s="3">
        <f>+C957*D957</f>
        <v>21</v>
      </c>
      <c r="I957" s="3">
        <f>+B957*D957</f>
        <v>13</v>
      </c>
      <c r="J957" s="6">
        <f t="shared" si="14"/>
        <v>0.38095238095238093</v>
      </c>
    </row>
    <row r="958" spans="1:10">
      <c r="A958" s="1">
        <v>373</v>
      </c>
      <c r="B958" s="3">
        <v>21</v>
      </c>
      <c r="C958" s="3">
        <v>35</v>
      </c>
      <c r="D958" s="1">
        <v>1</v>
      </c>
      <c r="E958" s="5" t="s">
        <v>80</v>
      </c>
      <c r="F958" s="5">
        <f>+E958*D958</f>
        <v>3.4027777777777775E-2</v>
      </c>
      <c r="G958" s="3">
        <f>+H958-(B958*D958)</f>
        <v>14</v>
      </c>
      <c r="H958" s="3">
        <f>+C958*D958</f>
        <v>35</v>
      </c>
      <c r="I958" s="3">
        <f>+B958*D958</f>
        <v>21</v>
      </c>
      <c r="J958" s="6">
        <f t="shared" si="14"/>
        <v>0.4</v>
      </c>
    </row>
    <row r="959" spans="1:10">
      <c r="A959" s="1">
        <v>373</v>
      </c>
      <c r="B959" s="3">
        <v>13</v>
      </c>
      <c r="C959" s="3">
        <v>22</v>
      </c>
      <c r="D959" s="1">
        <v>2</v>
      </c>
      <c r="E959" s="5" t="s">
        <v>75</v>
      </c>
      <c r="F959" s="5">
        <f>+E959*D959</f>
        <v>2.361111111111111E-2</v>
      </c>
      <c r="G959" s="3">
        <f>+H959-(B959*D959)</f>
        <v>18</v>
      </c>
      <c r="H959" s="3">
        <f>+C959*D959</f>
        <v>44</v>
      </c>
      <c r="I959" s="3">
        <f>+B959*D959</f>
        <v>26</v>
      </c>
      <c r="J959" s="6">
        <f t="shared" si="14"/>
        <v>0.20454545454545456</v>
      </c>
    </row>
    <row r="960" spans="1:10">
      <c r="A960" s="1">
        <v>373</v>
      </c>
      <c r="B960" s="3">
        <v>12</v>
      </c>
      <c r="C960" s="3">
        <v>20</v>
      </c>
      <c r="D960" s="1">
        <v>3</v>
      </c>
      <c r="E960" s="5" t="s">
        <v>70</v>
      </c>
      <c r="F960" s="5">
        <f>+E960*D960</f>
        <v>1.8750000000000003E-2</v>
      </c>
      <c r="G960" s="3">
        <f>+H960-(B960*D960)</f>
        <v>24</v>
      </c>
      <c r="H960" s="3">
        <f>+C960*D960</f>
        <v>60</v>
      </c>
      <c r="I960" s="3">
        <f>+B960*D960</f>
        <v>36</v>
      </c>
      <c r="J960" s="6">
        <f t="shared" si="14"/>
        <v>0.13333333333333333</v>
      </c>
    </row>
    <row r="961" spans="1:10">
      <c r="A961" s="1">
        <v>374</v>
      </c>
      <c r="B961" s="3">
        <v>21</v>
      </c>
      <c r="C961" s="3">
        <v>35</v>
      </c>
      <c r="D961" s="1">
        <v>1</v>
      </c>
      <c r="E961" s="5" t="s">
        <v>70</v>
      </c>
      <c r="F961" s="5">
        <f>+E961*D961</f>
        <v>6.2500000000000003E-3</v>
      </c>
      <c r="G961" s="3">
        <f>+H961-(B961*D961)</f>
        <v>14</v>
      </c>
      <c r="H961" s="3">
        <f>+C961*D961</f>
        <v>35</v>
      </c>
      <c r="I961" s="3">
        <f>+B961*D961</f>
        <v>21</v>
      </c>
      <c r="J961" s="6">
        <f t="shared" si="14"/>
        <v>0.4</v>
      </c>
    </row>
    <row r="962" spans="1:10">
      <c r="A962" s="1">
        <v>375</v>
      </c>
      <c r="B962" s="3">
        <v>19</v>
      </c>
      <c r="C962" s="3">
        <v>31</v>
      </c>
      <c r="D962" s="1">
        <v>3</v>
      </c>
      <c r="E962" s="5" t="s">
        <v>71</v>
      </c>
      <c r="F962" s="5">
        <f>+E962*D962</f>
        <v>5.6249999999999994E-2</v>
      </c>
      <c r="G962" s="3">
        <f>+H962-(B962*D962)</f>
        <v>36</v>
      </c>
      <c r="H962" s="3">
        <f>+C962*D962</f>
        <v>93</v>
      </c>
      <c r="I962" s="3">
        <f>+B962*D962</f>
        <v>57</v>
      </c>
      <c r="J962" s="6">
        <f t="shared" ref="J962:J1025" si="15">+(G962/H962)/D962</f>
        <v>0.12903225806451613</v>
      </c>
    </row>
    <row r="963" spans="1:10">
      <c r="A963" s="1">
        <v>376</v>
      </c>
      <c r="B963" s="3">
        <v>14</v>
      </c>
      <c r="C963" s="3">
        <v>23</v>
      </c>
      <c r="D963" s="1">
        <v>2</v>
      </c>
      <c r="E963" s="5" t="s">
        <v>85</v>
      </c>
      <c r="F963" s="5">
        <f>+E963*D963</f>
        <v>6.9444444444444441E-3</v>
      </c>
      <c r="G963" s="3">
        <f>+H963-(B963*D963)</f>
        <v>18</v>
      </c>
      <c r="H963" s="3">
        <f>+C963*D963</f>
        <v>46</v>
      </c>
      <c r="I963" s="3">
        <f>+B963*D963</f>
        <v>28</v>
      </c>
      <c r="J963" s="6">
        <f t="shared" si="15"/>
        <v>0.19565217391304349</v>
      </c>
    </row>
    <row r="964" spans="1:10">
      <c r="A964" s="1">
        <v>377</v>
      </c>
      <c r="B964" s="3">
        <v>20</v>
      </c>
      <c r="C964" s="3">
        <v>34</v>
      </c>
      <c r="D964" s="1">
        <v>2</v>
      </c>
      <c r="E964" s="5" t="s">
        <v>99</v>
      </c>
      <c r="F964" s="5">
        <f>+E964*D964</f>
        <v>1.8055555555555554E-2</v>
      </c>
      <c r="G964" s="3">
        <f>+H964-(B964*D964)</f>
        <v>28</v>
      </c>
      <c r="H964" s="3">
        <f>+C964*D964</f>
        <v>68</v>
      </c>
      <c r="I964" s="3">
        <f>+B964*D964</f>
        <v>40</v>
      </c>
      <c r="J964" s="6">
        <f t="shared" si="15"/>
        <v>0.20588235294117646</v>
      </c>
    </row>
    <row r="965" spans="1:10">
      <c r="A965" s="1">
        <v>377</v>
      </c>
      <c r="B965" s="3">
        <v>19</v>
      </c>
      <c r="C965" s="3">
        <v>32</v>
      </c>
      <c r="D965" s="1">
        <v>1</v>
      </c>
      <c r="E965" s="5" t="s">
        <v>112</v>
      </c>
      <c r="F965" s="5">
        <f>+E965*D965</f>
        <v>2.2916666666666665E-2</v>
      </c>
      <c r="G965" s="3">
        <f>+H965-(B965*D965)</f>
        <v>13</v>
      </c>
      <c r="H965" s="3">
        <f>+C965*D965</f>
        <v>32</v>
      </c>
      <c r="I965" s="3">
        <f>+B965*D965</f>
        <v>19</v>
      </c>
      <c r="J965" s="6">
        <f t="shared" si="15"/>
        <v>0.40625</v>
      </c>
    </row>
    <row r="966" spans="1:10">
      <c r="A966" s="1">
        <v>378</v>
      </c>
      <c r="B966" s="3">
        <v>18</v>
      </c>
      <c r="C966" s="3">
        <v>30</v>
      </c>
      <c r="D966" s="1">
        <v>1</v>
      </c>
      <c r="E966" s="5" t="s">
        <v>96</v>
      </c>
      <c r="F966" s="5">
        <f>+E966*D966</f>
        <v>9.7222222222222224E-3</v>
      </c>
      <c r="G966" s="3">
        <f>+H966-(B966*D966)</f>
        <v>12</v>
      </c>
      <c r="H966" s="3">
        <f>+C966*D966</f>
        <v>30</v>
      </c>
      <c r="I966" s="3">
        <f>+B966*D966</f>
        <v>18</v>
      </c>
      <c r="J966" s="6">
        <f t="shared" si="15"/>
        <v>0.4</v>
      </c>
    </row>
    <row r="967" spans="1:10">
      <c r="A967" s="1">
        <v>378</v>
      </c>
      <c r="B967" s="3">
        <v>11</v>
      </c>
      <c r="C967" s="3">
        <v>19</v>
      </c>
      <c r="D967" s="1">
        <v>1</v>
      </c>
      <c r="E967" s="5" t="s">
        <v>115</v>
      </c>
      <c r="F967" s="5">
        <f>+E967*D967</f>
        <v>4.8611111111111112E-3</v>
      </c>
      <c r="G967" s="3">
        <f>+H967-(B967*D967)</f>
        <v>8</v>
      </c>
      <c r="H967" s="3">
        <f>+C967*D967</f>
        <v>19</v>
      </c>
      <c r="I967" s="3">
        <f>+B967*D967</f>
        <v>11</v>
      </c>
      <c r="J967" s="6">
        <f t="shared" si="15"/>
        <v>0.42105263157894735</v>
      </c>
    </row>
    <row r="968" spans="1:10">
      <c r="A968" s="1">
        <v>379</v>
      </c>
      <c r="B968" s="3">
        <v>21</v>
      </c>
      <c r="C968" s="3">
        <v>35</v>
      </c>
      <c r="D968" s="1">
        <v>2</v>
      </c>
      <c r="E968" s="5" t="s">
        <v>87</v>
      </c>
      <c r="F968" s="5">
        <f>+E968*D968</f>
        <v>8.3333333333333332E-3</v>
      </c>
      <c r="G968" s="3">
        <f>+H968-(B968*D968)</f>
        <v>28</v>
      </c>
      <c r="H968" s="3">
        <f>+C968*D968</f>
        <v>70</v>
      </c>
      <c r="I968" s="3">
        <f>+B968*D968</f>
        <v>42</v>
      </c>
      <c r="J968" s="6">
        <f t="shared" si="15"/>
        <v>0.2</v>
      </c>
    </row>
    <row r="969" spans="1:10">
      <c r="A969" s="1">
        <v>380</v>
      </c>
      <c r="B969" s="3">
        <v>20</v>
      </c>
      <c r="C969" s="3">
        <v>33</v>
      </c>
      <c r="D969" s="1">
        <v>3</v>
      </c>
      <c r="E969" s="5" t="s">
        <v>93</v>
      </c>
      <c r="F969" s="5">
        <f>+E969*D969</f>
        <v>0.12083333333333335</v>
      </c>
      <c r="G969" s="3">
        <f>+H969-(B969*D969)</f>
        <v>39</v>
      </c>
      <c r="H969" s="3">
        <f>+C969*D969</f>
        <v>99</v>
      </c>
      <c r="I969" s="3">
        <f>+B969*D969</f>
        <v>60</v>
      </c>
      <c r="J969" s="6">
        <f t="shared" si="15"/>
        <v>0.1313131313131313</v>
      </c>
    </row>
    <row r="970" spans="1:10">
      <c r="A970" s="1">
        <v>380</v>
      </c>
      <c r="B970" s="3">
        <v>11</v>
      </c>
      <c r="C970" s="3">
        <v>19</v>
      </c>
      <c r="D970" s="1">
        <v>2</v>
      </c>
      <c r="E970" s="5" t="s">
        <v>103</v>
      </c>
      <c r="F970" s="5">
        <f>+E970*D970</f>
        <v>4.8611111111111112E-2</v>
      </c>
      <c r="G970" s="3">
        <f>+H970-(B970*D970)</f>
        <v>16</v>
      </c>
      <c r="H970" s="3">
        <f>+C970*D970</f>
        <v>38</v>
      </c>
      <c r="I970" s="3">
        <f>+B970*D970</f>
        <v>22</v>
      </c>
      <c r="J970" s="6">
        <f t="shared" si="15"/>
        <v>0.21052631578947367</v>
      </c>
    </row>
    <row r="971" spans="1:10">
      <c r="A971" s="1">
        <v>381</v>
      </c>
      <c r="B971" s="3">
        <v>15</v>
      </c>
      <c r="C971" s="3">
        <v>26</v>
      </c>
      <c r="D971" s="1">
        <v>3</v>
      </c>
      <c r="E971" s="5" t="s">
        <v>103</v>
      </c>
      <c r="F971" s="5">
        <f>+E971*D971</f>
        <v>7.2916666666666671E-2</v>
      </c>
      <c r="G971" s="3">
        <f>+H971-(B971*D971)</f>
        <v>33</v>
      </c>
      <c r="H971" s="3">
        <f>+C971*D971</f>
        <v>78</v>
      </c>
      <c r="I971" s="3">
        <f>+B971*D971</f>
        <v>45</v>
      </c>
      <c r="J971" s="6">
        <f t="shared" si="15"/>
        <v>0.14102564102564102</v>
      </c>
    </row>
    <row r="972" spans="1:10">
      <c r="A972" s="1">
        <v>381</v>
      </c>
      <c r="B972" s="3">
        <v>20</v>
      </c>
      <c r="C972" s="3">
        <v>33</v>
      </c>
      <c r="D972" s="1">
        <v>2</v>
      </c>
      <c r="E972" s="5" t="s">
        <v>109</v>
      </c>
      <c r="F972" s="5">
        <f>+E972*D972</f>
        <v>1.6666666666666666E-2</v>
      </c>
      <c r="G972" s="3">
        <f>+H972-(B972*D972)</f>
        <v>26</v>
      </c>
      <c r="H972" s="3">
        <f>+C972*D972</f>
        <v>66</v>
      </c>
      <c r="I972" s="3">
        <f>+B972*D972</f>
        <v>40</v>
      </c>
      <c r="J972" s="6">
        <f t="shared" si="15"/>
        <v>0.19696969696969696</v>
      </c>
    </row>
    <row r="973" spans="1:10">
      <c r="A973" s="1">
        <v>382</v>
      </c>
      <c r="B973" s="3">
        <v>17</v>
      </c>
      <c r="C973" s="3">
        <v>29</v>
      </c>
      <c r="D973" s="1">
        <v>3</v>
      </c>
      <c r="E973" s="5" t="s">
        <v>73</v>
      </c>
      <c r="F973" s="5">
        <f>+E973*D973</f>
        <v>0.11249999999999999</v>
      </c>
      <c r="G973" s="3">
        <f>+H973-(B973*D973)</f>
        <v>36</v>
      </c>
      <c r="H973" s="3">
        <f>+C973*D973</f>
        <v>87</v>
      </c>
      <c r="I973" s="3">
        <f>+B973*D973</f>
        <v>51</v>
      </c>
      <c r="J973" s="6">
        <f t="shared" si="15"/>
        <v>0.13793103448275862</v>
      </c>
    </row>
    <row r="974" spans="1:10">
      <c r="A974" s="1">
        <v>383</v>
      </c>
      <c r="B974" s="3">
        <v>22</v>
      </c>
      <c r="C974" s="3">
        <v>36</v>
      </c>
      <c r="D974" s="1">
        <v>3</v>
      </c>
      <c r="E974" s="5" t="s">
        <v>70</v>
      </c>
      <c r="F974" s="5">
        <f>+E974*D974</f>
        <v>1.8750000000000003E-2</v>
      </c>
      <c r="G974" s="3">
        <f>+H974-(B974*D974)</f>
        <v>42</v>
      </c>
      <c r="H974" s="3">
        <f>+C974*D974</f>
        <v>108</v>
      </c>
      <c r="I974" s="3">
        <f>+B974*D974</f>
        <v>66</v>
      </c>
      <c r="J974" s="6">
        <f t="shared" si="15"/>
        <v>0.12962962962962962</v>
      </c>
    </row>
    <row r="975" spans="1:10">
      <c r="A975" s="1">
        <v>384</v>
      </c>
      <c r="B975" s="3">
        <v>10</v>
      </c>
      <c r="C975" s="3">
        <v>18</v>
      </c>
      <c r="D975" s="1">
        <v>2</v>
      </c>
      <c r="E975" s="5" t="s">
        <v>79</v>
      </c>
      <c r="F975" s="5">
        <f>+E975*D975</f>
        <v>3.6111111111111108E-2</v>
      </c>
      <c r="G975" s="3">
        <f>+H975-(B975*D975)</f>
        <v>16</v>
      </c>
      <c r="H975" s="3">
        <f>+C975*D975</f>
        <v>36</v>
      </c>
      <c r="I975" s="3">
        <f>+B975*D975</f>
        <v>20</v>
      </c>
      <c r="J975" s="6">
        <f t="shared" si="15"/>
        <v>0.22222222222222221</v>
      </c>
    </row>
    <row r="976" spans="1:10">
      <c r="A976" s="1">
        <v>384</v>
      </c>
      <c r="B976" s="3">
        <v>11</v>
      </c>
      <c r="C976" s="3">
        <v>19</v>
      </c>
      <c r="D976" s="1">
        <v>3</v>
      </c>
      <c r="E976" s="5" t="s">
        <v>103</v>
      </c>
      <c r="F976" s="5">
        <f>+E976*D976</f>
        <v>7.2916666666666671E-2</v>
      </c>
      <c r="G976" s="3">
        <f>+H976-(B976*D976)</f>
        <v>24</v>
      </c>
      <c r="H976" s="3">
        <f>+C976*D976</f>
        <v>57</v>
      </c>
      <c r="I976" s="3">
        <f>+B976*D976</f>
        <v>33</v>
      </c>
      <c r="J976" s="6">
        <f t="shared" si="15"/>
        <v>0.14035087719298245</v>
      </c>
    </row>
    <row r="977" spans="1:10">
      <c r="A977" s="1">
        <v>384</v>
      </c>
      <c r="B977" s="3">
        <v>16</v>
      </c>
      <c r="C977" s="3">
        <v>27</v>
      </c>
      <c r="D977" s="1">
        <v>1</v>
      </c>
      <c r="E977" s="5" t="s">
        <v>80</v>
      </c>
      <c r="F977" s="5">
        <f>+E977*D977</f>
        <v>3.4027777777777775E-2</v>
      </c>
      <c r="G977" s="3">
        <f>+H977-(B977*D977)</f>
        <v>11</v>
      </c>
      <c r="H977" s="3">
        <f>+C977*D977</f>
        <v>27</v>
      </c>
      <c r="I977" s="3">
        <f>+B977*D977</f>
        <v>16</v>
      </c>
      <c r="J977" s="6">
        <f t="shared" si="15"/>
        <v>0.40740740740740738</v>
      </c>
    </row>
    <row r="978" spans="1:10">
      <c r="A978" s="1">
        <v>385</v>
      </c>
      <c r="B978" s="3">
        <v>18</v>
      </c>
      <c r="C978" s="3">
        <v>30</v>
      </c>
      <c r="D978" s="1">
        <v>2</v>
      </c>
      <c r="E978" s="5" t="s">
        <v>105</v>
      </c>
      <c r="F978" s="5">
        <f>+E978*D978</f>
        <v>3.0555555555555555E-2</v>
      </c>
      <c r="G978" s="3">
        <f>+H978-(B978*D978)</f>
        <v>24</v>
      </c>
      <c r="H978" s="3">
        <f>+C978*D978</f>
        <v>60</v>
      </c>
      <c r="I978" s="3">
        <f>+B978*D978</f>
        <v>36</v>
      </c>
      <c r="J978" s="6">
        <f t="shared" si="15"/>
        <v>0.2</v>
      </c>
    </row>
    <row r="979" spans="1:10">
      <c r="A979" s="1">
        <v>386</v>
      </c>
      <c r="B979" s="3">
        <v>20</v>
      </c>
      <c r="C979" s="3">
        <v>33</v>
      </c>
      <c r="D979" s="1">
        <v>3</v>
      </c>
      <c r="E979" s="5" t="s">
        <v>88</v>
      </c>
      <c r="F979" s="5">
        <f>+E979*D979</f>
        <v>8.3333333333333329E-2</v>
      </c>
      <c r="G979" s="3">
        <f>+H979-(B979*D979)</f>
        <v>39</v>
      </c>
      <c r="H979" s="3">
        <f>+C979*D979</f>
        <v>99</v>
      </c>
      <c r="I979" s="3">
        <f>+B979*D979</f>
        <v>60</v>
      </c>
      <c r="J979" s="6">
        <f t="shared" si="15"/>
        <v>0.1313131313131313</v>
      </c>
    </row>
    <row r="980" spans="1:10">
      <c r="A980" s="1">
        <v>387</v>
      </c>
      <c r="B980" s="3">
        <v>19</v>
      </c>
      <c r="C980" s="3">
        <v>31</v>
      </c>
      <c r="D980" s="1">
        <v>3</v>
      </c>
      <c r="E980" s="5" t="s">
        <v>106</v>
      </c>
      <c r="F980" s="5">
        <f>+E980*D980</f>
        <v>3.7500000000000006E-2</v>
      </c>
      <c r="G980" s="3">
        <f>+H980-(B980*D980)</f>
        <v>36</v>
      </c>
      <c r="H980" s="3">
        <f>+C980*D980</f>
        <v>93</v>
      </c>
      <c r="I980" s="3">
        <f>+B980*D980</f>
        <v>57</v>
      </c>
      <c r="J980" s="6">
        <f t="shared" si="15"/>
        <v>0.12903225806451613</v>
      </c>
    </row>
    <row r="981" spans="1:10">
      <c r="A981" s="1">
        <v>388</v>
      </c>
      <c r="B981" s="3">
        <v>19</v>
      </c>
      <c r="C981" s="3">
        <v>31</v>
      </c>
      <c r="D981" s="1">
        <v>2</v>
      </c>
      <c r="E981" s="5" t="s">
        <v>119</v>
      </c>
      <c r="F981" s="5">
        <f>+E981*D981</f>
        <v>7.2222222222222215E-2</v>
      </c>
      <c r="G981" s="3">
        <f>+H981-(B981*D981)</f>
        <v>24</v>
      </c>
      <c r="H981" s="3">
        <f>+C981*D981</f>
        <v>62</v>
      </c>
      <c r="I981" s="3">
        <f>+B981*D981</f>
        <v>38</v>
      </c>
      <c r="J981" s="6">
        <f t="shared" si="15"/>
        <v>0.19354838709677419</v>
      </c>
    </row>
    <row r="982" spans="1:10">
      <c r="A982" s="1">
        <v>388</v>
      </c>
      <c r="B982" s="3">
        <v>22</v>
      </c>
      <c r="C982" s="3">
        <v>36</v>
      </c>
      <c r="D982" s="1">
        <v>2</v>
      </c>
      <c r="E982" s="5" t="s">
        <v>111</v>
      </c>
      <c r="F982" s="5">
        <f>+E982*D982</f>
        <v>5.1388888888888887E-2</v>
      </c>
      <c r="G982" s="3">
        <f>+H982-(B982*D982)</f>
        <v>28</v>
      </c>
      <c r="H982" s="3">
        <f>+C982*D982</f>
        <v>72</v>
      </c>
      <c r="I982" s="3">
        <f>+B982*D982</f>
        <v>44</v>
      </c>
      <c r="J982" s="6">
        <f t="shared" si="15"/>
        <v>0.19444444444444445</v>
      </c>
    </row>
    <row r="983" spans="1:10">
      <c r="A983" s="1">
        <v>388</v>
      </c>
      <c r="B983" s="3">
        <v>17</v>
      </c>
      <c r="C983" s="3">
        <v>29</v>
      </c>
      <c r="D983" s="1">
        <v>2</v>
      </c>
      <c r="E983" s="5" t="s">
        <v>81</v>
      </c>
      <c r="F983" s="5">
        <f>+E983*D983</f>
        <v>4.3055555555555555E-2</v>
      </c>
      <c r="G983" s="3">
        <f>+H983-(B983*D983)</f>
        <v>24</v>
      </c>
      <c r="H983" s="3">
        <f>+C983*D983</f>
        <v>58</v>
      </c>
      <c r="I983" s="3">
        <f>+B983*D983</f>
        <v>34</v>
      </c>
      <c r="J983" s="6">
        <f t="shared" si="15"/>
        <v>0.20689655172413793</v>
      </c>
    </row>
    <row r="984" spans="1:10">
      <c r="A984" s="1">
        <v>388</v>
      </c>
      <c r="B984" s="3">
        <v>20</v>
      </c>
      <c r="C984" s="3">
        <v>33</v>
      </c>
      <c r="D984" s="1">
        <v>3</v>
      </c>
      <c r="E984" s="5" t="s">
        <v>68</v>
      </c>
      <c r="F984" s="5">
        <f>+E984*D984</f>
        <v>0.10625</v>
      </c>
      <c r="G984" s="3">
        <f>+H984-(B984*D984)</f>
        <v>39</v>
      </c>
      <c r="H984" s="3">
        <f>+C984*D984</f>
        <v>99</v>
      </c>
      <c r="I984" s="3">
        <f>+B984*D984</f>
        <v>60</v>
      </c>
      <c r="J984" s="6">
        <f t="shared" si="15"/>
        <v>0.1313131313131313</v>
      </c>
    </row>
    <row r="985" spans="1:10">
      <c r="A985" s="1">
        <v>389</v>
      </c>
      <c r="B985" s="3">
        <v>20</v>
      </c>
      <c r="C985" s="3">
        <v>33</v>
      </c>
      <c r="D985" s="1">
        <v>1</v>
      </c>
      <c r="E985" s="5" t="s">
        <v>84</v>
      </c>
      <c r="F985" s="5">
        <f>+E985*D985</f>
        <v>1.6666666666666666E-2</v>
      </c>
      <c r="G985" s="3">
        <f>+H985-(B985*D985)</f>
        <v>13</v>
      </c>
      <c r="H985" s="3">
        <f>+C985*D985</f>
        <v>33</v>
      </c>
      <c r="I985" s="3">
        <f>+B985*D985</f>
        <v>20</v>
      </c>
      <c r="J985" s="6">
        <f t="shared" si="15"/>
        <v>0.39393939393939392</v>
      </c>
    </row>
    <row r="986" spans="1:10">
      <c r="A986" s="1">
        <v>390</v>
      </c>
      <c r="B986" s="3">
        <v>13</v>
      </c>
      <c r="C986" s="3">
        <v>22</v>
      </c>
      <c r="D986" s="1">
        <v>2</v>
      </c>
      <c r="E986" s="5" t="s">
        <v>119</v>
      </c>
      <c r="F986" s="5">
        <f>+E986*D986</f>
        <v>7.2222222222222215E-2</v>
      </c>
      <c r="G986" s="3">
        <f>+H986-(B986*D986)</f>
        <v>18</v>
      </c>
      <c r="H986" s="3">
        <f>+C986*D986</f>
        <v>44</v>
      </c>
      <c r="I986" s="3">
        <f>+B986*D986</f>
        <v>26</v>
      </c>
      <c r="J986" s="6">
        <f t="shared" si="15"/>
        <v>0.20454545454545456</v>
      </c>
    </row>
    <row r="987" spans="1:10">
      <c r="A987" s="1">
        <v>390</v>
      </c>
      <c r="B987" s="3">
        <v>15</v>
      </c>
      <c r="C987" s="3">
        <v>26</v>
      </c>
      <c r="D987" s="1">
        <v>3</v>
      </c>
      <c r="E987" s="5" t="s">
        <v>99</v>
      </c>
      <c r="F987" s="5">
        <f>+E987*D987</f>
        <v>2.7083333333333331E-2</v>
      </c>
      <c r="G987" s="3">
        <f>+H987-(B987*D987)</f>
        <v>33</v>
      </c>
      <c r="H987" s="3">
        <f>+C987*D987</f>
        <v>78</v>
      </c>
      <c r="I987" s="3">
        <f>+B987*D987</f>
        <v>45</v>
      </c>
      <c r="J987" s="6">
        <f t="shared" si="15"/>
        <v>0.14102564102564102</v>
      </c>
    </row>
    <row r="988" spans="1:10">
      <c r="A988" s="1">
        <v>390</v>
      </c>
      <c r="B988" s="3">
        <v>13</v>
      </c>
      <c r="C988" s="3">
        <v>21</v>
      </c>
      <c r="D988" s="1">
        <v>1</v>
      </c>
      <c r="E988" s="5" t="s">
        <v>118</v>
      </c>
      <c r="F988" s="5">
        <f>+E988*D988</f>
        <v>1.9444444444444445E-2</v>
      </c>
      <c r="G988" s="3">
        <f>+H988-(B988*D988)</f>
        <v>8</v>
      </c>
      <c r="H988" s="3">
        <f>+C988*D988</f>
        <v>21</v>
      </c>
      <c r="I988" s="3">
        <f>+B988*D988</f>
        <v>13</v>
      </c>
      <c r="J988" s="6">
        <f t="shared" si="15"/>
        <v>0.38095238095238093</v>
      </c>
    </row>
    <row r="989" spans="1:10">
      <c r="A989" s="1">
        <v>391</v>
      </c>
      <c r="B989" s="3">
        <v>13</v>
      </c>
      <c r="C989" s="3">
        <v>22</v>
      </c>
      <c r="D989" s="1">
        <v>1</v>
      </c>
      <c r="E989" s="5" t="s">
        <v>103</v>
      </c>
      <c r="F989" s="5">
        <f>+E989*D989</f>
        <v>2.4305555555555556E-2</v>
      </c>
      <c r="G989" s="3">
        <f>+H989-(B989*D989)</f>
        <v>9</v>
      </c>
      <c r="H989" s="3">
        <f>+C989*D989</f>
        <v>22</v>
      </c>
      <c r="I989" s="3">
        <f>+B989*D989</f>
        <v>13</v>
      </c>
      <c r="J989" s="6">
        <f t="shared" si="15"/>
        <v>0.40909090909090912</v>
      </c>
    </row>
    <row r="990" spans="1:10">
      <c r="A990" s="1">
        <v>392</v>
      </c>
      <c r="B990" s="3">
        <v>19</v>
      </c>
      <c r="C990" s="3">
        <v>32</v>
      </c>
      <c r="D990" s="1">
        <v>3</v>
      </c>
      <c r="E990" s="5" t="s">
        <v>75</v>
      </c>
      <c r="F990" s="5">
        <f>+E990*D990</f>
        <v>3.5416666666666666E-2</v>
      </c>
      <c r="G990" s="3">
        <f>+H990-(B990*D990)</f>
        <v>39</v>
      </c>
      <c r="H990" s="3">
        <f>+C990*D990</f>
        <v>96</v>
      </c>
      <c r="I990" s="3">
        <f>+B990*D990</f>
        <v>57</v>
      </c>
      <c r="J990" s="6">
        <f t="shared" si="15"/>
        <v>0.13541666666666666</v>
      </c>
    </row>
    <row r="991" spans="1:10">
      <c r="A991" s="1">
        <v>392</v>
      </c>
      <c r="B991" s="3">
        <v>14</v>
      </c>
      <c r="C991" s="3">
        <v>24</v>
      </c>
      <c r="D991" s="1">
        <v>1</v>
      </c>
      <c r="E991" s="5" t="s">
        <v>111</v>
      </c>
      <c r="F991" s="5">
        <f>+E991*D991</f>
        <v>2.5694444444444443E-2</v>
      </c>
      <c r="G991" s="3">
        <f>+H991-(B991*D991)</f>
        <v>10</v>
      </c>
      <c r="H991" s="3">
        <f>+C991*D991</f>
        <v>24</v>
      </c>
      <c r="I991" s="3">
        <f>+B991*D991</f>
        <v>14</v>
      </c>
      <c r="J991" s="6">
        <f t="shared" si="15"/>
        <v>0.41666666666666669</v>
      </c>
    </row>
    <row r="992" spans="1:10">
      <c r="A992" s="1">
        <v>393</v>
      </c>
      <c r="B992" s="3">
        <v>11</v>
      </c>
      <c r="C992" s="3">
        <v>19</v>
      </c>
      <c r="D992" s="1">
        <v>2</v>
      </c>
      <c r="E992" s="5" t="s">
        <v>88</v>
      </c>
      <c r="F992" s="5">
        <f>+E992*D992</f>
        <v>5.5555555555555552E-2</v>
      </c>
      <c r="G992" s="3">
        <f>+H992-(B992*D992)</f>
        <v>16</v>
      </c>
      <c r="H992" s="3">
        <f>+C992*D992</f>
        <v>38</v>
      </c>
      <c r="I992" s="3">
        <f>+B992*D992</f>
        <v>22</v>
      </c>
      <c r="J992" s="6">
        <f t="shared" si="15"/>
        <v>0.21052631578947367</v>
      </c>
    </row>
    <row r="993" spans="1:10">
      <c r="A993" s="1">
        <v>393</v>
      </c>
      <c r="B993" s="3">
        <v>21</v>
      </c>
      <c r="C993" s="3">
        <v>35</v>
      </c>
      <c r="D993" s="1">
        <v>3</v>
      </c>
      <c r="E993" s="5" t="s">
        <v>74</v>
      </c>
      <c r="F993" s="5">
        <f>+E993*D993</f>
        <v>4.7916666666666663E-2</v>
      </c>
      <c r="G993" s="3">
        <f>+H993-(B993*D993)</f>
        <v>42</v>
      </c>
      <c r="H993" s="3">
        <f>+C993*D993</f>
        <v>105</v>
      </c>
      <c r="I993" s="3">
        <f>+B993*D993</f>
        <v>63</v>
      </c>
      <c r="J993" s="6">
        <f t="shared" si="15"/>
        <v>0.13333333333333333</v>
      </c>
    </row>
    <row r="994" spans="1:10">
      <c r="A994" s="1">
        <v>393</v>
      </c>
      <c r="B994" s="3">
        <v>13</v>
      </c>
      <c r="C994" s="3">
        <v>21</v>
      </c>
      <c r="D994" s="1">
        <v>1</v>
      </c>
      <c r="E994" s="5" t="s">
        <v>97</v>
      </c>
      <c r="F994" s="5">
        <f>+E994*D994</f>
        <v>1.3888888888888888E-2</v>
      </c>
      <c r="G994" s="3">
        <f>+H994-(B994*D994)</f>
        <v>8</v>
      </c>
      <c r="H994" s="3">
        <f>+C994*D994</f>
        <v>21</v>
      </c>
      <c r="I994" s="3">
        <f>+B994*D994</f>
        <v>13</v>
      </c>
      <c r="J994" s="6">
        <f t="shared" si="15"/>
        <v>0.38095238095238093</v>
      </c>
    </row>
    <row r="995" spans="1:10">
      <c r="A995" s="1">
        <v>393</v>
      </c>
      <c r="B995" s="3">
        <v>13</v>
      </c>
      <c r="C995" s="3">
        <v>22</v>
      </c>
      <c r="D995" s="1">
        <v>2</v>
      </c>
      <c r="E995" s="5" t="s">
        <v>79</v>
      </c>
      <c r="F995" s="5">
        <f>+E995*D995</f>
        <v>3.6111111111111108E-2</v>
      </c>
      <c r="G995" s="3">
        <f>+H995-(B995*D995)</f>
        <v>18</v>
      </c>
      <c r="H995" s="3">
        <f>+C995*D995</f>
        <v>44</v>
      </c>
      <c r="I995" s="3">
        <f>+B995*D995</f>
        <v>26</v>
      </c>
      <c r="J995" s="6">
        <f t="shared" si="15"/>
        <v>0.20454545454545456</v>
      </c>
    </row>
    <row r="996" spans="1:10">
      <c r="A996" s="1">
        <v>394</v>
      </c>
      <c r="B996" s="3">
        <v>14</v>
      </c>
      <c r="C996" s="3">
        <v>24</v>
      </c>
      <c r="D996" s="1">
        <v>2</v>
      </c>
      <c r="E996" s="5" t="s">
        <v>85</v>
      </c>
      <c r="F996" s="5">
        <f>+E996*D996</f>
        <v>6.9444444444444441E-3</v>
      </c>
      <c r="G996" s="3">
        <f>+H996-(B996*D996)</f>
        <v>20</v>
      </c>
      <c r="H996" s="3">
        <f>+C996*D996</f>
        <v>48</v>
      </c>
      <c r="I996" s="3">
        <f>+B996*D996</f>
        <v>28</v>
      </c>
      <c r="J996" s="6">
        <f t="shared" si="15"/>
        <v>0.20833333333333334</v>
      </c>
    </row>
    <row r="997" spans="1:10">
      <c r="A997" s="1">
        <v>394</v>
      </c>
      <c r="B997" s="3">
        <v>17</v>
      </c>
      <c r="C997" s="3">
        <v>29</v>
      </c>
      <c r="D997" s="1">
        <v>1</v>
      </c>
      <c r="E997" s="5" t="s">
        <v>101</v>
      </c>
      <c r="F997" s="5">
        <f>+E997*D997</f>
        <v>2.9166666666666667E-2</v>
      </c>
      <c r="G997" s="3">
        <f>+H997-(B997*D997)</f>
        <v>12</v>
      </c>
      <c r="H997" s="3">
        <f>+C997*D997</f>
        <v>29</v>
      </c>
      <c r="I997" s="3">
        <f>+B997*D997</f>
        <v>17</v>
      </c>
      <c r="J997" s="6">
        <f t="shared" si="15"/>
        <v>0.41379310344827586</v>
      </c>
    </row>
    <row r="998" spans="1:10">
      <c r="A998" s="1">
        <v>395</v>
      </c>
      <c r="B998" s="3">
        <v>11</v>
      </c>
      <c r="C998" s="3">
        <v>19</v>
      </c>
      <c r="D998" s="1">
        <v>2</v>
      </c>
      <c r="E998" s="5" t="s">
        <v>76</v>
      </c>
      <c r="F998" s="5">
        <f>+E998*D998</f>
        <v>1.1111111111111112E-2</v>
      </c>
      <c r="G998" s="3">
        <f>+H998-(B998*D998)</f>
        <v>16</v>
      </c>
      <c r="H998" s="3">
        <f>+C998*D998</f>
        <v>38</v>
      </c>
      <c r="I998" s="3">
        <f>+B998*D998</f>
        <v>22</v>
      </c>
      <c r="J998" s="6">
        <f t="shared" si="15"/>
        <v>0.21052631578947367</v>
      </c>
    </row>
    <row r="999" spans="1:10">
      <c r="A999" s="1">
        <v>396</v>
      </c>
      <c r="B999" s="3">
        <v>12</v>
      </c>
      <c r="C999" s="3">
        <v>20</v>
      </c>
      <c r="D999" s="1">
        <v>1</v>
      </c>
      <c r="E999" s="5" t="s">
        <v>81</v>
      </c>
      <c r="F999" s="5">
        <f>+E999*D999</f>
        <v>2.1527777777777778E-2</v>
      </c>
      <c r="G999" s="3">
        <f>+H999-(B999*D999)</f>
        <v>8</v>
      </c>
      <c r="H999" s="3">
        <f>+C999*D999</f>
        <v>20</v>
      </c>
      <c r="I999" s="3">
        <f>+B999*D999</f>
        <v>12</v>
      </c>
      <c r="J999" s="6">
        <f t="shared" si="15"/>
        <v>0.4</v>
      </c>
    </row>
    <row r="1000" spans="1:10">
      <c r="A1000" s="1">
        <v>396</v>
      </c>
      <c r="B1000" s="3">
        <v>13</v>
      </c>
      <c r="C1000" s="3">
        <v>21</v>
      </c>
      <c r="D1000" s="1">
        <v>3</v>
      </c>
      <c r="E1000" s="5" t="s">
        <v>79</v>
      </c>
      <c r="F1000" s="5">
        <f>+E1000*D1000</f>
        <v>5.4166666666666662E-2</v>
      </c>
      <c r="G1000" s="3">
        <f>+H1000-(B1000*D1000)</f>
        <v>24</v>
      </c>
      <c r="H1000" s="3">
        <f>+C1000*D1000</f>
        <v>63</v>
      </c>
      <c r="I1000" s="3">
        <f>+B1000*D1000</f>
        <v>39</v>
      </c>
      <c r="J1000" s="6">
        <f t="shared" si="15"/>
        <v>0.12698412698412698</v>
      </c>
    </row>
    <row r="1001" spans="1:10">
      <c r="A1001" s="1">
        <v>397</v>
      </c>
      <c r="B1001" s="3">
        <v>16</v>
      </c>
      <c r="C1001" s="3">
        <v>27</v>
      </c>
      <c r="D1001" s="1">
        <v>2</v>
      </c>
      <c r="E1001" s="5" t="s">
        <v>82</v>
      </c>
      <c r="F1001" s="5">
        <f>+E1001*D1001</f>
        <v>1.3888888888888888E-2</v>
      </c>
      <c r="G1001" s="3">
        <f>+H1001-(B1001*D1001)</f>
        <v>22</v>
      </c>
      <c r="H1001" s="3">
        <f>+C1001*D1001</f>
        <v>54</v>
      </c>
      <c r="I1001" s="3">
        <f>+B1001*D1001</f>
        <v>32</v>
      </c>
      <c r="J1001" s="6">
        <f t="shared" si="15"/>
        <v>0.20370370370370369</v>
      </c>
    </row>
    <row r="1002" spans="1:10">
      <c r="A1002" s="1">
        <v>397</v>
      </c>
      <c r="B1002" s="3">
        <v>19</v>
      </c>
      <c r="C1002" s="3">
        <v>31</v>
      </c>
      <c r="D1002" s="1">
        <v>3</v>
      </c>
      <c r="E1002" s="5" t="s">
        <v>89</v>
      </c>
      <c r="F1002" s="5">
        <f>+E1002*D1002</f>
        <v>0.12291666666666667</v>
      </c>
      <c r="G1002" s="3">
        <f>+H1002-(B1002*D1002)</f>
        <v>36</v>
      </c>
      <c r="H1002" s="3">
        <f>+C1002*D1002</f>
        <v>93</v>
      </c>
      <c r="I1002" s="3">
        <f>+B1002*D1002</f>
        <v>57</v>
      </c>
      <c r="J1002" s="6">
        <f t="shared" si="15"/>
        <v>0.12903225806451613</v>
      </c>
    </row>
    <row r="1003" spans="1:10">
      <c r="A1003" s="1">
        <v>398</v>
      </c>
      <c r="B1003" s="3">
        <v>16</v>
      </c>
      <c r="C1003" s="3">
        <v>28</v>
      </c>
      <c r="D1003" s="1">
        <v>2</v>
      </c>
      <c r="E1003" s="5" t="s">
        <v>95</v>
      </c>
      <c r="F1003" s="5">
        <f>+E1003*D1003</f>
        <v>6.9444444444444448E-2</v>
      </c>
      <c r="G1003" s="3">
        <f>+H1003-(B1003*D1003)</f>
        <v>24</v>
      </c>
      <c r="H1003" s="3">
        <f>+C1003*D1003</f>
        <v>56</v>
      </c>
      <c r="I1003" s="3">
        <f>+B1003*D1003</f>
        <v>32</v>
      </c>
      <c r="J1003" s="6">
        <f t="shared" si="15"/>
        <v>0.21428571428571427</v>
      </c>
    </row>
    <row r="1004" spans="1:10">
      <c r="A1004" s="1">
        <v>398</v>
      </c>
      <c r="B1004" s="3">
        <v>20</v>
      </c>
      <c r="C1004" s="3">
        <v>33</v>
      </c>
      <c r="D1004" s="1">
        <v>2</v>
      </c>
      <c r="E1004" s="5" t="s">
        <v>108</v>
      </c>
      <c r="F1004" s="5">
        <f>+E1004*D1004</f>
        <v>2.9166666666666667E-2</v>
      </c>
      <c r="G1004" s="3">
        <f>+H1004-(B1004*D1004)</f>
        <v>26</v>
      </c>
      <c r="H1004" s="3">
        <f>+C1004*D1004</f>
        <v>66</v>
      </c>
      <c r="I1004" s="3">
        <f>+B1004*D1004</f>
        <v>40</v>
      </c>
      <c r="J1004" s="6">
        <f t="shared" si="15"/>
        <v>0.19696969696969696</v>
      </c>
    </row>
    <row r="1005" spans="1:10">
      <c r="A1005" s="1">
        <v>399</v>
      </c>
      <c r="B1005" s="3">
        <v>20</v>
      </c>
      <c r="C1005" s="3">
        <v>33</v>
      </c>
      <c r="D1005" s="1">
        <v>3</v>
      </c>
      <c r="E1005" s="5" t="s">
        <v>98</v>
      </c>
      <c r="F1005" s="5">
        <f>+E1005*D1005</f>
        <v>9.375E-2</v>
      </c>
      <c r="G1005" s="3">
        <f>+H1005-(B1005*D1005)</f>
        <v>39</v>
      </c>
      <c r="H1005" s="3">
        <f>+C1005*D1005</f>
        <v>99</v>
      </c>
      <c r="I1005" s="3">
        <f>+B1005*D1005</f>
        <v>60</v>
      </c>
      <c r="J1005" s="6">
        <f t="shared" si="15"/>
        <v>0.1313131313131313</v>
      </c>
    </row>
    <row r="1006" spans="1:10">
      <c r="A1006" s="1">
        <v>399</v>
      </c>
      <c r="B1006" s="3">
        <v>22</v>
      </c>
      <c r="C1006" s="3">
        <v>36</v>
      </c>
      <c r="D1006" s="1">
        <v>3</v>
      </c>
      <c r="E1006" s="5" t="s">
        <v>100</v>
      </c>
      <c r="F1006" s="5">
        <f>+E1006*D1006</f>
        <v>9.5833333333333326E-2</v>
      </c>
      <c r="G1006" s="3">
        <f>+H1006-(B1006*D1006)</f>
        <v>42</v>
      </c>
      <c r="H1006" s="3">
        <f>+C1006*D1006</f>
        <v>108</v>
      </c>
      <c r="I1006" s="3">
        <f>+B1006*D1006</f>
        <v>66</v>
      </c>
      <c r="J1006" s="6">
        <f t="shared" si="15"/>
        <v>0.12962962962962962</v>
      </c>
    </row>
    <row r="1007" spans="1:10">
      <c r="A1007" s="1">
        <v>400</v>
      </c>
      <c r="B1007" s="3">
        <v>25</v>
      </c>
      <c r="C1007" s="3">
        <v>40</v>
      </c>
      <c r="D1007" s="1">
        <v>2</v>
      </c>
      <c r="E1007" s="5" t="s">
        <v>118</v>
      </c>
      <c r="F1007" s="5">
        <f>+E1007*D1007</f>
        <v>3.888888888888889E-2</v>
      </c>
      <c r="G1007" s="3">
        <f>+H1007-(B1007*D1007)</f>
        <v>30</v>
      </c>
      <c r="H1007" s="3">
        <f>+C1007*D1007</f>
        <v>80</v>
      </c>
      <c r="I1007" s="3">
        <f>+B1007*D1007</f>
        <v>50</v>
      </c>
      <c r="J1007" s="6">
        <f t="shared" si="15"/>
        <v>0.1875</v>
      </c>
    </row>
    <row r="1008" spans="1:10">
      <c r="A1008" s="1">
        <v>400</v>
      </c>
      <c r="B1008" s="3">
        <v>16</v>
      </c>
      <c r="C1008" s="3">
        <v>28</v>
      </c>
      <c r="D1008" s="1">
        <v>2</v>
      </c>
      <c r="E1008" s="5" t="s">
        <v>99</v>
      </c>
      <c r="F1008" s="5">
        <f>+E1008*D1008</f>
        <v>1.8055555555555554E-2</v>
      </c>
      <c r="G1008" s="3">
        <f>+H1008-(B1008*D1008)</f>
        <v>24</v>
      </c>
      <c r="H1008" s="3">
        <f>+C1008*D1008</f>
        <v>56</v>
      </c>
      <c r="I1008" s="3">
        <f>+B1008*D1008</f>
        <v>32</v>
      </c>
      <c r="J1008" s="6">
        <f t="shared" si="15"/>
        <v>0.21428571428571427</v>
      </c>
    </row>
    <row r="1009" spans="1:10">
      <c r="A1009" s="1">
        <v>400</v>
      </c>
      <c r="B1009" s="3">
        <v>19</v>
      </c>
      <c r="C1009" s="3">
        <v>31</v>
      </c>
      <c r="D1009" s="1">
        <v>2</v>
      </c>
      <c r="E1009" s="5" t="s">
        <v>91</v>
      </c>
      <c r="F1009" s="5">
        <f>+E1009*D1009</f>
        <v>5.2777777777777778E-2</v>
      </c>
      <c r="G1009" s="3">
        <f>+H1009-(B1009*D1009)</f>
        <v>24</v>
      </c>
      <c r="H1009" s="3">
        <f>+C1009*D1009</f>
        <v>62</v>
      </c>
      <c r="I1009" s="3">
        <f>+B1009*D1009</f>
        <v>38</v>
      </c>
      <c r="J1009" s="6">
        <f t="shared" si="15"/>
        <v>0.19354838709677419</v>
      </c>
    </row>
    <row r="1010" spans="1:10">
      <c r="A1010" s="1">
        <v>401</v>
      </c>
      <c r="B1010" s="3">
        <v>13</v>
      </c>
      <c r="C1010" s="3">
        <v>21</v>
      </c>
      <c r="D1010" s="1">
        <v>2</v>
      </c>
      <c r="E1010" s="5" t="s">
        <v>97</v>
      </c>
      <c r="F1010" s="5">
        <f>+E1010*D1010</f>
        <v>2.7777777777777776E-2</v>
      </c>
      <c r="G1010" s="3">
        <f>+H1010-(B1010*D1010)</f>
        <v>16</v>
      </c>
      <c r="H1010" s="3">
        <f>+C1010*D1010</f>
        <v>42</v>
      </c>
      <c r="I1010" s="3">
        <f>+B1010*D1010</f>
        <v>26</v>
      </c>
      <c r="J1010" s="6">
        <f t="shared" si="15"/>
        <v>0.19047619047619047</v>
      </c>
    </row>
    <row r="1011" spans="1:10">
      <c r="A1011" s="1">
        <v>402</v>
      </c>
      <c r="B1011" s="3">
        <v>15</v>
      </c>
      <c r="C1011" s="3">
        <v>25</v>
      </c>
      <c r="D1011" s="1">
        <v>2</v>
      </c>
      <c r="E1011" s="5" t="s">
        <v>117</v>
      </c>
      <c r="F1011" s="5">
        <f>+E1011*D1011</f>
        <v>2.2222222222222223E-2</v>
      </c>
      <c r="G1011" s="3">
        <f>+H1011-(B1011*D1011)</f>
        <v>20</v>
      </c>
      <c r="H1011" s="3">
        <f>+C1011*D1011</f>
        <v>50</v>
      </c>
      <c r="I1011" s="3">
        <f>+B1011*D1011</f>
        <v>30</v>
      </c>
      <c r="J1011" s="6">
        <f t="shared" si="15"/>
        <v>0.2</v>
      </c>
    </row>
    <row r="1012" spans="1:10">
      <c r="A1012" s="1">
        <v>402</v>
      </c>
      <c r="B1012" s="3">
        <v>11</v>
      </c>
      <c r="C1012" s="3">
        <v>19</v>
      </c>
      <c r="D1012" s="1">
        <v>3</v>
      </c>
      <c r="E1012" s="5" t="s">
        <v>116</v>
      </c>
      <c r="F1012" s="5">
        <f>+E1012*D1012</f>
        <v>6.0416666666666674E-2</v>
      </c>
      <c r="G1012" s="3">
        <f>+H1012-(B1012*D1012)</f>
        <v>24</v>
      </c>
      <c r="H1012" s="3">
        <f>+C1012*D1012</f>
        <v>57</v>
      </c>
      <c r="I1012" s="3">
        <f>+B1012*D1012</f>
        <v>33</v>
      </c>
      <c r="J1012" s="6">
        <f t="shared" si="15"/>
        <v>0.14035087719298245</v>
      </c>
    </row>
    <row r="1013" spans="1:10">
      <c r="A1013" s="1">
        <v>402</v>
      </c>
      <c r="B1013" s="3">
        <v>13</v>
      </c>
      <c r="C1013" s="3">
        <v>22</v>
      </c>
      <c r="D1013" s="1">
        <v>2</v>
      </c>
      <c r="E1013" s="5" t="s">
        <v>108</v>
      </c>
      <c r="F1013" s="5">
        <f>+E1013*D1013</f>
        <v>2.9166666666666667E-2</v>
      </c>
      <c r="G1013" s="3">
        <f>+H1013-(B1013*D1013)</f>
        <v>18</v>
      </c>
      <c r="H1013" s="3">
        <f>+C1013*D1013</f>
        <v>44</v>
      </c>
      <c r="I1013" s="3">
        <f>+B1013*D1013</f>
        <v>26</v>
      </c>
      <c r="J1013" s="6">
        <f t="shared" si="15"/>
        <v>0.20454545454545456</v>
      </c>
    </row>
    <row r="1014" spans="1:10">
      <c r="A1014" s="1">
        <v>403</v>
      </c>
      <c r="B1014" s="3">
        <v>13</v>
      </c>
      <c r="C1014" s="3">
        <v>22</v>
      </c>
      <c r="D1014" s="1">
        <v>3</v>
      </c>
      <c r="E1014" s="5" t="s">
        <v>75</v>
      </c>
      <c r="F1014" s="5">
        <f>+E1014*D1014</f>
        <v>3.5416666666666666E-2</v>
      </c>
      <c r="G1014" s="3">
        <f>+H1014-(B1014*D1014)</f>
        <v>27</v>
      </c>
      <c r="H1014" s="3">
        <f>+C1014*D1014</f>
        <v>66</v>
      </c>
      <c r="I1014" s="3">
        <f>+B1014*D1014</f>
        <v>39</v>
      </c>
      <c r="J1014" s="6">
        <f t="shared" si="15"/>
        <v>0.13636363636363638</v>
      </c>
    </row>
    <row r="1015" spans="1:10">
      <c r="A1015" s="1">
        <v>403</v>
      </c>
      <c r="B1015" s="3">
        <v>10</v>
      </c>
      <c r="C1015" s="3">
        <v>18</v>
      </c>
      <c r="D1015" s="1">
        <v>2</v>
      </c>
      <c r="E1015" s="5" t="s">
        <v>85</v>
      </c>
      <c r="F1015" s="5">
        <f>+E1015*D1015</f>
        <v>6.9444444444444441E-3</v>
      </c>
      <c r="G1015" s="3">
        <f>+H1015-(B1015*D1015)</f>
        <v>16</v>
      </c>
      <c r="H1015" s="3">
        <f>+C1015*D1015</f>
        <v>36</v>
      </c>
      <c r="I1015" s="3">
        <f>+B1015*D1015</f>
        <v>20</v>
      </c>
      <c r="J1015" s="6">
        <f t="shared" si="15"/>
        <v>0.22222222222222221</v>
      </c>
    </row>
    <row r="1016" spans="1:10">
      <c r="A1016" s="1">
        <v>403</v>
      </c>
      <c r="B1016" s="3">
        <v>19</v>
      </c>
      <c r="C1016" s="3">
        <v>32</v>
      </c>
      <c r="D1016" s="1">
        <v>2</v>
      </c>
      <c r="E1016" s="5" t="s">
        <v>76</v>
      </c>
      <c r="F1016" s="5">
        <f>+E1016*D1016</f>
        <v>1.1111111111111112E-2</v>
      </c>
      <c r="G1016" s="3">
        <f>+H1016-(B1016*D1016)</f>
        <v>26</v>
      </c>
      <c r="H1016" s="3">
        <f>+C1016*D1016</f>
        <v>64</v>
      </c>
      <c r="I1016" s="3">
        <f>+B1016*D1016</f>
        <v>38</v>
      </c>
      <c r="J1016" s="6">
        <f t="shared" si="15"/>
        <v>0.203125</v>
      </c>
    </row>
    <row r="1017" spans="1:10">
      <c r="A1017" s="1">
        <v>403</v>
      </c>
      <c r="B1017" s="3">
        <v>14</v>
      </c>
      <c r="C1017" s="3">
        <v>24</v>
      </c>
      <c r="D1017" s="1">
        <v>1</v>
      </c>
      <c r="E1017" s="5" t="s">
        <v>107</v>
      </c>
      <c r="F1017" s="5">
        <f>+E1017*D1017</f>
        <v>3.8194444444444448E-2</v>
      </c>
      <c r="G1017" s="3">
        <f>+H1017-(B1017*D1017)</f>
        <v>10</v>
      </c>
      <c r="H1017" s="3">
        <f>+C1017*D1017</f>
        <v>24</v>
      </c>
      <c r="I1017" s="3">
        <f>+B1017*D1017</f>
        <v>14</v>
      </c>
      <c r="J1017" s="6">
        <f t="shared" si="15"/>
        <v>0.41666666666666669</v>
      </c>
    </row>
    <row r="1018" spans="1:10">
      <c r="A1018" s="1">
        <v>404</v>
      </c>
      <c r="B1018" s="3">
        <v>13</v>
      </c>
      <c r="C1018" s="3">
        <v>21</v>
      </c>
      <c r="D1018" s="1">
        <v>2</v>
      </c>
      <c r="E1018" s="5" t="s">
        <v>97</v>
      </c>
      <c r="F1018" s="5">
        <f>+E1018*D1018</f>
        <v>2.7777777777777776E-2</v>
      </c>
      <c r="G1018" s="3">
        <f>+H1018-(B1018*D1018)</f>
        <v>16</v>
      </c>
      <c r="H1018" s="3">
        <f>+C1018*D1018</f>
        <v>42</v>
      </c>
      <c r="I1018" s="3">
        <f>+B1018*D1018</f>
        <v>26</v>
      </c>
      <c r="J1018" s="6">
        <f t="shared" si="15"/>
        <v>0.19047619047619047</v>
      </c>
    </row>
    <row r="1019" spans="1:10">
      <c r="A1019" s="1">
        <v>404</v>
      </c>
      <c r="B1019" s="3">
        <v>12</v>
      </c>
      <c r="C1019" s="3">
        <v>20</v>
      </c>
      <c r="D1019" s="1">
        <v>1</v>
      </c>
      <c r="E1019" s="5" t="s">
        <v>113</v>
      </c>
      <c r="F1019" s="5">
        <f>+E1019*D1019</f>
        <v>3.6805555555555557E-2</v>
      </c>
      <c r="G1019" s="3">
        <f>+H1019-(B1019*D1019)</f>
        <v>8</v>
      </c>
      <c r="H1019" s="3">
        <f>+C1019*D1019</f>
        <v>20</v>
      </c>
      <c r="I1019" s="3">
        <f>+B1019*D1019</f>
        <v>12</v>
      </c>
      <c r="J1019" s="6">
        <f t="shared" si="15"/>
        <v>0.4</v>
      </c>
    </row>
    <row r="1020" spans="1:10">
      <c r="A1020" s="1">
        <v>404</v>
      </c>
      <c r="B1020" s="3">
        <v>25</v>
      </c>
      <c r="C1020" s="3">
        <v>40</v>
      </c>
      <c r="D1020" s="1">
        <v>3</v>
      </c>
      <c r="E1020" s="5" t="s">
        <v>116</v>
      </c>
      <c r="F1020" s="5">
        <f>+E1020*D1020</f>
        <v>6.0416666666666674E-2</v>
      </c>
      <c r="G1020" s="3">
        <f>+H1020-(B1020*D1020)</f>
        <v>45</v>
      </c>
      <c r="H1020" s="3">
        <f>+C1020*D1020</f>
        <v>120</v>
      </c>
      <c r="I1020" s="3">
        <f>+B1020*D1020</f>
        <v>75</v>
      </c>
      <c r="J1020" s="6">
        <f t="shared" si="15"/>
        <v>0.125</v>
      </c>
    </row>
    <row r="1021" spans="1:10">
      <c r="A1021" s="1">
        <v>405</v>
      </c>
      <c r="B1021" s="3">
        <v>15</v>
      </c>
      <c r="C1021" s="3">
        <v>26</v>
      </c>
      <c r="D1021" s="1">
        <v>1</v>
      </c>
      <c r="E1021" s="5" t="s">
        <v>120</v>
      </c>
      <c r="F1021" s="5">
        <f>+E1021*D1021</f>
        <v>2.8472222222222222E-2</v>
      </c>
      <c r="G1021" s="3">
        <f>+H1021-(B1021*D1021)</f>
        <v>11</v>
      </c>
      <c r="H1021" s="3">
        <f>+C1021*D1021</f>
        <v>26</v>
      </c>
      <c r="I1021" s="3">
        <f>+B1021*D1021</f>
        <v>15</v>
      </c>
      <c r="J1021" s="6">
        <f t="shared" si="15"/>
        <v>0.42307692307692307</v>
      </c>
    </row>
    <row r="1022" spans="1:10">
      <c r="A1022" s="1">
        <v>405</v>
      </c>
      <c r="B1022" s="3">
        <v>25</v>
      </c>
      <c r="C1022" s="3">
        <v>40</v>
      </c>
      <c r="D1022" s="1">
        <v>1</v>
      </c>
      <c r="E1022" s="5" t="s">
        <v>86</v>
      </c>
      <c r="F1022" s="5">
        <f>+E1022*D1022</f>
        <v>3.0555555555555555E-2</v>
      </c>
      <c r="G1022" s="3">
        <f>+H1022-(B1022*D1022)</f>
        <v>15</v>
      </c>
      <c r="H1022" s="3">
        <f>+C1022*D1022</f>
        <v>40</v>
      </c>
      <c r="I1022" s="3">
        <f>+B1022*D1022</f>
        <v>25</v>
      </c>
      <c r="J1022" s="6">
        <f t="shared" si="15"/>
        <v>0.375</v>
      </c>
    </row>
    <row r="1023" spans="1:10">
      <c r="A1023" s="1">
        <v>405</v>
      </c>
      <c r="B1023" s="3">
        <v>12</v>
      </c>
      <c r="C1023" s="3">
        <v>20</v>
      </c>
      <c r="D1023" s="1">
        <v>2</v>
      </c>
      <c r="E1023" s="5" t="s">
        <v>99</v>
      </c>
      <c r="F1023" s="5">
        <f>+E1023*D1023</f>
        <v>1.8055555555555554E-2</v>
      </c>
      <c r="G1023" s="3">
        <f>+H1023-(B1023*D1023)</f>
        <v>16</v>
      </c>
      <c r="H1023" s="3">
        <f>+C1023*D1023</f>
        <v>40</v>
      </c>
      <c r="I1023" s="3">
        <f>+B1023*D1023</f>
        <v>24</v>
      </c>
      <c r="J1023" s="6">
        <f t="shared" si="15"/>
        <v>0.2</v>
      </c>
    </row>
    <row r="1024" spans="1:10">
      <c r="A1024" s="1">
        <v>406</v>
      </c>
      <c r="B1024" s="3">
        <v>12</v>
      </c>
      <c r="C1024" s="3">
        <v>20</v>
      </c>
      <c r="D1024" s="1">
        <v>3</v>
      </c>
      <c r="E1024" s="5" t="s">
        <v>87</v>
      </c>
      <c r="F1024" s="5">
        <f>+E1024*D1024</f>
        <v>1.2500000000000001E-2</v>
      </c>
      <c r="G1024" s="3">
        <f>+H1024-(B1024*D1024)</f>
        <v>24</v>
      </c>
      <c r="H1024" s="3">
        <f>+C1024*D1024</f>
        <v>60</v>
      </c>
      <c r="I1024" s="3">
        <f>+B1024*D1024</f>
        <v>36</v>
      </c>
      <c r="J1024" s="6">
        <f t="shared" si="15"/>
        <v>0.13333333333333333</v>
      </c>
    </row>
    <row r="1025" spans="1:10">
      <c r="A1025" s="1">
        <v>406</v>
      </c>
      <c r="B1025" s="3">
        <v>21</v>
      </c>
      <c r="C1025" s="3">
        <v>35</v>
      </c>
      <c r="D1025" s="1">
        <v>2</v>
      </c>
      <c r="E1025" s="5" t="s">
        <v>110</v>
      </c>
      <c r="F1025" s="5">
        <f>+E1025*D1025</f>
        <v>7.7777777777777779E-2</v>
      </c>
      <c r="G1025" s="3">
        <f>+H1025-(B1025*D1025)</f>
        <v>28</v>
      </c>
      <c r="H1025" s="3">
        <f>+C1025*D1025</f>
        <v>70</v>
      </c>
      <c r="I1025" s="3">
        <f>+B1025*D1025</f>
        <v>42</v>
      </c>
      <c r="J1025" s="6">
        <f t="shared" si="15"/>
        <v>0.2</v>
      </c>
    </row>
    <row r="1026" spans="1:10">
      <c r="A1026" s="1">
        <v>406</v>
      </c>
      <c r="B1026" s="3">
        <v>15</v>
      </c>
      <c r="C1026" s="3">
        <v>25</v>
      </c>
      <c r="D1026" s="1">
        <v>1</v>
      </c>
      <c r="E1026" s="5" t="s">
        <v>107</v>
      </c>
      <c r="F1026" s="5">
        <f>+E1026*D1026</f>
        <v>3.8194444444444448E-2</v>
      </c>
      <c r="G1026" s="3">
        <f>+H1026-(B1026*D1026)</f>
        <v>10</v>
      </c>
      <c r="H1026" s="3">
        <f>+C1026*D1026</f>
        <v>25</v>
      </c>
      <c r="I1026" s="3">
        <f>+B1026*D1026</f>
        <v>15</v>
      </c>
      <c r="J1026" s="6">
        <f t="shared" ref="J1026:J1089" si="16">+(G1026/H1026)/D1026</f>
        <v>0.4</v>
      </c>
    </row>
    <row r="1027" spans="1:10">
      <c r="A1027" s="1">
        <v>407</v>
      </c>
      <c r="B1027" s="3">
        <v>12</v>
      </c>
      <c r="C1027" s="3">
        <v>20</v>
      </c>
      <c r="D1027" s="1">
        <v>3</v>
      </c>
      <c r="E1027" s="5" t="s">
        <v>67</v>
      </c>
      <c r="F1027" s="5">
        <f>+E1027*D1027</f>
        <v>6.6666666666666666E-2</v>
      </c>
      <c r="G1027" s="3">
        <f>+H1027-(B1027*D1027)</f>
        <v>24</v>
      </c>
      <c r="H1027" s="3">
        <f>+C1027*D1027</f>
        <v>60</v>
      </c>
      <c r="I1027" s="3">
        <f>+B1027*D1027</f>
        <v>36</v>
      </c>
      <c r="J1027" s="6">
        <f t="shared" si="16"/>
        <v>0.13333333333333333</v>
      </c>
    </row>
    <row r="1028" spans="1:10">
      <c r="A1028" s="1">
        <v>407</v>
      </c>
      <c r="B1028" s="3">
        <v>21</v>
      </c>
      <c r="C1028" s="3">
        <v>35</v>
      </c>
      <c r="D1028" s="1">
        <v>1</v>
      </c>
      <c r="E1028" s="5" t="s">
        <v>106</v>
      </c>
      <c r="F1028" s="5">
        <f>+E1028*D1028</f>
        <v>1.2500000000000001E-2</v>
      </c>
      <c r="G1028" s="3">
        <f>+H1028-(B1028*D1028)</f>
        <v>14</v>
      </c>
      <c r="H1028" s="3">
        <f>+C1028*D1028</f>
        <v>35</v>
      </c>
      <c r="I1028" s="3">
        <f>+B1028*D1028</f>
        <v>21</v>
      </c>
      <c r="J1028" s="6">
        <f t="shared" si="16"/>
        <v>0.4</v>
      </c>
    </row>
    <row r="1029" spans="1:10">
      <c r="A1029" s="1">
        <v>408</v>
      </c>
      <c r="B1029" s="3">
        <v>15</v>
      </c>
      <c r="C1029" s="3">
        <v>25</v>
      </c>
      <c r="D1029" s="1">
        <v>1</v>
      </c>
      <c r="E1029" s="5" t="s">
        <v>93</v>
      </c>
      <c r="F1029" s="5">
        <f>+E1029*D1029</f>
        <v>4.027777777777778E-2</v>
      </c>
      <c r="G1029" s="3">
        <f>+H1029-(B1029*D1029)</f>
        <v>10</v>
      </c>
      <c r="H1029" s="3">
        <f>+C1029*D1029</f>
        <v>25</v>
      </c>
      <c r="I1029" s="3">
        <f>+B1029*D1029</f>
        <v>15</v>
      </c>
      <c r="J1029" s="6">
        <f t="shared" si="16"/>
        <v>0.4</v>
      </c>
    </row>
    <row r="1030" spans="1:10">
      <c r="A1030" s="1">
        <v>408</v>
      </c>
      <c r="B1030" s="3">
        <v>14</v>
      </c>
      <c r="C1030" s="3">
        <v>24</v>
      </c>
      <c r="D1030" s="1">
        <v>3</v>
      </c>
      <c r="E1030" s="5" t="s">
        <v>77</v>
      </c>
      <c r="F1030" s="5">
        <f>+E1030*D1030</f>
        <v>2.2916666666666665E-2</v>
      </c>
      <c r="G1030" s="3">
        <f>+H1030-(B1030*D1030)</f>
        <v>30</v>
      </c>
      <c r="H1030" s="3">
        <f>+C1030*D1030</f>
        <v>72</v>
      </c>
      <c r="I1030" s="3">
        <f>+B1030*D1030</f>
        <v>42</v>
      </c>
      <c r="J1030" s="6">
        <f t="shared" si="16"/>
        <v>0.1388888888888889</v>
      </c>
    </row>
    <row r="1031" spans="1:10">
      <c r="A1031" s="1">
        <v>408</v>
      </c>
      <c r="B1031" s="3">
        <v>20</v>
      </c>
      <c r="C1031" s="3">
        <v>34</v>
      </c>
      <c r="D1031" s="1">
        <v>1</v>
      </c>
      <c r="E1031" s="5" t="s">
        <v>111</v>
      </c>
      <c r="F1031" s="5">
        <f>+E1031*D1031</f>
        <v>2.5694444444444443E-2</v>
      </c>
      <c r="G1031" s="3">
        <f>+H1031-(B1031*D1031)</f>
        <v>14</v>
      </c>
      <c r="H1031" s="3">
        <f>+C1031*D1031</f>
        <v>34</v>
      </c>
      <c r="I1031" s="3">
        <f>+B1031*D1031</f>
        <v>20</v>
      </c>
      <c r="J1031" s="6">
        <f t="shared" si="16"/>
        <v>0.41176470588235292</v>
      </c>
    </row>
    <row r="1032" spans="1:10">
      <c r="A1032" s="1">
        <v>409</v>
      </c>
      <c r="B1032" s="3">
        <v>13</v>
      </c>
      <c r="C1032" s="3">
        <v>21</v>
      </c>
      <c r="D1032" s="1">
        <v>3</v>
      </c>
      <c r="E1032" s="5" t="s">
        <v>86</v>
      </c>
      <c r="F1032" s="5">
        <f>+E1032*D1032</f>
        <v>9.166666666666666E-2</v>
      </c>
      <c r="G1032" s="3">
        <f>+H1032-(B1032*D1032)</f>
        <v>24</v>
      </c>
      <c r="H1032" s="3">
        <f>+C1032*D1032</f>
        <v>63</v>
      </c>
      <c r="I1032" s="3">
        <f>+B1032*D1032</f>
        <v>39</v>
      </c>
      <c r="J1032" s="6">
        <f t="shared" si="16"/>
        <v>0.12698412698412698</v>
      </c>
    </row>
    <row r="1033" spans="1:10">
      <c r="A1033" s="1">
        <v>409</v>
      </c>
      <c r="B1033" s="3">
        <v>25</v>
      </c>
      <c r="C1033" s="3">
        <v>40</v>
      </c>
      <c r="D1033" s="1">
        <v>1</v>
      </c>
      <c r="E1033" s="5" t="s">
        <v>92</v>
      </c>
      <c r="F1033" s="5">
        <f>+E1033*D1033</f>
        <v>2.9861111111111113E-2</v>
      </c>
      <c r="G1033" s="3">
        <f>+H1033-(B1033*D1033)</f>
        <v>15</v>
      </c>
      <c r="H1033" s="3">
        <f>+C1033*D1033</f>
        <v>40</v>
      </c>
      <c r="I1033" s="3">
        <f>+B1033*D1033</f>
        <v>25</v>
      </c>
      <c r="J1033" s="6">
        <f t="shared" si="16"/>
        <v>0.375</v>
      </c>
    </row>
    <row r="1034" spans="1:10">
      <c r="A1034" s="1">
        <v>409</v>
      </c>
      <c r="B1034" s="3">
        <v>16</v>
      </c>
      <c r="C1034" s="3">
        <v>28</v>
      </c>
      <c r="D1034" s="1">
        <v>1</v>
      </c>
      <c r="E1034" s="5" t="s">
        <v>102</v>
      </c>
      <c r="F1034" s="5">
        <f>+E1034*D1034</f>
        <v>3.2638888888888891E-2</v>
      </c>
      <c r="G1034" s="3">
        <f>+H1034-(B1034*D1034)</f>
        <v>12</v>
      </c>
      <c r="H1034" s="3">
        <f>+C1034*D1034</f>
        <v>28</v>
      </c>
      <c r="I1034" s="3">
        <f>+B1034*D1034</f>
        <v>16</v>
      </c>
      <c r="J1034" s="6">
        <f t="shared" si="16"/>
        <v>0.42857142857142855</v>
      </c>
    </row>
    <row r="1035" spans="1:10">
      <c r="A1035" s="1">
        <v>409</v>
      </c>
      <c r="B1035" s="3">
        <v>14</v>
      </c>
      <c r="C1035" s="3">
        <v>24</v>
      </c>
      <c r="D1035" s="1">
        <v>3</v>
      </c>
      <c r="E1035" s="5" t="s">
        <v>116</v>
      </c>
      <c r="F1035" s="5">
        <f>+E1035*D1035</f>
        <v>6.0416666666666674E-2</v>
      </c>
      <c r="G1035" s="3">
        <f>+H1035-(B1035*D1035)</f>
        <v>30</v>
      </c>
      <c r="H1035" s="3">
        <f>+C1035*D1035</f>
        <v>72</v>
      </c>
      <c r="I1035" s="3">
        <f>+B1035*D1035</f>
        <v>42</v>
      </c>
      <c r="J1035" s="6">
        <f t="shared" si="16"/>
        <v>0.1388888888888889</v>
      </c>
    </row>
    <row r="1036" spans="1:10">
      <c r="A1036" s="1">
        <v>410</v>
      </c>
      <c r="B1036" s="3">
        <v>12</v>
      </c>
      <c r="C1036" s="3">
        <v>20</v>
      </c>
      <c r="D1036" s="1">
        <v>1</v>
      </c>
      <c r="E1036" s="5" t="s">
        <v>95</v>
      </c>
      <c r="F1036" s="5">
        <f>+E1036*D1036</f>
        <v>3.4722222222222224E-2</v>
      </c>
      <c r="G1036" s="3">
        <f>+H1036-(B1036*D1036)</f>
        <v>8</v>
      </c>
      <c r="H1036" s="3">
        <f>+C1036*D1036</f>
        <v>20</v>
      </c>
      <c r="I1036" s="3">
        <f>+B1036*D1036</f>
        <v>12</v>
      </c>
      <c r="J1036" s="6">
        <f t="shared" si="16"/>
        <v>0.4</v>
      </c>
    </row>
    <row r="1037" spans="1:10">
      <c r="A1037" s="1">
        <v>410</v>
      </c>
      <c r="B1037" s="3">
        <v>22</v>
      </c>
      <c r="C1037" s="3">
        <v>36</v>
      </c>
      <c r="D1037" s="1">
        <v>1</v>
      </c>
      <c r="E1037" s="5" t="s">
        <v>120</v>
      </c>
      <c r="F1037" s="5">
        <f>+E1037*D1037</f>
        <v>2.8472222222222222E-2</v>
      </c>
      <c r="G1037" s="3">
        <f>+H1037-(B1037*D1037)</f>
        <v>14</v>
      </c>
      <c r="H1037" s="3">
        <f>+C1037*D1037</f>
        <v>36</v>
      </c>
      <c r="I1037" s="3">
        <f>+B1037*D1037</f>
        <v>22</v>
      </c>
      <c r="J1037" s="6">
        <f t="shared" si="16"/>
        <v>0.3888888888888889</v>
      </c>
    </row>
    <row r="1038" spans="1:10">
      <c r="A1038" s="1">
        <v>411</v>
      </c>
      <c r="B1038" s="3">
        <v>25</v>
      </c>
      <c r="C1038" s="3">
        <v>40</v>
      </c>
      <c r="D1038" s="1">
        <v>3</v>
      </c>
      <c r="E1038" s="5" t="s">
        <v>72</v>
      </c>
      <c r="F1038" s="5">
        <f>+E1038*D1038</f>
        <v>7.5000000000000011E-2</v>
      </c>
      <c r="G1038" s="3">
        <f>+H1038-(B1038*D1038)</f>
        <v>45</v>
      </c>
      <c r="H1038" s="3">
        <f>+C1038*D1038</f>
        <v>120</v>
      </c>
      <c r="I1038" s="3">
        <f>+B1038*D1038</f>
        <v>75</v>
      </c>
      <c r="J1038" s="6">
        <f t="shared" si="16"/>
        <v>0.125</v>
      </c>
    </row>
    <row r="1039" spans="1:10">
      <c r="A1039" s="1">
        <v>411</v>
      </c>
      <c r="B1039" s="3">
        <v>10</v>
      </c>
      <c r="C1039" s="3">
        <v>18</v>
      </c>
      <c r="D1039" s="1">
        <v>1</v>
      </c>
      <c r="E1039" s="5" t="s">
        <v>112</v>
      </c>
      <c r="F1039" s="5">
        <f>+E1039*D1039</f>
        <v>2.2916666666666665E-2</v>
      </c>
      <c r="G1039" s="3">
        <f>+H1039-(B1039*D1039)</f>
        <v>8</v>
      </c>
      <c r="H1039" s="3">
        <f>+C1039*D1039</f>
        <v>18</v>
      </c>
      <c r="I1039" s="3">
        <f>+B1039*D1039</f>
        <v>10</v>
      </c>
      <c r="J1039" s="6">
        <f t="shared" si="16"/>
        <v>0.44444444444444442</v>
      </c>
    </row>
    <row r="1040" spans="1:10">
      <c r="A1040" s="1">
        <v>411</v>
      </c>
      <c r="B1040" s="3">
        <v>16</v>
      </c>
      <c r="C1040" s="3">
        <v>27</v>
      </c>
      <c r="D1040" s="1">
        <v>3</v>
      </c>
      <c r="E1040" s="5" t="s">
        <v>70</v>
      </c>
      <c r="F1040" s="5">
        <f>+E1040*D1040</f>
        <v>1.8750000000000003E-2</v>
      </c>
      <c r="G1040" s="3">
        <f>+H1040-(B1040*D1040)</f>
        <v>33</v>
      </c>
      <c r="H1040" s="3">
        <f>+C1040*D1040</f>
        <v>81</v>
      </c>
      <c r="I1040" s="3">
        <f>+B1040*D1040</f>
        <v>48</v>
      </c>
      <c r="J1040" s="6">
        <f t="shared" si="16"/>
        <v>0.13580246913580246</v>
      </c>
    </row>
    <row r="1041" spans="1:10">
      <c r="A1041" s="1">
        <v>412</v>
      </c>
      <c r="B1041" s="3">
        <v>19</v>
      </c>
      <c r="C1041" s="3">
        <v>31</v>
      </c>
      <c r="D1041" s="1">
        <v>3</v>
      </c>
      <c r="E1041" s="5" t="s">
        <v>94</v>
      </c>
      <c r="F1041" s="5">
        <f>+E1041*D1041</f>
        <v>0.11874999999999999</v>
      </c>
      <c r="G1041" s="3">
        <f>+H1041-(B1041*D1041)</f>
        <v>36</v>
      </c>
      <c r="H1041" s="3">
        <f>+C1041*D1041</f>
        <v>93</v>
      </c>
      <c r="I1041" s="3">
        <f>+B1041*D1041</f>
        <v>57</v>
      </c>
      <c r="J1041" s="6">
        <f t="shared" si="16"/>
        <v>0.12903225806451613</v>
      </c>
    </row>
    <row r="1042" spans="1:10">
      <c r="A1042" s="1">
        <v>413</v>
      </c>
      <c r="B1042" s="3">
        <v>21</v>
      </c>
      <c r="C1042" s="3">
        <v>35</v>
      </c>
      <c r="D1042" s="1">
        <v>1</v>
      </c>
      <c r="E1042" s="5" t="s">
        <v>109</v>
      </c>
      <c r="F1042" s="5">
        <f>+E1042*D1042</f>
        <v>8.3333333333333332E-3</v>
      </c>
      <c r="G1042" s="3">
        <f>+H1042-(B1042*D1042)</f>
        <v>14</v>
      </c>
      <c r="H1042" s="3">
        <f>+C1042*D1042</f>
        <v>35</v>
      </c>
      <c r="I1042" s="3">
        <f>+B1042*D1042</f>
        <v>21</v>
      </c>
      <c r="J1042" s="6">
        <f t="shared" si="16"/>
        <v>0.4</v>
      </c>
    </row>
    <row r="1043" spans="1:10">
      <c r="A1043" s="1">
        <v>414</v>
      </c>
      <c r="B1043" s="3">
        <v>20</v>
      </c>
      <c r="C1043" s="3">
        <v>33</v>
      </c>
      <c r="D1043" s="1">
        <v>1</v>
      </c>
      <c r="E1043" s="5" t="s">
        <v>91</v>
      </c>
      <c r="F1043" s="5">
        <f>+E1043*D1043</f>
        <v>2.6388888888888889E-2</v>
      </c>
      <c r="G1043" s="3">
        <f>+H1043-(B1043*D1043)</f>
        <v>13</v>
      </c>
      <c r="H1043" s="3">
        <f>+C1043*D1043</f>
        <v>33</v>
      </c>
      <c r="I1043" s="3">
        <f>+B1043*D1043</f>
        <v>20</v>
      </c>
      <c r="J1043" s="6">
        <f t="shared" si="16"/>
        <v>0.39393939393939392</v>
      </c>
    </row>
    <row r="1044" spans="1:10">
      <c r="A1044" s="1">
        <v>415</v>
      </c>
      <c r="B1044" s="3">
        <v>16</v>
      </c>
      <c r="C1044" s="3">
        <v>27</v>
      </c>
      <c r="D1044" s="1">
        <v>2</v>
      </c>
      <c r="E1044" s="5" t="s">
        <v>67</v>
      </c>
      <c r="F1044" s="5">
        <f>+E1044*D1044</f>
        <v>4.4444444444444446E-2</v>
      </c>
      <c r="G1044" s="3">
        <f>+H1044-(B1044*D1044)</f>
        <v>22</v>
      </c>
      <c r="H1044" s="3">
        <f>+C1044*D1044</f>
        <v>54</v>
      </c>
      <c r="I1044" s="3">
        <f>+B1044*D1044</f>
        <v>32</v>
      </c>
      <c r="J1044" s="6">
        <f t="shared" si="16"/>
        <v>0.20370370370370369</v>
      </c>
    </row>
    <row r="1045" spans="1:10">
      <c r="A1045" s="1">
        <v>415</v>
      </c>
      <c r="B1045" s="3">
        <v>20</v>
      </c>
      <c r="C1045" s="3">
        <v>34</v>
      </c>
      <c r="D1045" s="1">
        <v>2</v>
      </c>
      <c r="E1045" s="5" t="s">
        <v>117</v>
      </c>
      <c r="F1045" s="5">
        <f>+E1045*D1045</f>
        <v>2.2222222222222223E-2</v>
      </c>
      <c r="G1045" s="3">
        <f>+H1045-(B1045*D1045)</f>
        <v>28</v>
      </c>
      <c r="H1045" s="3">
        <f>+C1045*D1045</f>
        <v>68</v>
      </c>
      <c r="I1045" s="3">
        <f>+B1045*D1045</f>
        <v>40</v>
      </c>
      <c r="J1045" s="6">
        <f t="shared" si="16"/>
        <v>0.20588235294117646</v>
      </c>
    </row>
    <row r="1046" spans="1:10">
      <c r="A1046" s="1">
        <v>415</v>
      </c>
      <c r="B1046" s="3">
        <v>22</v>
      </c>
      <c r="C1046" s="3">
        <v>36</v>
      </c>
      <c r="D1046" s="1">
        <v>1</v>
      </c>
      <c r="E1046" s="5" t="s">
        <v>104</v>
      </c>
      <c r="F1046" s="5">
        <f>+E1046*D1046</f>
        <v>2.7083333333333334E-2</v>
      </c>
      <c r="G1046" s="3">
        <f>+H1046-(B1046*D1046)</f>
        <v>14</v>
      </c>
      <c r="H1046" s="3">
        <f>+C1046*D1046</f>
        <v>36</v>
      </c>
      <c r="I1046" s="3">
        <f>+B1046*D1046</f>
        <v>22</v>
      </c>
      <c r="J1046" s="6">
        <f t="shared" si="16"/>
        <v>0.3888888888888889</v>
      </c>
    </row>
    <row r="1047" spans="1:10">
      <c r="A1047" s="1">
        <v>416</v>
      </c>
      <c r="B1047" s="3">
        <v>15</v>
      </c>
      <c r="C1047" s="3">
        <v>25</v>
      </c>
      <c r="D1047" s="1">
        <v>1</v>
      </c>
      <c r="E1047" s="5" t="s">
        <v>70</v>
      </c>
      <c r="F1047" s="5">
        <f>+E1047*D1047</f>
        <v>6.2500000000000003E-3</v>
      </c>
      <c r="G1047" s="3">
        <f>+H1047-(B1047*D1047)</f>
        <v>10</v>
      </c>
      <c r="H1047" s="3">
        <f>+C1047*D1047</f>
        <v>25</v>
      </c>
      <c r="I1047" s="3">
        <f>+B1047*D1047</f>
        <v>15</v>
      </c>
      <c r="J1047" s="6">
        <f t="shared" si="16"/>
        <v>0.4</v>
      </c>
    </row>
    <row r="1048" spans="1:10">
      <c r="A1048" s="1">
        <v>417</v>
      </c>
      <c r="B1048" s="3">
        <v>17</v>
      </c>
      <c r="C1048" s="3">
        <v>29</v>
      </c>
      <c r="D1048" s="1">
        <v>1</v>
      </c>
      <c r="E1048" s="5" t="s">
        <v>74</v>
      </c>
      <c r="F1048" s="5">
        <f>+E1048*D1048</f>
        <v>1.5972222222222221E-2</v>
      </c>
      <c r="G1048" s="3">
        <f>+H1048-(B1048*D1048)</f>
        <v>12</v>
      </c>
      <c r="H1048" s="3">
        <f>+C1048*D1048</f>
        <v>29</v>
      </c>
      <c r="I1048" s="3">
        <f>+B1048*D1048</f>
        <v>17</v>
      </c>
      <c r="J1048" s="6">
        <f t="shared" si="16"/>
        <v>0.41379310344827586</v>
      </c>
    </row>
    <row r="1049" spans="1:10">
      <c r="A1049" s="1">
        <v>417</v>
      </c>
      <c r="B1049" s="3">
        <v>25</v>
      </c>
      <c r="C1049" s="3">
        <v>40</v>
      </c>
      <c r="D1049" s="1">
        <v>1</v>
      </c>
      <c r="E1049" s="5" t="s">
        <v>75</v>
      </c>
      <c r="F1049" s="5">
        <f>+E1049*D1049</f>
        <v>1.1805555555555555E-2</v>
      </c>
      <c r="G1049" s="3">
        <f>+H1049-(B1049*D1049)</f>
        <v>15</v>
      </c>
      <c r="H1049" s="3">
        <f>+C1049*D1049</f>
        <v>40</v>
      </c>
      <c r="I1049" s="3">
        <f>+B1049*D1049</f>
        <v>25</v>
      </c>
      <c r="J1049" s="6">
        <f t="shared" si="16"/>
        <v>0.375</v>
      </c>
    </row>
    <row r="1050" spans="1:10">
      <c r="A1050" s="1">
        <v>417</v>
      </c>
      <c r="B1050" s="3">
        <v>11</v>
      </c>
      <c r="C1050" s="3">
        <v>19</v>
      </c>
      <c r="D1050" s="1">
        <v>1</v>
      </c>
      <c r="E1050" s="5" t="s">
        <v>117</v>
      </c>
      <c r="F1050" s="5">
        <f>+E1050*D1050</f>
        <v>1.1111111111111112E-2</v>
      </c>
      <c r="G1050" s="3">
        <f>+H1050-(B1050*D1050)</f>
        <v>8</v>
      </c>
      <c r="H1050" s="3">
        <f>+C1050*D1050</f>
        <v>19</v>
      </c>
      <c r="I1050" s="3">
        <f>+B1050*D1050</f>
        <v>11</v>
      </c>
      <c r="J1050" s="6">
        <f t="shared" si="16"/>
        <v>0.42105263157894735</v>
      </c>
    </row>
    <row r="1051" spans="1:10">
      <c r="A1051" s="1">
        <v>417</v>
      </c>
      <c r="B1051" s="3">
        <v>16</v>
      </c>
      <c r="C1051" s="3">
        <v>27</v>
      </c>
      <c r="D1051" s="1">
        <v>2</v>
      </c>
      <c r="E1051" s="5" t="s">
        <v>69</v>
      </c>
      <c r="F1051" s="5">
        <f>+E1051*D1051</f>
        <v>4.7222222222222221E-2</v>
      </c>
      <c r="G1051" s="3">
        <f>+H1051-(B1051*D1051)</f>
        <v>22</v>
      </c>
      <c r="H1051" s="3">
        <f>+C1051*D1051</f>
        <v>54</v>
      </c>
      <c r="I1051" s="3">
        <f>+B1051*D1051</f>
        <v>32</v>
      </c>
      <c r="J1051" s="6">
        <f t="shared" si="16"/>
        <v>0.20370370370370369</v>
      </c>
    </row>
    <row r="1052" spans="1:10">
      <c r="A1052" s="1">
        <v>418</v>
      </c>
      <c r="B1052" s="3">
        <v>15</v>
      </c>
      <c r="C1052" s="3">
        <v>25</v>
      </c>
      <c r="D1052" s="1">
        <v>1</v>
      </c>
      <c r="E1052" s="5" t="s">
        <v>98</v>
      </c>
      <c r="F1052" s="5">
        <f>+E1052*D1052</f>
        <v>3.125E-2</v>
      </c>
      <c r="G1052" s="3">
        <f>+H1052-(B1052*D1052)</f>
        <v>10</v>
      </c>
      <c r="H1052" s="3">
        <f>+C1052*D1052</f>
        <v>25</v>
      </c>
      <c r="I1052" s="3">
        <f>+B1052*D1052</f>
        <v>15</v>
      </c>
      <c r="J1052" s="6">
        <f t="shared" si="16"/>
        <v>0.4</v>
      </c>
    </row>
    <row r="1053" spans="1:10">
      <c r="A1053" s="1">
        <v>418</v>
      </c>
      <c r="B1053" s="3">
        <v>19</v>
      </c>
      <c r="C1053" s="3">
        <v>31</v>
      </c>
      <c r="D1053" s="1">
        <v>3</v>
      </c>
      <c r="E1053" s="5" t="s">
        <v>107</v>
      </c>
      <c r="F1053" s="5">
        <f>+E1053*D1053</f>
        <v>0.11458333333333334</v>
      </c>
      <c r="G1053" s="3">
        <f>+H1053-(B1053*D1053)</f>
        <v>36</v>
      </c>
      <c r="H1053" s="3">
        <f>+C1053*D1053</f>
        <v>93</v>
      </c>
      <c r="I1053" s="3">
        <f>+B1053*D1053</f>
        <v>57</v>
      </c>
      <c r="J1053" s="6">
        <f t="shared" si="16"/>
        <v>0.12903225806451613</v>
      </c>
    </row>
    <row r="1054" spans="1:10">
      <c r="A1054" s="1">
        <v>419</v>
      </c>
      <c r="B1054" s="3">
        <v>20</v>
      </c>
      <c r="C1054" s="3">
        <v>34</v>
      </c>
      <c r="D1054" s="1">
        <v>1</v>
      </c>
      <c r="E1054" s="5" t="s">
        <v>115</v>
      </c>
      <c r="F1054" s="5">
        <f>+E1054*D1054</f>
        <v>4.8611111111111112E-3</v>
      </c>
      <c r="G1054" s="3">
        <f>+H1054-(B1054*D1054)</f>
        <v>14</v>
      </c>
      <c r="H1054" s="3">
        <f>+C1054*D1054</f>
        <v>34</v>
      </c>
      <c r="I1054" s="3">
        <f>+B1054*D1054</f>
        <v>20</v>
      </c>
      <c r="J1054" s="6">
        <f t="shared" si="16"/>
        <v>0.41176470588235292</v>
      </c>
    </row>
    <row r="1055" spans="1:10">
      <c r="A1055" s="1">
        <v>419</v>
      </c>
      <c r="B1055" s="3">
        <v>20</v>
      </c>
      <c r="C1055" s="3">
        <v>33</v>
      </c>
      <c r="D1055" s="1">
        <v>1</v>
      </c>
      <c r="E1055" s="5" t="s">
        <v>94</v>
      </c>
      <c r="F1055" s="5">
        <f>+E1055*D1055</f>
        <v>3.9583333333333331E-2</v>
      </c>
      <c r="G1055" s="3">
        <f>+H1055-(B1055*D1055)</f>
        <v>13</v>
      </c>
      <c r="H1055" s="3">
        <f>+C1055*D1055</f>
        <v>33</v>
      </c>
      <c r="I1055" s="3">
        <f>+B1055*D1055</f>
        <v>20</v>
      </c>
      <c r="J1055" s="6">
        <f t="shared" si="16"/>
        <v>0.39393939393939392</v>
      </c>
    </row>
    <row r="1056" spans="1:10">
      <c r="A1056" s="1">
        <v>420</v>
      </c>
      <c r="B1056" s="3">
        <v>20</v>
      </c>
      <c r="C1056" s="3">
        <v>34</v>
      </c>
      <c r="D1056" s="1">
        <v>2</v>
      </c>
      <c r="E1056" s="5" t="s">
        <v>112</v>
      </c>
      <c r="F1056" s="5">
        <f>+E1056*D1056</f>
        <v>4.583333333333333E-2</v>
      </c>
      <c r="G1056" s="3">
        <f>+H1056-(B1056*D1056)</f>
        <v>28</v>
      </c>
      <c r="H1056" s="3">
        <f>+C1056*D1056</f>
        <v>68</v>
      </c>
      <c r="I1056" s="3">
        <f>+B1056*D1056</f>
        <v>40</v>
      </c>
      <c r="J1056" s="6">
        <f t="shared" si="16"/>
        <v>0.20588235294117646</v>
      </c>
    </row>
    <row r="1057" spans="1:10">
      <c r="A1057" s="1">
        <v>420</v>
      </c>
      <c r="B1057" s="3">
        <v>12</v>
      </c>
      <c r="C1057" s="3">
        <v>20</v>
      </c>
      <c r="D1057" s="1">
        <v>3</v>
      </c>
      <c r="E1057" s="5" t="s">
        <v>82</v>
      </c>
      <c r="F1057" s="5">
        <f>+E1057*D1057</f>
        <v>2.0833333333333332E-2</v>
      </c>
      <c r="G1057" s="3">
        <f>+H1057-(B1057*D1057)</f>
        <v>24</v>
      </c>
      <c r="H1057" s="3">
        <f>+C1057*D1057</f>
        <v>60</v>
      </c>
      <c r="I1057" s="3">
        <f>+B1057*D1057</f>
        <v>36</v>
      </c>
      <c r="J1057" s="6">
        <f t="shared" si="16"/>
        <v>0.13333333333333333</v>
      </c>
    </row>
    <row r="1058" spans="1:10">
      <c r="A1058" s="1">
        <v>420</v>
      </c>
      <c r="B1058" s="3">
        <v>15</v>
      </c>
      <c r="C1058" s="3">
        <v>25</v>
      </c>
      <c r="D1058" s="1">
        <v>2</v>
      </c>
      <c r="E1058" s="5" t="s">
        <v>118</v>
      </c>
      <c r="F1058" s="5">
        <f>+E1058*D1058</f>
        <v>3.888888888888889E-2</v>
      </c>
      <c r="G1058" s="3">
        <f>+H1058-(B1058*D1058)</f>
        <v>20</v>
      </c>
      <c r="H1058" s="3">
        <f>+C1058*D1058</f>
        <v>50</v>
      </c>
      <c r="I1058" s="3">
        <f>+B1058*D1058</f>
        <v>30</v>
      </c>
      <c r="J1058" s="6">
        <f t="shared" si="16"/>
        <v>0.2</v>
      </c>
    </row>
    <row r="1059" spans="1:10">
      <c r="A1059" s="1">
        <v>420</v>
      </c>
      <c r="B1059" s="3">
        <v>19</v>
      </c>
      <c r="C1059" s="3">
        <v>32</v>
      </c>
      <c r="D1059" s="1">
        <v>2</v>
      </c>
      <c r="E1059" s="5" t="s">
        <v>69</v>
      </c>
      <c r="F1059" s="5">
        <f>+E1059*D1059</f>
        <v>4.7222222222222221E-2</v>
      </c>
      <c r="G1059" s="3">
        <f>+H1059-(B1059*D1059)</f>
        <v>26</v>
      </c>
      <c r="H1059" s="3">
        <f>+C1059*D1059</f>
        <v>64</v>
      </c>
      <c r="I1059" s="3">
        <f>+B1059*D1059</f>
        <v>38</v>
      </c>
      <c r="J1059" s="6">
        <f t="shared" si="16"/>
        <v>0.203125</v>
      </c>
    </row>
    <row r="1060" spans="1:10">
      <c r="A1060" s="1">
        <v>421</v>
      </c>
      <c r="B1060" s="3">
        <v>19</v>
      </c>
      <c r="C1060" s="3">
        <v>31</v>
      </c>
      <c r="D1060" s="1">
        <v>1</v>
      </c>
      <c r="E1060" s="5" t="s">
        <v>106</v>
      </c>
      <c r="F1060" s="5">
        <f>+E1060*D1060</f>
        <v>1.2500000000000001E-2</v>
      </c>
      <c r="G1060" s="3">
        <f>+H1060-(B1060*D1060)</f>
        <v>12</v>
      </c>
      <c r="H1060" s="3">
        <f>+C1060*D1060</f>
        <v>31</v>
      </c>
      <c r="I1060" s="3">
        <f>+B1060*D1060</f>
        <v>19</v>
      </c>
      <c r="J1060" s="6">
        <f t="shared" si="16"/>
        <v>0.38709677419354838</v>
      </c>
    </row>
    <row r="1061" spans="1:10">
      <c r="A1061" s="1">
        <v>421</v>
      </c>
      <c r="B1061" s="3">
        <v>10</v>
      </c>
      <c r="C1061" s="3">
        <v>18</v>
      </c>
      <c r="D1061" s="1">
        <v>3</v>
      </c>
      <c r="E1061" s="5" t="s">
        <v>113</v>
      </c>
      <c r="F1061" s="5">
        <f>+E1061*D1061</f>
        <v>0.11041666666666666</v>
      </c>
      <c r="G1061" s="3">
        <f>+H1061-(B1061*D1061)</f>
        <v>24</v>
      </c>
      <c r="H1061" s="3">
        <f>+C1061*D1061</f>
        <v>54</v>
      </c>
      <c r="I1061" s="3">
        <f>+B1061*D1061</f>
        <v>30</v>
      </c>
      <c r="J1061" s="6">
        <f t="shared" si="16"/>
        <v>0.14814814814814814</v>
      </c>
    </row>
    <row r="1062" spans="1:10">
      <c r="A1062" s="1">
        <v>422</v>
      </c>
      <c r="B1062" s="3">
        <v>15</v>
      </c>
      <c r="C1062" s="3">
        <v>26</v>
      </c>
      <c r="D1062" s="1">
        <v>2</v>
      </c>
      <c r="E1062" s="5" t="s">
        <v>115</v>
      </c>
      <c r="F1062" s="5">
        <f>+E1062*D1062</f>
        <v>9.7222222222222224E-3</v>
      </c>
      <c r="G1062" s="3">
        <f>+H1062-(B1062*D1062)</f>
        <v>22</v>
      </c>
      <c r="H1062" s="3">
        <f>+C1062*D1062</f>
        <v>52</v>
      </c>
      <c r="I1062" s="3">
        <f>+B1062*D1062</f>
        <v>30</v>
      </c>
      <c r="J1062" s="6">
        <f t="shared" si="16"/>
        <v>0.21153846153846154</v>
      </c>
    </row>
    <row r="1063" spans="1:10">
      <c r="A1063" s="1">
        <v>422</v>
      </c>
      <c r="B1063" s="3">
        <v>22</v>
      </c>
      <c r="C1063" s="3">
        <v>36</v>
      </c>
      <c r="D1063" s="1">
        <v>1</v>
      </c>
      <c r="E1063" s="5" t="s">
        <v>71</v>
      </c>
      <c r="F1063" s="5">
        <f>+E1063*D1063</f>
        <v>1.8749999999999999E-2</v>
      </c>
      <c r="G1063" s="3">
        <f>+H1063-(B1063*D1063)</f>
        <v>14</v>
      </c>
      <c r="H1063" s="3">
        <f>+C1063*D1063</f>
        <v>36</v>
      </c>
      <c r="I1063" s="3">
        <f>+B1063*D1063</f>
        <v>22</v>
      </c>
      <c r="J1063" s="6">
        <f t="shared" si="16"/>
        <v>0.3888888888888889</v>
      </c>
    </row>
    <row r="1064" spans="1:10">
      <c r="A1064" s="1">
        <v>423</v>
      </c>
      <c r="B1064" s="3">
        <v>16</v>
      </c>
      <c r="C1064" s="3">
        <v>28</v>
      </c>
      <c r="D1064" s="1">
        <v>2</v>
      </c>
      <c r="E1064" s="5" t="s">
        <v>84</v>
      </c>
      <c r="F1064" s="5">
        <f>+E1064*D1064</f>
        <v>3.3333333333333333E-2</v>
      </c>
      <c r="G1064" s="3">
        <f>+H1064-(B1064*D1064)</f>
        <v>24</v>
      </c>
      <c r="H1064" s="3">
        <f>+C1064*D1064</f>
        <v>56</v>
      </c>
      <c r="I1064" s="3">
        <f>+B1064*D1064</f>
        <v>32</v>
      </c>
      <c r="J1064" s="6">
        <f t="shared" si="16"/>
        <v>0.21428571428571427</v>
      </c>
    </row>
    <row r="1065" spans="1:10">
      <c r="A1065" s="1">
        <v>423</v>
      </c>
      <c r="B1065" s="3">
        <v>19</v>
      </c>
      <c r="C1065" s="3">
        <v>32</v>
      </c>
      <c r="D1065" s="1">
        <v>3</v>
      </c>
      <c r="E1065" s="5" t="s">
        <v>115</v>
      </c>
      <c r="F1065" s="5">
        <f>+E1065*D1065</f>
        <v>1.4583333333333334E-2</v>
      </c>
      <c r="G1065" s="3">
        <f>+H1065-(B1065*D1065)</f>
        <v>39</v>
      </c>
      <c r="H1065" s="3">
        <f>+C1065*D1065</f>
        <v>96</v>
      </c>
      <c r="I1065" s="3">
        <f>+B1065*D1065</f>
        <v>57</v>
      </c>
      <c r="J1065" s="6">
        <f t="shared" si="16"/>
        <v>0.13541666666666666</v>
      </c>
    </row>
    <row r="1066" spans="1:10">
      <c r="A1066" s="1">
        <v>424</v>
      </c>
      <c r="B1066" s="3">
        <v>13</v>
      </c>
      <c r="C1066" s="3">
        <v>22</v>
      </c>
      <c r="D1066" s="1">
        <v>3</v>
      </c>
      <c r="E1066" s="5" t="s">
        <v>92</v>
      </c>
      <c r="F1066" s="5">
        <f>+E1066*D1066</f>
        <v>8.9583333333333334E-2</v>
      </c>
      <c r="G1066" s="3">
        <f>+H1066-(B1066*D1066)</f>
        <v>27</v>
      </c>
      <c r="H1066" s="3">
        <f>+C1066*D1066</f>
        <v>66</v>
      </c>
      <c r="I1066" s="3">
        <f>+B1066*D1066</f>
        <v>39</v>
      </c>
      <c r="J1066" s="6">
        <f t="shared" si="16"/>
        <v>0.13636363636363638</v>
      </c>
    </row>
    <row r="1067" spans="1:10">
      <c r="A1067" s="1">
        <v>424</v>
      </c>
      <c r="B1067" s="3">
        <v>16</v>
      </c>
      <c r="C1067" s="3">
        <v>27</v>
      </c>
      <c r="D1067" s="1">
        <v>3</v>
      </c>
      <c r="E1067" s="5" t="s">
        <v>98</v>
      </c>
      <c r="F1067" s="5">
        <f>+E1067*D1067</f>
        <v>9.375E-2</v>
      </c>
      <c r="G1067" s="3">
        <f>+H1067-(B1067*D1067)</f>
        <v>33</v>
      </c>
      <c r="H1067" s="3">
        <f>+C1067*D1067</f>
        <v>81</v>
      </c>
      <c r="I1067" s="3">
        <f>+B1067*D1067</f>
        <v>48</v>
      </c>
      <c r="J1067" s="6">
        <f t="shared" si="16"/>
        <v>0.13580246913580246</v>
      </c>
    </row>
    <row r="1068" spans="1:10">
      <c r="A1068" s="1">
        <v>425</v>
      </c>
      <c r="B1068" s="3">
        <v>11</v>
      </c>
      <c r="C1068" s="3">
        <v>19</v>
      </c>
      <c r="D1068" s="1">
        <v>1</v>
      </c>
      <c r="E1068" s="5" t="s">
        <v>118</v>
      </c>
      <c r="F1068" s="5">
        <f>+E1068*D1068</f>
        <v>1.9444444444444445E-2</v>
      </c>
      <c r="G1068" s="3">
        <f>+H1068-(B1068*D1068)</f>
        <v>8</v>
      </c>
      <c r="H1068" s="3">
        <f>+C1068*D1068</f>
        <v>19</v>
      </c>
      <c r="I1068" s="3">
        <f>+B1068*D1068</f>
        <v>11</v>
      </c>
      <c r="J1068" s="6">
        <f t="shared" si="16"/>
        <v>0.42105263157894735</v>
      </c>
    </row>
    <row r="1069" spans="1:10">
      <c r="A1069" s="1">
        <v>426</v>
      </c>
      <c r="B1069" s="3">
        <v>20</v>
      </c>
      <c r="C1069" s="3">
        <v>33</v>
      </c>
      <c r="D1069" s="1">
        <v>1</v>
      </c>
      <c r="E1069" s="5" t="s">
        <v>76</v>
      </c>
      <c r="F1069" s="5">
        <f>+E1069*D1069</f>
        <v>5.5555555555555558E-3</v>
      </c>
      <c r="G1069" s="3">
        <f>+H1069-(B1069*D1069)</f>
        <v>13</v>
      </c>
      <c r="H1069" s="3">
        <f>+C1069*D1069</f>
        <v>33</v>
      </c>
      <c r="I1069" s="3">
        <f>+B1069*D1069</f>
        <v>20</v>
      </c>
      <c r="J1069" s="6">
        <f t="shared" si="16"/>
        <v>0.39393939393939392</v>
      </c>
    </row>
    <row r="1070" spans="1:10">
      <c r="A1070" s="1">
        <v>426</v>
      </c>
      <c r="B1070" s="3">
        <v>16</v>
      </c>
      <c r="C1070" s="3">
        <v>28</v>
      </c>
      <c r="D1070" s="1">
        <v>2</v>
      </c>
      <c r="E1070" s="5" t="s">
        <v>91</v>
      </c>
      <c r="F1070" s="5">
        <f>+E1070*D1070</f>
        <v>5.2777777777777778E-2</v>
      </c>
      <c r="G1070" s="3">
        <f>+H1070-(B1070*D1070)</f>
        <v>24</v>
      </c>
      <c r="H1070" s="3">
        <f>+C1070*D1070</f>
        <v>56</v>
      </c>
      <c r="I1070" s="3">
        <f>+B1070*D1070</f>
        <v>32</v>
      </c>
      <c r="J1070" s="6">
        <f t="shared" si="16"/>
        <v>0.21428571428571427</v>
      </c>
    </row>
    <row r="1071" spans="1:10">
      <c r="A1071" s="1">
        <v>426</v>
      </c>
      <c r="B1071" s="3">
        <v>15</v>
      </c>
      <c r="C1071" s="3">
        <v>25</v>
      </c>
      <c r="D1071" s="1">
        <v>2</v>
      </c>
      <c r="E1071" s="5" t="s">
        <v>74</v>
      </c>
      <c r="F1071" s="5">
        <f>+E1071*D1071</f>
        <v>3.1944444444444442E-2</v>
      </c>
      <c r="G1071" s="3">
        <f>+H1071-(B1071*D1071)</f>
        <v>20</v>
      </c>
      <c r="H1071" s="3">
        <f>+C1071*D1071</f>
        <v>50</v>
      </c>
      <c r="I1071" s="3">
        <f>+B1071*D1071</f>
        <v>30</v>
      </c>
      <c r="J1071" s="6">
        <f t="shared" si="16"/>
        <v>0.2</v>
      </c>
    </row>
    <row r="1072" spans="1:10">
      <c r="A1072" s="1">
        <v>426</v>
      </c>
      <c r="B1072" s="3">
        <v>22</v>
      </c>
      <c r="C1072" s="3">
        <v>36</v>
      </c>
      <c r="D1072" s="1">
        <v>3</v>
      </c>
      <c r="E1072" s="5" t="s">
        <v>102</v>
      </c>
      <c r="F1072" s="5">
        <f>+E1072*D1072</f>
        <v>9.791666666666668E-2</v>
      </c>
      <c r="G1072" s="3">
        <f>+H1072-(B1072*D1072)</f>
        <v>42</v>
      </c>
      <c r="H1072" s="3">
        <f>+C1072*D1072</f>
        <v>108</v>
      </c>
      <c r="I1072" s="3">
        <f>+B1072*D1072</f>
        <v>66</v>
      </c>
      <c r="J1072" s="6">
        <f t="shared" si="16"/>
        <v>0.12962962962962962</v>
      </c>
    </row>
    <row r="1073" spans="1:10">
      <c r="A1073" s="1">
        <v>427</v>
      </c>
      <c r="B1073" s="3">
        <v>15</v>
      </c>
      <c r="C1073" s="3">
        <v>25</v>
      </c>
      <c r="D1073" s="1">
        <v>3</v>
      </c>
      <c r="E1073" s="5" t="s">
        <v>69</v>
      </c>
      <c r="F1073" s="5">
        <f>+E1073*D1073</f>
        <v>7.0833333333333331E-2</v>
      </c>
      <c r="G1073" s="3">
        <f>+H1073-(B1073*D1073)</f>
        <v>30</v>
      </c>
      <c r="H1073" s="3">
        <f>+C1073*D1073</f>
        <v>75</v>
      </c>
      <c r="I1073" s="3">
        <f>+B1073*D1073</f>
        <v>45</v>
      </c>
      <c r="J1073" s="6">
        <f t="shared" si="16"/>
        <v>0.13333333333333333</v>
      </c>
    </row>
    <row r="1074" spans="1:10">
      <c r="A1074" s="1">
        <v>427</v>
      </c>
      <c r="B1074" s="3">
        <v>21</v>
      </c>
      <c r="C1074" s="3">
        <v>35</v>
      </c>
      <c r="D1074" s="1">
        <v>2</v>
      </c>
      <c r="E1074" s="5" t="s">
        <v>119</v>
      </c>
      <c r="F1074" s="5">
        <f>+E1074*D1074</f>
        <v>7.2222222222222215E-2</v>
      </c>
      <c r="G1074" s="3">
        <f>+H1074-(B1074*D1074)</f>
        <v>28</v>
      </c>
      <c r="H1074" s="3">
        <f>+C1074*D1074</f>
        <v>70</v>
      </c>
      <c r="I1074" s="3">
        <f>+B1074*D1074</f>
        <v>42</v>
      </c>
      <c r="J1074" s="6">
        <f t="shared" si="16"/>
        <v>0.2</v>
      </c>
    </row>
    <row r="1075" spans="1:10">
      <c r="A1075" s="1">
        <v>427</v>
      </c>
      <c r="B1075" s="3">
        <v>14</v>
      </c>
      <c r="C1075" s="3">
        <v>23</v>
      </c>
      <c r="D1075" s="1">
        <v>1</v>
      </c>
      <c r="E1075" s="5" t="s">
        <v>84</v>
      </c>
      <c r="F1075" s="5">
        <f>+E1075*D1075</f>
        <v>1.6666666666666666E-2</v>
      </c>
      <c r="G1075" s="3">
        <f>+H1075-(B1075*D1075)</f>
        <v>9</v>
      </c>
      <c r="H1075" s="3">
        <f>+C1075*D1075</f>
        <v>23</v>
      </c>
      <c r="I1075" s="3">
        <f>+B1075*D1075</f>
        <v>14</v>
      </c>
      <c r="J1075" s="6">
        <f t="shared" si="16"/>
        <v>0.39130434782608697</v>
      </c>
    </row>
    <row r="1076" spans="1:10">
      <c r="A1076" s="1">
        <v>427</v>
      </c>
      <c r="B1076" s="3">
        <v>11</v>
      </c>
      <c r="C1076" s="3">
        <v>19</v>
      </c>
      <c r="D1076" s="1">
        <v>2</v>
      </c>
      <c r="E1076" s="5" t="s">
        <v>110</v>
      </c>
      <c r="F1076" s="5">
        <f>+E1076*D1076</f>
        <v>7.7777777777777779E-2</v>
      </c>
      <c r="G1076" s="3">
        <f>+H1076-(B1076*D1076)</f>
        <v>16</v>
      </c>
      <c r="H1076" s="3">
        <f>+C1076*D1076</f>
        <v>38</v>
      </c>
      <c r="I1076" s="3">
        <f>+B1076*D1076</f>
        <v>22</v>
      </c>
      <c r="J1076" s="6">
        <f t="shared" si="16"/>
        <v>0.21052631578947367</v>
      </c>
    </row>
    <row r="1077" spans="1:10">
      <c r="A1077" s="1">
        <v>428</v>
      </c>
      <c r="B1077" s="3">
        <v>25</v>
      </c>
      <c r="C1077" s="3">
        <v>40</v>
      </c>
      <c r="D1077" s="1">
        <v>1</v>
      </c>
      <c r="E1077" s="5" t="s">
        <v>91</v>
      </c>
      <c r="F1077" s="5">
        <f>+E1077*D1077</f>
        <v>2.6388888888888889E-2</v>
      </c>
      <c r="G1077" s="3">
        <f>+H1077-(B1077*D1077)</f>
        <v>15</v>
      </c>
      <c r="H1077" s="3">
        <f>+C1077*D1077</f>
        <v>40</v>
      </c>
      <c r="I1077" s="3">
        <f>+B1077*D1077</f>
        <v>25</v>
      </c>
      <c r="J1077" s="6">
        <f t="shared" si="16"/>
        <v>0.375</v>
      </c>
    </row>
    <row r="1078" spans="1:10">
      <c r="A1078" s="1">
        <v>428</v>
      </c>
      <c r="B1078" s="3">
        <v>14</v>
      </c>
      <c r="C1078" s="3">
        <v>23</v>
      </c>
      <c r="D1078" s="1">
        <v>1</v>
      </c>
      <c r="E1078" s="5" t="s">
        <v>100</v>
      </c>
      <c r="F1078" s="5">
        <f>+E1078*D1078</f>
        <v>3.1944444444444442E-2</v>
      </c>
      <c r="G1078" s="3">
        <f>+H1078-(B1078*D1078)</f>
        <v>9</v>
      </c>
      <c r="H1078" s="3">
        <f>+C1078*D1078</f>
        <v>23</v>
      </c>
      <c r="I1078" s="3">
        <f>+B1078*D1078</f>
        <v>14</v>
      </c>
      <c r="J1078" s="6">
        <f t="shared" si="16"/>
        <v>0.39130434782608697</v>
      </c>
    </row>
    <row r="1079" spans="1:10">
      <c r="A1079" s="1">
        <v>428</v>
      </c>
      <c r="B1079" s="3">
        <v>15</v>
      </c>
      <c r="C1079" s="3">
        <v>25</v>
      </c>
      <c r="D1079" s="1">
        <v>2</v>
      </c>
      <c r="E1079" s="5" t="s">
        <v>90</v>
      </c>
      <c r="F1079" s="5">
        <f>+E1079*D1079</f>
        <v>6.6666666666666666E-2</v>
      </c>
      <c r="G1079" s="3">
        <f>+H1079-(B1079*D1079)</f>
        <v>20</v>
      </c>
      <c r="H1079" s="3">
        <f>+C1079*D1079</f>
        <v>50</v>
      </c>
      <c r="I1079" s="3">
        <f>+B1079*D1079</f>
        <v>30</v>
      </c>
      <c r="J1079" s="6">
        <f t="shared" si="16"/>
        <v>0.2</v>
      </c>
    </row>
    <row r="1080" spans="1:10">
      <c r="A1080" s="1">
        <v>428</v>
      </c>
      <c r="B1080" s="3">
        <v>19</v>
      </c>
      <c r="C1080" s="3">
        <v>31</v>
      </c>
      <c r="D1080" s="1">
        <v>2</v>
      </c>
      <c r="E1080" s="5" t="s">
        <v>102</v>
      </c>
      <c r="F1080" s="5">
        <f>+E1080*D1080</f>
        <v>6.5277777777777782E-2</v>
      </c>
      <c r="G1080" s="3">
        <f>+H1080-(B1080*D1080)</f>
        <v>24</v>
      </c>
      <c r="H1080" s="3">
        <f>+C1080*D1080</f>
        <v>62</v>
      </c>
      <c r="I1080" s="3">
        <f>+B1080*D1080</f>
        <v>38</v>
      </c>
      <c r="J1080" s="6">
        <f t="shared" si="16"/>
        <v>0.19354838709677419</v>
      </c>
    </row>
    <row r="1081" spans="1:10">
      <c r="A1081" s="1">
        <v>429</v>
      </c>
      <c r="B1081" s="3">
        <v>15</v>
      </c>
      <c r="C1081" s="3">
        <v>26</v>
      </c>
      <c r="D1081" s="1">
        <v>3</v>
      </c>
      <c r="E1081" s="5" t="s">
        <v>71</v>
      </c>
      <c r="F1081" s="5">
        <f>+E1081*D1081</f>
        <v>5.6249999999999994E-2</v>
      </c>
      <c r="G1081" s="3">
        <f>+H1081-(B1081*D1081)</f>
        <v>33</v>
      </c>
      <c r="H1081" s="3">
        <f>+C1081*D1081</f>
        <v>78</v>
      </c>
      <c r="I1081" s="3">
        <f>+B1081*D1081</f>
        <v>45</v>
      </c>
      <c r="J1081" s="6">
        <f t="shared" si="16"/>
        <v>0.14102564102564102</v>
      </c>
    </row>
    <row r="1082" spans="1:10">
      <c r="A1082" s="1">
        <v>430</v>
      </c>
      <c r="B1082" s="3">
        <v>15</v>
      </c>
      <c r="C1082" s="3">
        <v>25</v>
      </c>
      <c r="D1082" s="1">
        <v>1</v>
      </c>
      <c r="E1082" s="5" t="s">
        <v>80</v>
      </c>
      <c r="F1082" s="5">
        <f>+E1082*D1082</f>
        <v>3.4027777777777775E-2</v>
      </c>
      <c r="G1082" s="3">
        <f>+H1082-(B1082*D1082)</f>
        <v>10</v>
      </c>
      <c r="H1082" s="3">
        <f>+C1082*D1082</f>
        <v>25</v>
      </c>
      <c r="I1082" s="3">
        <f>+B1082*D1082</f>
        <v>15</v>
      </c>
      <c r="J1082" s="6">
        <f t="shared" si="16"/>
        <v>0.4</v>
      </c>
    </row>
    <row r="1083" spans="1:10">
      <c r="A1083" s="1">
        <v>431</v>
      </c>
      <c r="B1083" s="3">
        <v>18</v>
      </c>
      <c r="C1083" s="3">
        <v>30</v>
      </c>
      <c r="D1083" s="1">
        <v>2</v>
      </c>
      <c r="E1083" s="5" t="s">
        <v>97</v>
      </c>
      <c r="F1083" s="5">
        <f>+E1083*D1083</f>
        <v>2.7777777777777776E-2</v>
      </c>
      <c r="G1083" s="3">
        <f>+H1083-(B1083*D1083)</f>
        <v>24</v>
      </c>
      <c r="H1083" s="3">
        <f>+C1083*D1083</f>
        <v>60</v>
      </c>
      <c r="I1083" s="3">
        <f>+B1083*D1083</f>
        <v>36</v>
      </c>
      <c r="J1083" s="6">
        <f t="shared" si="16"/>
        <v>0.2</v>
      </c>
    </row>
    <row r="1084" spans="1:10">
      <c r="A1084" s="1">
        <v>432</v>
      </c>
      <c r="B1084" s="3">
        <v>12</v>
      </c>
      <c r="C1084" s="3">
        <v>20</v>
      </c>
      <c r="D1084" s="1">
        <v>3</v>
      </c>
      <c r="E1084" s="5" t="s">
        <v>117</v>
      </c>
      <c r="F1084" s="5">
        <f>+E1084*D1084</f>
        <v>3.3333333333333333E-2</v>
      </c>
      <c r="G1084" s="3">
        <f>+H1084-(B1084*D1084)</f>
        <v>24</v>
      </c>
      <c r="H1084" s="3">
        <f>+C1084*D1084</f>
        <v>60</v>
      </c>
      <c r="I1084" s="3">
        <f>+B1084*D1084</f>
        <v>36</v>
      </c>
      <c r="J1084" s="6">
        <f t="shared" si="16"/>
        <v>0.13333333333333333</v>
      </c>
    </row>
    <row r="1085" spans="1:10">
      <c r="A1085" s="1">
        <v>432</v>
      </c>
      <c r="B1085" s="3">
        <v>13</v>
      </c>
      <c r="C1085" s="3">
        <v>21</v>
      </c>
      <c r="D1085" s="1">
        <v>1</v>
      </c>
      <c r="E1085" s="5" t="s">
        <v>71</v>
      </c>
      <c r="F1085" s="5">
        <f>+E1085*D1085</f>
        <v>1.8749999999999999E-2</v>
      </c>
      <c r="G1085" s="3">
        <f>+H1085-(B1085*D1085)</f>
        <v>8</v>
      </c>
      <c r="H1085" s="3">
        <f>+C1085*D1085</f>
        <v>21</v>
      </c>
      <c r="I1085" s="3">
        <f>+B1085*D1085</f>
        <v>13</v>
      </c>
      <c r="J1085" s="6">
        <f t="shared" si="16"/>
        <v>0.38095238095238093</v>
      </c>
    </row>
    <row r="1086" spans="1:10">
      <c r="A1086" s="1">
        <v>432</v>
      </c>
      <c r="B1086" s="3">
        <v>16</v>
      </c>
      <c r="C1086" s="3">
        <v>28</v>
      </c>
      <c r="D1086" s="1">
        <v>1</v>
      </c>
      <c r="E1086" s="5" t="s">
        <v>81</v>
      </c>
      <c r="F1086" s="5">
        <f>+E1086*D1086</f>
        <v>2.1527777777777778E-2</v>
      </c>
      <c r="G1086" s="3">
        <f>+H1086-(B1086*D1086)</f>
        <v>12</v>
      </c>
      <c r="H1086" s="3">
        <f>+C1086*D1086</f>
        <v>28</v>
      </c>
      <c r="I1086" s="3">
        <f>+B1086*D1086</f>
        <v>16</v>
      </c>
      <c r="J1086" s="6">
        <f t="shared" si="16"/>
        <v>0.42857142857142855</v>
      </c>
    </row>
    <row r="1087" spans="1:10">
      <c r="A1087" s="1">
        <v>433</v>
      </c>
      <c r="B1087" s="3">
        <v>18</v>
      </c>
      <c r="C1087" s="3">
        <v>30</v>
      </c>
      <c r="D1087" s="1">
        <v>1</v>
      </c>
      <c r="E1087" s="5" t="s">
        <v>110</v>
      </c>
      <c r="F1087" s="5">
        <f>+E1087*D1087</f>
        <v>3.888888888888889E-2</v>
      </c>
      <c r="G1087" s="3">
        <f>+H1087-(B1087*D1087)</f>
        <v>12</v>
      </c>
      <c r="H1087" s="3">
        <f>+C1087*D1087</f>
        <v>30</v>
      </c>
      <c r="I1087" s="3">
        <f>+B1087*D1087</f>
        <v>18</v>
      </c>
      <c r="J1087" s="6">
        <f t="shared" si="16"/>
        <v>0.4</v>
      </c>
    </row>
    <row r="1088" spans="1:10">
      <c r="A1088" s="1">
        <v>433</v>
      </c>
      <c r="B1088" s="3">
        <v>14</v>
      </c>
      <c r="C1088" s="3">
        <v>24</v>
      </c>
      <c r="D1088" s="1">
        <v>3</v>
      </c>
      <c r="E1088" s="5" t="s">
        <v>106</v>
      </c>
      <c r="F1088" s="5">
        <f>+E1088*D1088</f>
        <v>3.7500000000000006E-2</v>
      </c>
      <c r="G1088" s="3">
        <f>+H1088-(B1088*D1088)</f>
        <v>30</v>
      </c>
      <c r="H1088" s="3">
        <f>+C1088*D1088</f>
        <v>72</v>
      </c>
      <c r="I1088" s="3">
        <f>+B1088*D1088</f>
        <v>42</v>
      </c>
      <c r="J1088" s="6">
        <f t="shared" si="16"/>
        <v>0.1388888888888889</v>
      </c>
    </row>
    <row r="1089" spans="1:10">
      <c r="A1089" s="1">
        <v>434</v>
      </c>
      <c r="B1089" s="3">
        <v>15</v>
      </c>
      <c r="C1089" s="3">
        <v>26</v>
      </c>
      <c r="D1089" s="1">
        <v>2</v>
      </c>
      <c r="E1089" s="5" t="s">
        <v>79</v>
      </c>
      <c r="F1089" s="5">
        <f>+E1089*D1089</f>
        <v>3.6111111111111108E-2</v>
      </c>
      <c r="G1089" s="3">
        <f>+H1089-(B1089*D1089)</f>
        <v>22</v>
      </c>
      <c r="H1089" s="3">
        <f>+C1089*D1089</f>
        <v>52</v>
      </c>
      <c r="I1089" s="3">
        <f>+B1089*D1089</f>
        <v>30</v>
      </c>
      <c r="J1089" s="6">
        <f t="shared" si="16"/>
        <v>0.21153846153846154</v>
      </c>
    </row>
    <row r="1090" spans="1:10">
      <c r="A1090" s="1">
        <v>434</v>
      </c>
      <c r="B1090" s="3">
        <v>13</v>
      </c>
      <c r="C1090" s="3">
        <v>22</v>
      </c>
      <c r="D1090" s="1">
        <v>2</v>
      </c>
      <c r="E1090" s="5" t="s">
        <v>67</v>
      </c>
      <c r="F1090" s="5">
        <f>+E1090*D1090</f>
        <v>4.4444444444444446E-2</v>
      </c>
      <c r="G1090" s="3">
        <f>+H1090-(B1090*D1090)</f>
        <v>18</v>
      </c>
      <c r="H1090" s="3">
        <f>+C1090*D1090</f>
        <v>44</v>
      </c>
      <c r="I1090" s="3">
        <f>+B1090*D1090</f>
        <v>26</v>
      </c>
      <c r="J1090" s="6">
        <f t="shared" ref="J1090:J1153" si="17">+(G1090/H1090)/D1090</f>
        <v>0.20454545454545456</v>
      </c>
    </row>
    <row r="1091" spans="1:10">
      <c r="A1091" s="1">
        <v>435</v>
      </c>
      <c r="B1091" s="3">
        <v>15</v>
      </c>
      <c r="C1091" s="3">
        <v>26</v>
      </c>
      <c r="D1091" s="1">
        <v>2</v>
      </c>
      <c r="E1091" s="5" t="s">
        <v>96</v>
      </c>
      <c r="F1091" s="5">
        <f>+E1091*D1091</f>
        <v>1.9444444444444445E-2</v>
      </c>
      <c r="G1091" s="3">
        <f>+H1091-(B1091*D1091)</f>
        <v>22</v>
      </c>
      <c r="H1091" s="3">
        <f>+C1091*D1091</f>
        <v>52</v>
      </c>
      <c r="I1091" s="3">
        <f>+B1091*D1091</f>
        <v>30</v>
      </c>
      <c r="J1091" s="6">
        <f t="shared" si="17"/>
        <v>0.21153846153846154</v>
      </c>
    </row>
    <row r="1092" spans="1:10">
      <c r="A1092" s="1">
        <v>435</v>
      </c>
      <c r="B1092" s="3">
        <v>13</v>
      </c>
      <c r="C1092" s="3">
        <v>21</v>
      </c>
      <c r="D1092" s="1">
        <v>2</v>
      </c>
      <c r="E1092" s="5" t="s">
        <v>101</v>
      </c>
      <c r="F1092" s="5">
        <f>+E1092*D1092</f>
        <v>5.8333333333333334E-2</v>
      </c>
      <c r="G1092" s="3">
        <f>+H1092-(B1092*D1092)</f>
        <v>16</v>
      </c>
      <c r="H1092" s="3">
        <f>+C1092*D1092</f>
        <v>42</v>
      </c>
      <c r="I1092" s="3">
        <f>+B1092*D1092</f>
        <v>26</v>
      </c>
      <c r="J1092" s="6">
        <f t="shared" si="17"/>
        <v>0.19047619047619047</v>
      </c>
    </row>
    <row r="1093" spans="1:10">
      <c r="A1093" s="1">
        <v>435</v>
      </c>
      <c r="B1093" s="3">
        <v>18</v>
      </c>
      <c r="C1093" s="3">
        <v>30</v>
      </c>
      <c r="D1093" s="1">
        <v>2</v>
      </c>
      <c r="E1093" s="5" t="s">
        <v>107</v>
      </c>
      <c r="F1093" s="5">
        <f>+E1093*D1093</f>
        <v>7.6388888888888895E-2</v>
      </c>
      <c r="G1093" s="3">
        <f>+H1093-(B1093*D1093)</f>
        <v>24</v>
      </c>
      <c r="H1093" s="3">
        <f>+C1093*D1093</f>
        <v>60</v>
      </c>
      <c r="I1093" s="3">
        <f>+B1093*D1093</f>
        <v>36</v>
      </c>
      <c r="J1093" s="6">
        <f t="shared" si="17"/>
        <v>0.2</v>
      </c>
    </row>
    <row r="1094" spans="1:10">
      <c r="A1094" s="1">
        <v>436</v>
      </c>
      <c r="B1094" s="3">
        <v>16</v>
      </c>
      <c r="C1094" s="3">
        <v>28</v>
      </c>
      <c r="D1094" s="1">
        <v>2</v>
      </c>
      <c r="E1094" s="5" t="s">
        <v>98</v>
      </c>
      <c r="F1094" s="5">
        <f>+E1094*D1094</f>
        <v>6.25E-2</v>
      </c>
      <c r="G1094" s="3">
        <f>+H1094-(B1094*D1094)</f>
        <v>24</v>
      </c>
      <c r="H1094" s="3">
        <f>+C1094*D1094</f>
        <v>56</v>
      </c>
      <c r="I1094" s="3">
        <f>+B1094*D1094</f>
        <v>32</v>
      </c>
      <c r="J1094" s="6">
        <f t="shared" si="17"/>
        <v>0.21428571428571427</v>
      </c>
    </row>
    <row r="1095" spans="1:10">
      <c r="A1095" s="1">
        <v>437</v>
      </c>
      <c r="B1095" s="3">
        <v>21</v>
      </c>
      <c r="C1095" s="3">
        <v>35</v>
      </c>
      <c r="D1095" s="1">
        <v>2</v>
      </c>
      <c r="E1095" s="5" t="s">
        <v>68</v>
      </c>
      <c r="F1095" s="5">
        <f>+E1095*D1095</f>
        <v>7.0833333333333331E-2</v>
      </c>
      <c r="G1095" s="3">
        <f>+H1095-(B1095*D1095)</f>
        <v>28</v>
      </c>
      <c r="H1095" s="3">
        <f>+C1095*D1095</f>
        <v>70</v>
      </c>
      <c r="I1095" s="3">
        <f>+B1095*D1095</f>
        <v>42</v>
      </c>
      <c r="J1095" s="6">
        <f t="shared" si="17"/>
        <v>0.2</v>
      </c>
    </row>
    <row r="1096" spans="1:10">
      <c r="A1096" s="1">
        <v>438</v>
      </c>
      <c r="B1096" s="3">
        <v>20</v>
      </c>
      <c r="C1096" s="3">
        <v>33</v>
      </c>
      <c r="D1096" s="1">
        <v>1</v>
      </c>
      <c r="E1096" s="5" t="s">
        <v>68</v>
      </c>
      <c r="F1096" s="5">
        <f>+E1096*D1096</f>
        <v>3.5416666666666666E-2</v>
      </c>
      <c r="G1096" s="3">
        <f>+H1096-(B1096*D1096)</f>
        <v>13</v>
      </c>
      <c r="H1096" s="3">
        <f>+C1096*D1096</f>
        <v>33</v>
      </c>
      <c r="I1096" s="3">
        <f>+B1096*D1096</f>
        <v>20</v>
      </c>
      <c r="J1096" s="6">
        <f t="shared" si="17"/>
        <v>0.39393939393939392</v>
      </c>
    </row>
    <row r="1097" spans="1:10">
      <c r="A1097" s="1">
        <v>439</v>
      </c>
      <c r="B1097" s="3">
        <v>20</v>
      </c>
      <c r="C1097" s="3">
        <v>33</v>
      </c>
      <c r="D1097" s="1">
        <v>3</v>
      </c>
      <c r="E1097" s="5" t="s">
        <v>103</v>
      </c>
      <c r="F1097" s="5">
        <f>+E1097*D1097</f>
        <v>7.2916666666666671E-2</v>
      </c>
      <c r="G1097" s="3">
        <f>+H1097-(B1097*D1097)</f>
        <v>39</v>
      </c>
      <c r="H1097" s="3">
        <f>+C1097*D1097</f>
        <v>99</v>
      </c>
      <c r="I1097" s="3">
        <f>+B1097*D1097</f>
        <v>60</v>
      </c>
      <c r="J1097" s="6">
        <f t="shared" si="17"/>
        <v>0.1313131313131313</v>
      </c>
    </row>
    <row r="1098" spans="1:10">
      <c r="A1098" s="1">
        <v>439</v>
      </c>
      <c r="B1098" s="3">
        <v>15</v>
      </c>
      <c r="C1098" s="3">
        <v>26</v>
      </c>
      <c r="D1098" s="1">
        <v>3</v>
      </c>
      <c r="E1098" s="5" t="s">
        <v>116</v>
      </c>
      <c r="F1098" s="5">
        <f>+E1098*D1098</f>
        <v>6.0416666666666674E-2</v>
      </c>
      <c r="G1098" s="3">
        <f>+H1098-(B1098*D1098)</f>
        <v>33</v>
      </c>
      <c r="H1098" s="3">
        <f>+C1098*D1098</f>
        <v>78</v>
      </c>
      <c r="I1098" s="3">
        <f>+B1098*D1098</f>
        <v>45</v>
      </c>
      <c r="J1098" s="6">
        <f t="shared" si="17"/>
        <v>0.14102564102564102</v>
      </c>
    </row>
    <row r="1099" spans="1:10">
      <c r="A1099" s="1">
        <v>440</v>
      </c>
      <c r="B1099" s="3">
        <v>14</v>
      </c>
      <c r="C1099" s="3">
        <v>23</v>
      </c>
      <c r="D1099" s="1">
        <v>2</v>
      </c>
      <c r="E1099" s="5" t="s">
        <v>72</v>
      </c>
      <c r="F1099" s="5">
        <f>+E1099*D1099</f>
        <v>0.05</v>
      </c>
      <c r="G1099" s="3">
        <f>+H1099-(B1099*D1099)</f>
        <v>18</v>
      </c>
      <c r="H1099" s="3">
        <f>+C1099*D1099</f>
        <v>46</v>
      </c>
      <c r="I1099" s="3">
        <f>+B1099*D1099</f>
        <v>28</v>
      </c>
      <c r="J1099" s="6">
        <f t="shared" si="17"/>
        <v>0.19565217391304349</v>
      </c>
    </row>
    <row r="1100" spans="1:10">
      <c r="A1100" s="1">
        <v>440</v>
      </c>
      <c r="B1100" s="3">
        <v>11</v>
      </c>
      <c r="C1100" s="3">
        <v>19</v>
      </c>
      <c r="D1100" s="1">
        <v>2</v>
      </c>
      <c r="E1100" s="5" t="s">
        <v>70</v>
      </c>
      <c r="F1100" s="5">
        <f>+E1100*D1100</f>
        <v>1.2500000000000001E-2</v>
      </c>
      <c r="G1100" s="3">
        <f>+H1100-(B1100*D1100)</f>
        <v>16</v>
      </c>
      <c r="H1100" s="3">
        <f>+C1100*D1100</f>
        <v>38</v>
      </c>
      <c r="I1100" s="3">
        <f>+B1100*D1100</f>
        <v>22</v>
      </c>
      <c r="J1100" s="6">
        <f t="shared" si="17"/>
        <v>0.21052631578947367</v>
      </c>
    </row>
    <row r="1101" spans="1:10">
      <c r="A1101" s="1">
        <v>441</v>
      </c>
      <c r="B1101" s="3">
        <v>21</v>
      </c>
      <c r="C1101" s="3">
        <v>35</v>
      </c>
      <c r="D1101" s="1">
        <v>3</v>
      </c>
      <c r="E1101" s="5" t="s">
        <v>73</v>
      </c>
      <c r="F1101" s="5">
        <f>+E1101*D1101</f>
        <v>0.11249999999999999</v>
      </c>
      <c r="G1101" s="3">
        <f>+H1101-(B1101*D1101)</f>
        <v>42</v>
      </c>
      <c r="H1101" s="3">
        <f>+C1101*D1101</f>
        <v>105</v>
      </c>
      <c r="I1101" s="3">
        <f>+B1101*D1101</f>
        <v>63</v>
      </c>
      <c r="J1101" s="6">
        <f t="shared" si="17"/>
        <v>0.13333333333333333</v>
      </c>
    </row>
    <row r="1102" spans="1:10">
      <c r="A1102" s="1">
        <v>441</v>
      </c>
      <c r="B1102" s="3">
        <v>15</v>
      </c>
      <c r="C1102" s="3">
        <v>26</v>
      </c>
      <c r="D1102" s="1">
        <v>3</v>
      </c>
      <c r="E1102" s="5" t="s">
        <v>72</v>
      </c>
      <c r="F1102" s="5">
        <f>+E1102*D1102</f>
        <v>7.5000000000000011E-2</v>
      </c>
      <c r="G1102" s="3">
        <f>+H1102-(B1102*D1102)</f>
        <v>33</v>
      </c>
      <c r="H1102" s="3">
        <f>+C1102*D1102</f>
        <v>78</v>
      </c>
      <c r="I1102" s="3">
        <f>+B1102*D1102</f>
        <v>45</v>
      </c>
      <c r="J1102" s="6">
        <f t="shared" si="17"/>
        <v>0.14102564102564102</v>
      </c>
    </row>
    <row r="1103" spans="1:10">
      <c r="A1103" s="1">
        <v>442</v>
      </c>
      <c r="B1103" s="3">
        <v>20</v>
      </c>
      <c r="C1103" s="3">
        <v>34</v>
      </c>
      <c r="D1103" s="1">
        <v>3</v>
      </c>
      <c r="E1103" s="5" t="s">
        <v>116</v>
      </c>
      <c r="F1103" s="5">
        <f>+E1103*D1103</f>
        <v>6.0416666666666674E-2</v>
      </c>
      <c r="G1103" s="3">
        <f>+H1103-(B1103*D1103)</f>
        <v>42</v>
      </c>
      <c r="H1103" s="3">
        <f>+C1103*D1103</f>
        <v>102</v>
      </c>
      <c r="I1103" s="3">
        <f>+B1103*D1103</f>
        <v>60</v>
      </c>
      <c r="J1103" s="6">
        <f t="shared" si="17"/>
        <v>0.1372549019607843</v>
      </c>
    </row>
    <row r="1104" spans="1:10">
      <c r="A1104" s="1">
        <v>442</v>
      </c>
      <c r="B1104" s="3">
        <v>15</v>
      </c>
      <c r="C1104" s="3">
        <v>25</v>
      </c>
      <c r="D1104" s="1">
        <v>1</v>
      </c>
      <c r="E1104" s="5" t="s">
        <v>94</v>
      </c>
      <c r="F1104" s="5">
        <f>+E1104*D1104</f>
        <v>3.9583333333333331E-2</v>
      </c>
      <c r="G1104" s="3">
        <f>+H1104-(B1104*D1104)</f>
        <v>10</v>
      </c>
      <c r="H1104" s="3">
        <f>+C1104*D1104</f>
        <v>25</v>
      </c>
      <c r="I1104" s="3">
        <f>+B1104*D1104</f>
        <v>15</v>
      </c>
      <c r="J1104" s="6">
        <f t="shared" si="17"/>
        <v>0.4</v>
      </c>
    </row>
    <row r="1105" spans="1:10">
      <c r="A1105" s="1">
        <v>442</v>
      </c>
      <c r="B1105" s="3">
        <v>22</v>
      </c>
      <c r="C1105" s="3">
        <v>36</v>
      </c>
      <c r="D1105" s="1">
        <v>3</v>
      </c>
      <c r="E1105" s="5" t="s">
        <v>98</v>
      </c>
      <c r="F1105" s="5">
        <f>+E1105*D1105</f>
        <v>9.375E-2</v>
      </c>
      <c r="G1105" s="3">
        <f>+H1105-(B1105*D1105)</f>
        <v>42</v>
      </c>
      <c r="H1105" s="3">
        <f>+C1105*D1105</f>
        <v>108</v>
      </c>
      <c r="I1105" s="3">
        <f>+B1105*D1105</f>
        <v>66</v>
      </c>
      <c r="J1105" s="6">
        <f t="shared" si="17"/>
        <v>0.12962962962962962</v>
      </c>
    </row>
    <row r="1106" spans="1:10">
      <c r="A1106" s="1">
        <v>443</v>
      </c>
      <c r="B1106" s="3">
        <v>14</v>
      </c>
      <c r="C1106" s="3">
        <v>23</v>
      </c>
      <c r="D1106" s="1">
        <v>1</v>
      </c>
      <c r="E1106" s="5" t="s">
        <v>114</v>
      </c>
      <c r="F1106" s="5">
        <f>+E1106*D1106</f>
        <v>2.0833333333333332E-2</v>
      </c>
      <c r="G1106" s="3">
        <f>+H1106-(B1106*D1106)</f>
        <v>9</v>
      </c>
      <c r="H1106" s="3">
        <f>+C1106*D1106</f>
        <v>23</v>
      </c>
      <c r="I1106" s="3">
        <f>+B1106*D1106</f>
        <v>14</v>
      </c>
      <c r="J1106" s="6">
        <f t="shared" si="17"/>
        <v>0.39130434782608697</v>
      </c>
    </row>
    <row r="1107" spans="1:10">
      <c r="A1107" s="1">
        <v>443</v>
      </c>
      <c r="B1107" s="3">
        <v>19</v>
      </c>
      <c r="C1107" s="3">
        <v>32</v>
      </c>
      <c r="D1107" s="1">
        <v>1</v>
      </c>
      <c r="E1107" s="5" t="s">
        <v>119</v>
      </c>
      <c r="F1107" s="5">
        <f>+E1107*D1107</f>
        <v>3.6111111111111108E-2</v>
      </c>
      <c r="G1107" s="3">
        <f>+H1107-(B1107*D1107)</f>
        <v>13</v>
      </c>
      <c r="H1107" s="3">
        <f>+C1107*D1107</f>
        <v>32</v>
      </c>
      <c r="I1107" s="3">
        <f>+B1107*D1107</f>
        <v>19</v>
      </c>
      <c r="J1107" s="6">
        <f t="shared" si="17"/>
        <v>0.40625</v>
      </c>
    </row>
    <row r="1108" spans="1:10">
      <c r="A1108" s="1">
        <v>443</v>
      </c>
      <c r="B1108" s="3">
        <v>15</v>
      </c>
      <c r="C1108" s="3">
        <v>26</v>
      </c>
      <c r="D1108" s="1">
        <v>3</v>
      </c>
      <c r="E1108" s="5" t="s">
        <v>107</v>
      </c>
      <c r="F1108" s="5">
        <f>+E1108*D1108</f>
        <v>0.11458333333333334</v>
      </c>
      <c r="G1108" s="3">
        <f>+H1108-(B1108*D1108)</f>
        <v>33</v>
      </c>
      <c r="H1108" s="3">
        <f>+C1108*D1108</f>
        <v>78</v>
      </c>
      <c r="I1108" s="3">
        <f>+B1108*D1108</f>
        <v>45</v>
      </c>
      <c r="J1108" s="6">
        <f t="shared" si="17"/>
        <v>0.14102564102564102</v>
      </c>
    </row>
    <row r="1109" spans="1:10">
      <c r="A1109" s="1">
        <v>443</v>
      </c>
      <c r="B1109" s="3">
        <v>16</v>
      </c>
      <c r="C1109" s="3">
        <v>28</v>
      </c>
      <c r="D1109" s="1">
        <v>3</v>
      </c>
      <c r="E1109" s="5" t="s">
        <v>106</v>
      </c>
      <c r="F1109" s="5">
        <f>+E1109*D1109</f>
        <v>3.7500000000000006E-2</v>
      </c>
      <c r="G1109" s="3">
        <f>+H1109-(B1109*D1109)</f>
        <v>36</v>
      </c>
      <c r="H1109" s="3">
        <f>+C1109*D1109</f>
        <v>84</v>
      </c>
      <c r="I1109" s="3">
        <f>+B1109*D1109</f>
        <v>48</v>
      </c>
      <c r="J1109" s="6">
        <f t="shared" si="17"/>
        <v>0.14285714285714285</v>
      </c>
    </row>
    <row r="1110" spans="1:10">
      <c r="A1110" s="1">
        <v>444</v>
      </c>
      <c r="B1110" s="3">
        <v>14</v>
      </c>
      <c r="C1110" s="3">
        <v>23</v>
      </c>
      <c r="D1110" s="1">
        <v>1</v>
      </c>
      <c r="E1110" s="5" t="s">
        <v>67</v>
      </c>
      <c r="F1110" s="5">
        <f>+E1110*D1110</f>
        <v>2.2222222222222223E-2</v>
      </c>
      <c r="G1110" s="3">
        <f>+H1110-(B1110*D1110)</f>
        <v>9</v>
      </c>
      <c r="H1110" s="3">
        <f>+C1110*D1110</f>
        <v>23</v>
      </c>
      <c r="I1110" s="3">
        <f>+B1110*D1110</f>
        <v>14</v>
      </c>
      <c r="J1110" s="6">
        <f t="shared" si="17"/>
        <v>0.39130434782608697</v>
      </c>
    </row>
    <row r="1111" spans="1:10">
      <c r="A1111" s="1">
        <v>444</v>
      </c>
      <c r="B1111" s="3">
        <v>14</v>
      </c>
      <c r="C1111" s="3">
        <v>24</v>
      </c>
      <c r="D1111" s="1">
        <v>3</v>
      </c>
      <c r="E1111" s="5" t="s">
        <v>80</v>
      </c>
      <c r="F1111" s="5">
        <f>+E1111*D1111</f>
        <v>0.10208333333333333</v>
      </c>
      <c r="G1111" s="3">
        <f>+H1111-(B1111*D1111)</f>
        <v>30</v>
      </c>
      <c r="H1111" s="3">
        <f>+C1111*D1111</f>
        <v>72</v>
      </c>
      <c r="I1111" s="3">
        <f>+B1111*D1111</f>
        <v>42</v>
      </c>
      <c r="J1111" s="6">
        <f t="shared" si="17"/>
        <v>0.1388888888888889</v>
      </c>
    </row>
    <row r="1112" spans="1:10">
      <c r="A1112" s="1">
        <v>445</v>
      </c>
      <c r="B1112" s="3">
        <v>16</v>
      </c>
      <c r="C1112" s="3">
        <v>27</v>
      </c>
      <c r="D1112" s="1">
        <v>3</v>
      </c>
      <c r="E1112" s="5" t="s">
        <v>79</v>
      </c>
      <c r="F1112" s="5">
        <f>+E1112*D1112</f>
        <v>5.4166666666666662E-2</v>
      </c>
      <c r="G1112" s="3">
        <f>+H1112-(B1112*D1112)</f>
        <v>33</v>
      </c>
      <c r="H1112" s="3">
        <f>+C1112*D1112</f>
        <v>81</v>
      </c>
      <c r="I1112" s="3">
        <f>+B1112*D1112</f>
        <v>48</v>
      </c>
      <c r="J1112" s="6">
        <f t="shared" si="17"/>
        <v>0.13580246913580246</v>
      </c>
    </row>
    <row r="1113" spans="1:10">
      <c r="A1113" s="1">
        <v>446</v>
      </c>
      <c r="B1113" s="3">
        <v>13</v>
      </c>
      <c r="C1113" s="3">
        <v>21</v>
      </c>
      <c r="D1113" s="1">
        <v>1</v>
      </c>
      <c r="E1113" s="5" t="s">
        <v>76</v>
      </c>
      <c r="F1113" s="5">
        <f>+E1113*D1113</f>
        <v>5.5555555555555558E-3</v>
      </c>
      <c r="G1113" s="3">
        <f>+H1113-(B1113*D1113)</f>
        <v>8</v>
      </c>
      <c r="H1113" s="3">
        <f>+C1113*D1113</f>
        <v>21</v>
      </c>
      <c r="I1113" s="3">
        <f>+B1113*D1113</f>
        <v>13</v>
      </c>
      <c r="J1113" s="6">
        <f t="shared" si="17"/>
        <v>0.38095238095238093</v>
      </c>
    </row>
    <row r="1114" spans="1:10">
      <c r="A1114" s="1">
        <v>447</v>
      </c>
      <c r="B1114" s="3">
        <v>12</v>
      </c>
      <c r="C1114" s="3">
        <v>20</v>
      </c>
      <c r="D1114" s="1">
        <v>2</v>
      </c>
      <c r="E1114" s="5" t="s">
        <v>116</v>
      </c>
      <c r="F1114" s="5">
        <f>+E1114*D1114</f>
        <v>4.027777777777778E-2</v>
      </c>
      <c r="G1114" s="3">
        <f>+H1114-(B1114*D1114)</f>
        <v>16</v>
      </c>
      <c r="H1114" s="3">
        <f>+C1114*D1114</f>
        <v>40</v>
      </c>
      <c r="I1114" s="3">
        <f>+B1114*D1114</f>
        <v>24</v>
      </c>
      <c r="J1114" s="6">
        <f t="shared" si="17"/>
        <v>0.2</v>
      </c>
    </row>
    <row r="1115" spans="1:10">
      <c r="A1115" s="1">
        <v>447</v>
      </c>
      <c r="B1115" s="3">
        <v>11</v>
      </c>
      <c r="C1115" s="3">
        <v>19</v>
      </c>
      <c r="D1115" s="1">
        <v>3</v>
      </c>
      <c r="E1115" s="5" t="s">
        <v>95</v>
      </c>
      <c r="F1115" s="5">
        <f>+E1115*D1115</f>
        <v>0.10416666666666667</v>
      </c>
      <c r="G1115" s="3">
        <f>+H1115-(B1115*D1115)</f>
        <v>24</v>
      </c>
      <c r="H1115" s="3">
        <f>+C1115*D1115</f>
        <v>57</v>
      </c>
      <c r="I1115" s="3">
        <f>+B1115*D1115</f>
        <v>33</v>
      </c>
      <c r="J1115" s="6">
        <f t="shared" si="17"/>
        <v>0.14035087719298245</v>
      </c>
    </row>
    <row r="1116" spans="1:10">
      <c r="A1116" s="1">
        <v>447</v>
      </c>
      <c r="B1116" s="3">
        <v>16</v>
      </c>
      <c r="C1116" s="3">
        <v>28</v>
      </c>
      <c r="D1116" s="1">
        <v>3</v>
      </c>
      <c r="E1116" s="5" t="s">
        <v>115</v>
      </c>
      <c r="F1116" s="5">
        <f>+E1116*D1116</f>
        <v>1.4583333333333334E-2</v>
      </c>
      <c r="G1116" s="3">
        <f>+H1116-(B1116*D1116)</f>
        <v>36</v>
      </c>
      <c r="H1116" s="3">
        <f>+C1116*D1116</f>
        <v>84</v>
      </c>
      <c r="I1116" s="3">
        <f>+B1116*D1116</f>
        <v>48</v>
      </c>
      <c r="J1116" s="6">
        <f t="shared" si="17"/>
        <v>0.14285714285714285</v>
      </c>
    </row>
    <row r="1117" spans="1:10">
      <c r="A1117" s="1">
        <v>448</v>
      </c>
      <c r="B1117" s="3">
        <v>11</v>
      </c>
      <c r="C1117" s="3">
        <v>19</v>
      </c>
      <c r="D1117" s="1">
        <v>2</v>
      </c>
      <c r="E1117" s="5" t="s">
        <v>79</v>
      </c>
      <c r="F1117" s="5">
        <f>+E1117*D1117</f>
        <v>3.6111111111111108E-2</v>
      </c>
      <c r="G1117" s="3">
        <f>+H1117-(B1117*D1117)</f>
        <v>16</v>
      </c>
      <c r="H1117" s="3">
        <f>+C1117*D1117</f>
        <v>38</v>
      </c>
      <c r="I1117" s="3">
        <f>+B1117*D1117</f>
        <v>22</v>
      </c>
      <c r="J1117" s="6">
        <f t="shared" si="17"/>
        <v>0.21052631578947367</v>
      </c>
    </row>
    <row r="1118" spans="1:10">
      <c r="A1118" s="1">
        <v>448</v>
      </c>
      <c r="B1118" s="3">
        <v>20</v>
      </c>
      <c r="C1118" s="3">
        <v>33</v>
      </c>
      <c r="D1118" s="1">
        <v>3</v>
      </c>
      <c r="E1118" s="5" t="s">
        <v>88</v>
      </c>
      <c r="F1118" s="5">
        <f>+E1118*D1118</f>
        <v>8.3333333333333329E-2</v>
      </c>
      <c r="G1118" s="3">
        <f>+H1118-(B1118*D1118)</f>
        <v>39</v>
      </c>
      <c r="H1118" s="3">
        <f>+C1118*D1118</f>
        <v>99</v>
      </c>
      <c r="I1118" s="3">
        <f>+B1118*D1118</f>
        <v>60</v>
      </c>
      <c r="J1118" s="6">
        <f t="shared" si="17"/>
        <v>0.1313131313131313</v>
      </c>
    </row>
    <row r="1119" spans="1:10">
      <c r="A1119" s="1">
        <v>449</v>
      </c>
      <c r="B1119" s="3">
        <v>19</v>
      </c>
      <c r="C1119" s="3">
        <v>32</v>
      </c>
      <c r="D1119" s="1">
        <v>2</v>
      </c>
      <c r="E1119" s="5" t="s">
        <v>112</v>
      </c>
      <c r="F1119" s="5">
        <f>+E1119*D1119</f>
        <v>4.583333333333333E-2</v>
      </c>
      <c r="G1119" s="3">
        <f>+H1119-(B1119*D1119)</f>
        <v>26</v>
      </c>
      <c r="H1119" s="3">
        <f>+C1119*D1119</f>
        <v>64</v>
      </c>
      <c r="I1119" s="3">
        <f>+B1119*D1119</f>
        <v>38</v>
      </c>
      <c r="J1119" s="6">
        <f t="shared" si="17"/>
        <v>0.203125</v>
      </c>
    </row>
    <row r="1120" spans="1:10">
      <c r="A1120" s="1">
        <v>450</v>
      </c>
      <c r="B1120" s="3">
        <v>10</v>
      </c>
      <c r="C1120" s="3">
        <v>18</v>
      </c>
      <c r="D1120" s="1">
        <v>2</v>
      </c>
      <c r="E1120" s="5" t="s">
        <v>99</v>
      </c>
      <c r="F1120" s="5">
        <f>+E1120*D1120</f>
        <v>1.8055555555555554E-2</v>
      </c>
      <c r="G1120" s="3">
        <f>+H1120-(B1120*D1120)</f>
        <v>16</v>
      </c>
      <c r="H1120" s="3">
        <f>+C1120*D1120</f>
        <v>36</v>
      </c>
      <c r="I1120" s="3">
        <f>+B1120*D1120</f>
        <v>20</v>
      </c>
      <c r="J1120" s="6">
        <f t="shared" si="17"/>
        <v>0.22222222222222221</v>
      </c>
    </row>
    <row r="1121" spans="1:10">
      <c r="A1121" s="1">
        <v>450</v>
      </c>
      <c r="B1121" s="3">
        <v>22</v>
      </c>
      <c r="C1121" s="3">
        <v>36</v>
      </c>
      <c r="D1121" s="1">
        <v>1</v>
      </c>
      <c r="E1121" s="5" t="s">
        <v>108</v>
      </c>
      <c r="F1121" s="5">
        <f>+E1121*D1121</f>
        <v>1.4583333333333334E-2</v>
      </c>
      <c r="G1121" s="3">
        <f>+H1121-(B1121*D1121)</f>
        <v>14</v>
      </c>
      <c r="H1121" s="3">
        <f>+C1121*D1121</f>
        <v>36</v>
      </c>
      <c r="I1121" s="3">
        <f>+B1121*D1121</f>
        <v>22</v>
      </c>
      <c r="J1121" s="6">
        <f t="shared" si="17"/>
        <v>0.3888888888888889</v>
      </c>
    </row>
    <row r="1122" spans="1:10">
      <c r="A1122" s="1">
        <v>451</v>
      </c>
      <c r="B1122" s="3">
        <v>21</v>
      </c>
      <c r="C1122" s="3">
        <v>35</v>
      </c>
      <c r="D1122" s="1">
        <v>1</v>
      </c>
      <c r="E1122" s="5" t="s">
        <v>74</v>
      </c>
      <c r="F1122" s="5">
        <f>+E1122*D1122</f>
        <v>1.5972222222222221E-2</v>
      </c>
      <c r="G1122" s="3">
        <f>+H1122-(B1122*D1122)</f>
        <v>14</v>
      </c>
      <c r="H1122" s="3">
        <f>+C1122*D1122</f>
        <v>35</v>
      </c>
      <c r="I1122" s="3">
        <f>+B1122*D1122</f>
        <v>21</v>
      </c>
      <c r="J1122" s="6">
        <f t="shared" si="17"/>
        <v>0.4</v>
      </c>
    </row>
    <row r="1123" spans="1:10">
      <c r="A1123" s="1">
        <v>451</v>
      </c>
      <c r="B1123" s="3">
        <v>14</v>
      </c>
      <c r="C1123" s="3">
        <v>23</v>
      </c>
      <c r="D1123" s="1">
        <v>1</v>
      </c>
      <c r="E1123" s="5" t="s">
        <v>120</v>
      </c>
      <c r="F1123" s="5">
        <f>+E1123*D1123</f>
        <v>2.8472222222222222E-2</v>
      </c>
      <c r="G1123" s="3">
        <f>+H1123-(B1123*D1123)</f>
        <v>9</v>
      </c>
      <c r="H1123" s="3">
        <f>+C1123*D1123</f>
        <v>23</v>
      </c>
      <c r="I1123" s="3">
        <f>+B1123*D1123</f>
        <v>14</v>
      </c>
      <c r="J1123" s="6">
        <f t="shared" si="17"/>
        <v>0.39130434782608697</v>
      </c>
    </row>
    <row r="1124" spans="1:10">
      <c r="A1124" s="1">
        <v>451</v>
      </c>
      <c r="B1124" s="3">
        <v>20</v>
      </c>
      <c r="C1124" s="3">
        <v>34</v>
      </c>
      <c r="D1124" s="1">
        <v>1</v>
      </c>
      <c r="E1124" s="5" t="s">
        <v>104</v>
      </c>
      <c r="F1124" s="5">
        <f>+E1124*D1124</f>
        <v>2.7083333333333334E-2</v>
      </c>
      <c r="G1124" s="3">
        <f>+H1124-(B1124*D1124)</f>
        <v>14</v>
      </c>
      <c r="H1124" s="3">
        <f>+C1124*D1124</f>
        <v>34</v>
      </c>
      <c r="I1124" s="3">
        <f>+B1124*D1124</f>
        <v>20</v>
      </c>
      <c r="J1124" s="6">
        <f t="shared" si="17"/>
        <v>0.41176470588235292</v>
      </c>
    </row>
    <row r="1125" spans="1:10">
      <c r="A1125" s="1">
        <v>452</v>
      </c>
      <c r="B1125" s="3">
        <v>19</v>
      </c>
      <c r="C1125" s="3">
        <v>31</v>
      </c>
      <c r="D1125" s="1">
        <v>3</v>
      </c>
      <c r="E1125" s="5" t="s">
        <v>113</v>
      </c>
      <c r="F1125" s="5">
        <f>+E1125*D1125</f>
        <v>0.11041666666666666</v>
      </c>
      <c r="G1125" s="3">
        <f>+H1125-(B1125*D1125)</f>
        <v>36</v>
      </c>
      <c r="H1125" s="3">
        <f>+C1125*D1125</f>
        <v>93</v>
      </c>
      <c r="I1125" s="3">
        <f>+B1125*D1125</f>
        <v>57</v>
      </c>
      <c r="J1125" s="6">
        <f t="shared" si="17"/>
        <v>0.12903225806451613</v>
      </c>
    </row>
    <row r="1126" spans="1:10">
      <c r="A1126" s="1">
        <v>452</v>
      </c>
      <c r="B1126" s="3">
        <v>13</v>
      </c>
      <c r="C1126" s="3">
        <v>22</v>
      </c>
      <c r="D1126" s="1">
        <v>2</v>
      </c>
      <c r="E1126" s="5" t="s">
        <v>118</v>
      </c>
      <c r="F1126" s="5">
        <f>+E1126*D1126</f>
        <v>3.888888888888889E-2</v>
      </c>
      <c r="G1126" s="3">
        <f>+H1126-(B1126*D1126)</f>
        <v>18</v>
      </c>
      <c r="H1126" s="3">
        <f>+C1126*D1126</f>
        <v>44</v>
      </c>
      <c r="I1126" s="3">
        <f>+B1126*D1126</f>
        <v>26</v>
      </c>
      <c r="J1126" s="6">
        <f t="shared" si="17"/>
        <v>0.20454545454545456</v>
      </c>
    </row>
    <row r="1127" spans="1:10">
      <c r="A1127" s="1">
        <v>452</v>
      </c>
      <c r="B1127" s="3">
        <v>13</v>
      </c>
      <c r="C1127" s="3">
        <v>21</v>
      </c>
      <c r="D1127" s="1">
        <v>1</v>
      </c>
      <c r="E1127" s="5" t="s">
        <v>101</v>
      </c>
      <c r="F1127" s="5">
        <f>+E1127*D1127</f>
        <v>2.9166666666666667E-2</v>
      </c>
      <c r="G1127" s="3">
        <f>+H1127-(B1127*D1127)</f>
        <v>8</v>
      </c>
      <c r="H1127" s="3">
        <f>+C1127*D1127</f>
        <v>21</v>
      </c>
      <c r="I1127" s="3">
        <f>+B1127*D1127</f>
        <v>13</v>
      </c>
      <c r="J1127" s="6">
        <f t="shared" si="17"/>
        <v>0.38095238095238093</v>
      </c>
    </row>
    <row r="1128" spans="1:10">
      <c r="A1128" s="1">
        <v>453</v>
      </c>
      <c r="B1128" s="3">
        <v>20</v>
      </c>
      <c r="C1128" s="3">
        <v>34</v>
      </c>
      <c r="D1128" s="1">
        <v>1</v>
      </c>
      <c r="E1128" s="5" t="s">
        <v>101</v>
      </c>
      <c r="F1128" s="5">
        <f>+E1128*D1128</f>
        <v>2.9166666666666667E-2</v>
      </c>
      <c r="G1128" s="3">
        <f>+H1128-(B1128*D1128)</f>
        <v>14</v>
      </c>
      <c r="H1128" s="3">
        <f>+C1128*D1128</f>
        <v>34</v>
      </c>
      <c r="I1128" s="3">
        <f>+B1128*D1128</f>
        <v>20</v>
      </c>
      <c r="J1128" s="6">
        <f t="shared" si="17"/>
        <v>0.41176470588235292</v>
      </c>
    </row>
    <row r="1129" spans="1:10">
      <c r="A1129" s="1">
        <v>453</v>
      </c>
      <c r="B1129" s="3">
        <v>19</v>
      </c>
      <c r="C1129" s="3">
        <v>32</v>
      </c>
      <c r="D1129" s="1">
        <v>3</v>
      </c>
      <c r="E1129" s="5" t="s">
        <v>93</v>
      </c>
      <c r="F1129" s="5">
        <f>+E1129*D1129</f>
        <v>0.12083333333333335</v>
      </c>
      <c r="G1129" s="3">
        <f>+H1129-(B1129*D1129)</f>
        <v>39</v>
      </c>
      <c r="H1129" s="3">
        <f>+C1129*D1129</f>
        <v>96</v>
      </c>
      <c r="I1129" s="3">
        <f>+B1129*D1129</f>
        <v>57</v>
      </c>
      <c r="J1129" s="6">
        <f t="shared" si="17"/>
        <v>0.13541666666666666</v>
      </c>
    </row>
    <row r="1130" spans="1:10">
      <c r="A1130" s="1">
        <v>454</v>
      </c>
      <c r="B1130" s="3">
        <v>16</v>
      </c>
      <c r="C1130" s="3">
        <v>27</v>
      </c>
      <c r="D1130" s="1">
        <v>2</v>
      </c>
      <c r="E1130" s="5" t="s">
        <v>80</v>
      </c>
      <c r="F1130" s="5">
        <f>+E1130*D1130</f>
        <v>6.805555555555555E-2</v>
      </c>
      <c r="G1130" s="3">
        <f>+H1130-(B1130*D1130)</f>
        <v>22</v>
      </c>
      <c r="H1130" s="3">
        <f>+C1130*D1130</f>
        <v>54</v>
      </c>
      <c r="I1130" s="3">
        <f>+B1130*D1130</f>
        <v>32</v>
      </c>
      <c r="J1130" s="6">
        <f t="shared" si="17"/>
        <v>0.20370370370370369</v>
      </c>
    </row>
    <row r="1131" spans="1:10">
      <c r="A1131" s="1">
        <v>454</v>
      </c>
      <c r="B1131" s="3">
        <v>11</v>
      </c>
      <c r="C1131" s="3">
        <v>19</v>
      </c>
      <c r="D1131" s="1">
        <v>3</v>
      </c>
      <c r="E1131" s="5" t="s">
        <v>106</v>
      </c>
      <c r="F1131" s="5">
        <f>+E1131*D1131</f>
        <v>3.7500000000000006E-2</v>
      </c>
      <c r="G1131" s="3">
        <f>+H1131-(B1131*D1131)</f>
        <v>24</v>
      </c>
      <c r="H1131" s="3">
        <f>+C1131*D1131</f>
        <v>57</v>
      </c>
      <c r="I1131" s="3">
        <f>+B1131*D1131</f>
        <v>33</v>
      </c>
      <c r="J1131" s="6">
        <f t="shared" si="17"/>
        <v>0.14035087719298245</v>
      </c>
    </row>
    <row r="1132" spans="1:10">
      <c r="A1132" s="1">
        <v>454</v>
      </c>
      <c r="B1132" s="3">
        <v>22</v>
      </c>
      <c r="C1132" s="3">
        <v>36</v>
      </c>
      <c r="D1132" s="1">
        <v>2</v>
      </c>
      <c r="E1132" s="5" t="s">
        <v>101</v>
      </c>
      <c r="F1132" s="5">
        <f>+E1132*D1132</f>
        <v>5.8333333333333334E-2</v>
      </c>
      <c r="G1132" s="3">
        <f>+H1132-(B1132*D1132)</f>
        <v>28</v>
      </c>
      <c r="H1132" s="3">
        <f>+C1132*D1132</f>
        <v>72</v>
      </c>
      <c r="I1132" s="3">
        <f>+B1132*D1132</f>
        <v>44</v>
      </c>
      <c r="J1132" s="6">
        <f t="shared" si="17"/>
        <v>0.19444444444444445</v>
      </c>
    </row>
    <row r="1133" spans="1:10">
      <c r="A1133" s="1">
        <v>454</v>
      </c>
      <c r="B1133" s="3">
        <v>15</v>
      </c>
      <c r="C1133" s="3">
        <v>25</v>
      </c>
      <c r="D1133" s="1">
        <v>2</v>
      </c>
      <c r="E1133" s="5" t="s">
        <v>86</v>
      </c>
      <c r="F1133" s="5">
        <f>+E1133*D1133</f>
        <v>6.1111111111111109E-2</v>
      </c>
      <c r="G1133" s="3">
        <f>+H1133-(B1133*D1133)</f>
        <v>20</v>
      </c>
      <c r="H1133" s="3">
        <f>+C1133*D1133</f>
        <v>50</v>
      </c>
      <c r="I1133" s="3">
        <f>+B1133*D1133</f>
        <v>30</v>
      </c>
      <c r="J1133" s="6">
        <f t="shared" si="17"/>
        <v>0.2</v>
      </c>
    </row>
    <row r="1134" spans="1:10">
      <c r="A1134" s="1">
        <v>455</v>
      </c>
      <c r="B1134" s="3">
        <v>14</v>
      </c>
      <c r="C1134" s="3">
        <v>24</v>
      </c>
      <c r="D1134" s="1">
        <v>2</v>
      </c>
      <c r="E1134" s="5" t="s">
        <v>77</v>
      </c>
      <c r="F1134" s="5">
        <f>+E1134*D1134</f>
        <v>1.5277777777777777E-2</v>
      </c>
      <c r="G1134" s="3">
        <f>+H1134-(B1134*D1134)</f>
        <v>20</v>
      </c>
      <c r="H1134" s="3">
        <f>+C1134*D1134</f>
        <v>48</v>
      </c>
      <c r="I1134" s="3">
        <f>+B1134*D1134</f>
        <v>28</v>
      </c>
      <c r="J1134" s="6">
        <f t="shared" si="17"/>
        <v>0.20833333333333334</v>
      </c>
    </row>
    <row r="1135" spans="1:10">
      <c r="A1135" s="1">
        <v>456</v>
      </c>
      <c r="B1135" s="3">
        <v>25</v>
      </c>
      <c r="C1135" s="3">
        <v>40</v>
      </c>
      <c r="D1135" s="1">
        <v>2</v>
      </c>
      <c r="E1135" s="5" t="s">
        <v>102</v>
      </c>
      <c r="F1135" s="5">
        <f>+E1135*D1135</f>
        <v>6.5277777777777782E-2</v>
      </c>
      <c r="G1135" s="3">
        <f>+H1135-(B1135*D1135)</f>
        <v>30</v>
      </c>
      <c r="H1135" s="3">
        <f>+C1135*D1135</f>
        <v>80</v>
      </c>
      <c r="I1135" s="3">
        <f>+B1135*D1135</f>
        <v>50</v>
      </c>
      <c r="J1135" s="6">
        <f t="shared" si="17"/>
        <v>0.1875</v>
      </c>
    </row>
    <row r="1136" spans="1:10">
      <c r="A1136" s="1">
        <v>456</v>
      </c>
      <c r="B1136" s="3">
        <v>20</v>
      </c>
      <c r="C1136" s="3">
        <v>34</v>
      </c>
      <c r="D1136" s="1">
        <v>2</v>
      </c>
      <c r="E1136" s="5" t="s">
        <v>84</v>
      </c>
      <c r="F1136" s="5">
        <f>+E1136*D1136</f>
        <v>3.3333333333333333E-2</v>
      </c>
      <c r="G1136" s="3">
        <f>+H1136-(B1136*D1136)</f>
        <v>28</v>
      </c>
      <c r="H1136" s="3">
        <f>+C1136*D1136</f>
        <v>68</v>
      </c>
      <c r="I1136" s="3">
        <f>+B1136*D1136</f>
        <v>40</v>
      </c>
      <c r="J1136" s="6">
        <f t="shared" si="17"/>
        <v>0.20588235294117646</v>
      </c>
    </row>
    <row r="1137" spans="1:10">
      <c r="A1137" s="1">
        <v>457</v>
      </c>
      <c r="B1137" s="3">
        <v>20</v>
      </c>
      <c r="C1137" s="3">
        <v>33</v>
      </c>
      <c r="D1137" s="1">
        <v>3</v>
      </c>
      <c r="E1137" s="5" t="s">
        <v>92</v>
      </c>
      <c r="F1137" s="5">
        <f>+E1137*D1137</f>
        <v>8.9583333333333334E-2</v>
      </c>
      <c r="G1137" s="3">
        <f>+H1137-(B1137*D1137)</f>
        <v>39</v>
      </c>
      <c r="H1137" s="3">
        <f>+C1137*D1137</f>
        <v>99</v>
      </c>
      <c r="I1137" s="3">
        <f>+B1137*D1137</f>
        <v>60</v>
      </c>
      <c r="J1137" s="6">
        <f t="shared" si="17"/>
        <v>0.1313131313131313</v>
      </c>
    </row>
    <row r="1138" spans="1:10">
      <c r="A1138" s="1">
        <v>457</v>
      </c>
      <c r="B1138" s="3">
        <v>11</v>
      </c>
      <c r="C1138" s="3">
        <v>19</v>
      </c>
      <c r="D1138" s="1">
        <v>2</v>
      </c>
      <c r="E1138" s="5" t="s">
        <v>78</v>
      </c>
      <c r="F1138" s="5">
        <f>+E1138*D1138</f>
        <v>2.0833333333333332E-2</v>
      </c>
      <c r="G1138" s="3">
        <f>+H1138-(B1138*D1138)</f>
        <v>16</v>
      </c>
      <c r="H1138" s="3">
        <f>+C1138*D1138</f>
        <v>38</v>
      </c>
      <c r="I1138" s="3">
        <f>+B1138*D1138</f>
        <v>22</v>
      </c>
      <c r="J1138" s="6">
        <f t="shared" si="17"/>
        <v>0.21052631578947367</v>
      </c>
    </row>
    <row r="1139" spans="1:10">
      <c r="A1139" s="1">
        <v>458</v>
      </c>
      <c r="B1139" s="3">
        <v>16</v>
      </c>
      <c r="C1139" s="3">
        <v>28</v>
      </c>
      <c r="D1139" s="1">
        <v>2</v>
      </c>
      <c r="E1139" s="5" t="s">
        <v>77</v>
      </c>
      <c r="F1139" s="5">
        <f>+E1139*D1139</f>
        <v>1.5277777777777777E-2</v>
      </c>
      <c r="G1139" s="3">
        <f>+H1139-(B1139*D1139)</f>
        <v>24</v>
      </c>
      <c r="H1139" s="3">
        <f>+C1139*D1139</f>
        <v>56</v>
      </c>
      <c r="I1139" s="3">
        <f>+B1139*D1139</f>
        <v>32</v>
      </c>
      <c r="J1139" s="6">
        <f t="shared" si="17"/>
        <v>0.21428571428571427</v>
      </c>
    </row>
    <row r="1140" spans="1:10">
      <c r="A1140" s="1">
        <v>458</v>
      </c>
      <c r="B1140" s="3">
        <v>20</v>
      </c>
      <c r="C1140" s="3">
        <v>34</v>
      </c>
      <c r="D1140" s="1">
        <v>3</v>
      </c>
      <c r="E1140" s="5" t="s">
        <v>118</v>
      </c>
      <c r="F1140" s="5">
        <f>+E1140*D1140</f>
        <v>5.8333333333333334E-2</v>
      </c>
      <c r="G1140" s="3">
        <f>+H1140-(B1140*D1140)</f>
        <v>42</v>
      </c>
      <c r="H1140" s="3">
        <f>+C1140*D1140</f>
        <v>102</v>
      </c>
      <c r="I1140" s="3">
        <f>+B1140*D1140</f>
        <v>60</v>
      </c>
      <c r="J1140" s="6">
        <f t="shared" si="17"/>
        <v>0.1372549019607843</v>
      </c>
    </row>
    <row r="1141" spans="1:10">
      <c r="A1141" s="1">
        <v>458</v>
      </c>
      <c r="B1141" s="3">
        <v>20</v>
      </c>
      <c r="C1141" s="3">
        <v>33</v>
      </c>
      <c r="D1141" s="1">
        <v>2</v>
      </c>
      <c r="E1141" s="5" t="s">
        <v>87</v>
      </c>
      <c r="F1141" s="5">
        <f>+E1141*D1141</f>
        <v>8.3333333333333332E-3</v>
      </c>
      <c r="G1141" s="3">
        <f>+H1141-(B1141*D1141)</f>
        <v>26</v>
      </c>
      <c r="H1141" s="3">
        <f>+C1141*D1141</f>
        <v>66</v>
      </c>
      <c r="I1141" s="3">
        <f>+B1141*D1141</f>
        <v>40</v>
      </c>
      <c r="J1141" s="6">
        <f t="shared" si="17"/>
        <v>0.19696969696969696</v>
      </c>
    </row>
    <row r="1142" spans="1:10">
      <c r="A1142" s="1">
        <v>458</v>
      </c>
      <c r="B1142" s="3">
        <v>13</v>
      </c>
      <c r="C1142" s="3">
        <v>22</v>
      </c>
      <c r="D1142" s="1">
        <v>2</v>
      </c>
      <c r="E1142" s="5" t="s">
        <v>86</v>
      </c>
      <c r="F1142" s="5">
        <f>+E1142*D1142</f>
        <v>6.1111111111111109E-2</v>
      </c>
      <c r="G1142" s="3">
        <f>+H1142-(B1142*D1142)</f>
        <v>18</v>
      </c>
      <c r="H1142" s="3">
        <f>+C1142*D1142</f>
        <v>44</v>
      </c>
      <c r="I1142" s="3">
        <f>+B1142*D1142</f>
        <v>26</v>
      </c>
      <c r="J1142" s="6">
        <f t="shared" si="17"/>
        <v>0.20454545454545456</v>
      </c>
    </row>
    <row r="1143" spans="1:10">
      <c r="A1143" s="1">
        <v>459</v>
      </c>
      <c r="B1143" s="3">
        <v>16</v>
      </c>
      <c r="C1143" s="3">
        <v>28</v>
      </c>
      <c r="D1143" s="1">
        <v>3</v>
      </c>
      <c r="E1143" s="5" t="s">
        <v>114</v>
      </c>
      <c r="F1143" s="5">
        <f>+E1143*D1143</f>
        <v>6.25E-2</v>
      </c>
      <c r="G1143" s="3">
        <f>+H1143-(B1143*D1143)</f>
        <v>36</v>
      </c>
      <c r="H1143" s="3">
        <f>+C1143*D1143</f>
        <v>84</v>
      </c>
      <c r="I1143" s="3">
        <f>+B1143*D1143</f>
        <v>48</v>
      </c>
      <c r="J1143" s="6">
        <f t="shared" si="17"/>
        <v>0.14285714285714285</v>
      </c>
    </row>
    <row r="1144" spans="1:10">
      <c r="A1144" s="1">
        <v>460</v>
      </c>
      <c r="B1144" s="3">
        <v>16</v>
      </c>
      <c r="C1144" s="3">
        <v>28</v>
      </c>
      <c r="D1144" s="1">
        <v>1</v>
      </c>
      <c r="E1144" s="5" t="s">
        <v>88</v>
      </c>
      <c r="F1144" s="5">
        <f>+E1144*D1144</f>
        <v>2.7777777777777776E-2</v>
      </c>
      <c r="G1144" s="3">
        <f>+H1144-(B1144*D1144)</f>
        <v>12</v>
      </c>
      <c r="H1144" s="3">
        <f>+C1144*D1144</f>
        <v>28</v>
      </c>
      <c r="I1144" s="3">
        <f>+B1144*D1144</f>
        <v>16</v>
      </c>
      <c r="J1144" s="6">
        <f t="shared" si="17"/>
        <v>0.42857142857142855</v>
      </c>
    </row>
    <row r="1145" spans="1:10">
      <c r="A1145" s="1">
        <v>460</v>
      </c>
      <c r="B1145" s="3">
        <v>15</v>
      </c>
      <c r="C1145" s="3">
        <v>26</v>
      </c>
      <c r="D1145" s="1">
        <v>1</v>
      </c>
      <c r="E1145" s="5" t="s">
        <v>76</v>
      </c>
      <c r="F1145" s="5">
        <f>+E1145*D1145</f>
        <v>5.5555555555555558E-3</v>
      </c>
      <c r="G1145" s="3">
        <f>+H1145-(B1145*D1145)</f>
        <v>11</v>
      </c>
      <c r="H1145" s="3">
        <f>+C1145*D1145</f>
        <v>26</v>
      </c>
      <c r="I1145" s="3">
        <f>+B1145*D1145</f>
        <v>15</v>
      </c>
      <c r="J1145" s="6">
        <f t="shared" si="17"/>
        <v>0.42307692307692307</v>
      </c>
    </row>
    <row r="1146" spans="1:10">
      <c r="A1146" s="1">
        <v>460</v>
      </c>
      <c r="B1146" s="3">
        <v>15</v>
      </c>
      <c r="C1146" s="3">
        <v>25</v>
      </c>
      <c r="D1146" s="1">
        <v>2</v>
      </c>
      <c r="E1146" s="5" t="s">
        <v>92</v>
      </c>
      <c r="F1146" s="5">
        <f>+E1146*D1146</f>
        <v>5.9722222222222225E-2</v>
      </c>
      <c r="G1146" s="3">
        <f>+H1146-(B1146*D1146)</f>
        <v>20</v>
      </c>
      <c r="H1146" s="3">
        <f>+C1146*D1146</f>
        <v>50</v>
      </c>
      <c r="I1146" s="3">
        <f>+B1146*D1146</f>
        <v>30</v>
      </c>
      <c r="J1146" s="6">
        <f t="shared" si="17"/>
        <v>0.2</v>
      </c>
    </row>
    <row r="1147" spans="1:10">
      <c r="A1147" s="1">
        <v>460</v>
      </c>
      <c r="B1147" s="3">
        <v>14</v>
      </c>
      <c r="C1147" s="3">
        <v>24</v>
      </c>
      <c r="D1147" s="1">
        <v>3</v>
      </c>
      <c r="E1147" s="5" t="s">
        <v>112</v>
      </c>
      <c r="F1147" s="5">
        <f>+E1147*D1147</f>
        <v>6.8749999999999992E-2</v>
      </c>
      <c r="G1147" s="3">
        <f>+H1147-(B1147*D1147)</f>
        <v>30</v>
      </c>
      <c r="H1147" s="3">
        <f>+C1147*D1147</f>
        <v>72</v>
      </c>
      <c r="I1147" s="3">
        <f>+B1147*D1147</f>
        <v>42</v>
      </c>
      <c r="J1147" s="6">
        <f t="shared" si="17"/>
        <v>0.1388888888888889</v>
      </c>
    </row>
    <row r="1148" spans="1:10">
      <c r="A1148" s="1">
        <v>461</v>
      </c>
      <c r="B1148" s="3">
        <v>21</v>
      </c>
      <c r="C1148" s="3">
        <v>35</v>
      </c>
      <c r="D1148" s="1">
        <v>2</v>
      </c>
      <c r="E1148" s="5" t="s">
        <v>91</v>
      </c>
      <c r="F1148" s="5">
        <f>+E1148*D1148</f>
        <v>5.2777777777777778E-2</v>
      </c>
      <c r="G1148" s="3">
        <f>+H1148-(B1148*D1148)</f>
        <v>28</v>
      </c>
      <c r="H1148" s="3">
        <f>+C1148*D1148</f>
        <v>70</v>
      </c>
      <c r="I1148" s="3">
        <f>+B1148*D1148</f>
        <v>42</v>
      </c>
      <c r="J1148" s="6">
        <f t="shared" si="17"/>
        <v>0.2</v>
      </c>
    </row>
    <row r="1149" spans="1:10">
      <c r="A1149" s="1">
        <v>461</v>
      </c>
      <c r="B1149" s="3">
        <v>17</v>
      </c>
      <c r="C1149" s="3">
        <v>29</v>
      </c>
      <c r="D1149" s="1">
        <v>1</v>
      </c>
      <c r="E1149" s="5" t="s">
        <v>118</v>
      </c>
      <c r="F1149" s="5">
        <f>+E1149*D1149</f>
        <v>1.9444444444444445E-2</v>
      </c>
      <c r="G1149" s="3">
        <f>+H1149-(B1149*D1149)</f>
        <v>12</v>
      </c>
      <c r="H1149" s="3">
        <f>+C1149*D1149</f>
        <v>29</v>
      </c>
      <c r="I1149" s="3">
        <f>+B1149*D1149</f>
        <v>17</v>
      </c>
      <c r="J1149" s="6">
        <f t="shared" si="17"/>
        <v>0.41379310344827586</v>
      </c>
    </row>
    <row r="1150" spans="1:10">
      <c r="A1150" s="1">
        <v>462</v>
      </c>
      <c r="B1150" s="3">
        <v>20</v>
      </c>
      <c r="C1150" s="3">
        <v>33</v>
      </c>
      <c r="D1150" s="1">
        <v>3</v>
      </c>
      <c r="E1150" s="5" t="s">
        <v>77</v>
      </c>
      <c r="F1150" s="5">
        <f>+E1150*D1150</f>
        <v>2.2916666666666665E-2</v>
      </c>
      <c r="G1150" s="3">
        <f>+H1150-(B1150*D1150)</f>
        <v>39</v>
      </c>
      <c r="H1150" s="3">
        <f>+C1150*D1150</f>
        <v>99</v>
      </c>
      <c r="I1150" s="3">
        <f>+B1150*D1150</f>
        <v>60</v>
      </c>
      <c r="J1150" s="6">
        <f t="shared" si="17"/>
        <v>0.1313131313131313</v>
      </c>
    </row>
    <row r="1151" spans="1:10">
      <c r="A1151" s="1">
        <v>463</v>
      </c>
      <c r="B1151" s="3">
        <v>19</v>
      </c>
      <c r="C1151" s="3">
        <v>31</v>
      </c>
      <c r="D1151" s="1">
        <v>3</v>
      </c>
      <c r="E1151" s="5" t="s">
        <v>96</v>
      </c>
      <c r="F1151" s="5">
        <f>+E1151*D1151</f>
        <v>2.9166666666666667E-2</v>
      </c>
      <c r="G1151" s="3">
        <f>+H1151-(B1151*D1151)</f>
        <v>36</v>
      </c>
      <c r="H1151" s="3">
        <f>+C1151*D1151</f>
        <v>93</v>
      </c>
      <c r="I1151" s="3">
        <f>+B1151*D1151</f>
        <v>57</v>
      </c>
      <c r="J1151" s="6">
        <f t="shared" si="17"/>
        <v>0.12903225806451613</v>
      </c>
    </row>
    <row r="1152" spans="1:10">
      <c r="A1152" s="1">
        <v>464</v>
      </c>
      <c r="B1152" s="3">
        <v>15</v>
      </c>
      <c r="C1152" s="3">
        <v>26</v>
      </c>
      <c r="D1152" s="1">
        <v>3</v>
      </c>
      <c r="E1152" s="5" t="s">
        <v>95</v>
      </c>
      <c r="F1152" s="5">
        <f>+E1152*D1152</f>
        <v>0.10416666666666667</v>
      </c>
      <c r="G1152" s="3">
        <f>+H1152-(B1152*D1152)</f>
        <v>33</v>
      </c>
      <c r="H1152" s="3">
        <f>+C1152*D1152</f>
        <v>78</v>
      </c>
      <c r="I1152" s="3">
        <f>+B1152*D1152</f>
        <v>45</v>
      </c>
      <c r="J1152" s="6">
        <f t="shared" si="17"/>
        <v>0.14102564102564102</v>
      </c>
    </row>
    <row r="1153" spans="1:10">
      <c r="A1153" s="1">
        <v>464</v>
      </c>
      <c r="B1153" s="3">
        <v>16</v>
      </c>
      <c r="C1153" s="3">
        <v>27</v>
      </c>
      <c r="D1153" s="1">
        <v>2</v>
      </c>
      <c r="E1153" s="5" t="s">
        <v>84</v>
      </c>
      <c r="F1153" s="5">
        <f>+E1153*D1153</f>
        <v>3.3333333333333333E-2</v>
      </c>
      <c r="G1153" s="3">
        <f>+H1153-(B1153*D1153)</f>
        <v>22</v>
      </c>
      <c r="H1153" s="3">
        <f>+C1153*D1153</f>
        <v>54</v>
      </c>
      <c r="I1153" s="3">
        <f>+B1153*D1153</f>
        <v>32</v>
      </c>
      <c r="J1153" s="6">
        <f t="shared" si="17"/>
        <v>0.20370370370370369</v>
      </c>
    </row>
    <row r="1154" spans="1:10">
      <c r="A1154" s="1">
        <v>464</v>
      </c>
      <c r="B1154" s="3">
        <v>13</v>
      </c>
      <c r="C1154" s="3">
        <v>22</v>
      </c>
      <c r="D1154" s="1">
        <v>1</v>
      </c>
      <c r="E1154" s="5" t="s">
        <v>82</v>
      </c>
      <c r="F1154" s="5">
        <f>+E1154*D1154</f>
        <v>6.9444444444444441E-3</v>
      </c>
      <c r="G1154" s="3">
        <f>+H1154-(B1154*D1154)</f>
        <v>9</v>
      </c>
      <c r="H1154" s="3">
        <f>+C1154*D1154</f>
        <v>22</v>
      </c>
      <c r="I1154" s="3">
        <f>+B1154*D1154</f>
        <v>13</v>
      </c>
      <c r="J1154" s="6">
        <f t="shared" ref="J1154:J1217" si="18">+(G1154/H1154)/D1154</f>
        <v>0.40909090909090912</v>
      </c>
    </row>
    <row r="1155" spans="1:10">
      <c r="A1155" s="1">
        <v>465</v>
      </c>
      <c r="B1155" s="3">
        <v>15</v>
      </c>
      <c r="C1155" s="3">
        <v>25</v>
      </c>
      <c r="D1155" s="1">
        <v>3</v>
      </c>
      <c r="E1155" s="5" t="s">
        <v>111</v>
      </c>
      <c r="F1155" s="5">
        <f>+E1155*D1155</f>
        <v>7.7083333333333337E-2</v>
      </c>
      <c r="G1155" s="3">
        <f>+H1155-(B1155*D1155)</f>
        <v>30</v>
      </c>
      <c r="H1155" s="3">
        <f>+C1155*D1155</f>
        <v>75</v>
      </c>
      <c r="I1155" s="3">
        <f>+B1155*D1155</f>
        <v>45</v>
      </c>
      <c r="J1155" s="6">
        <f t="shared" si="18"/>
        <v>0.13333333333333333</v>
      </c>
    </row>
    <row r="1156" spans="1:10">
      <c r="A1156" s="1">
        <v>465</v>
      </c>
      <c r="B1156" s="3">
        <v>14</v>
      </c>
      <c r="C1156" s="3">
        <v>23</v>
      </c>
      <c r="D1156" s="1">
        <v>2</v>
      </c>
      <c r="E1156" s="5" t="s">
        <v>74</v>
      </c>
      <c r="F1156" s="5">
        <f>+E1156*D1156</f>
        <v>3.1944444444444442E-2</v>
      </c>
      <c r="G1156" s="3">
        <f>+H1156-(B1156*D1156)</f>
        <v>18</v>
      </c>
      <c r="H1156" s="3">
        <f>+C1156*D1156</f>
        <v>46</v>
      </c>
      <c r="I1156" s="3">
        <f>+B1156*D1156</f>
        <v>28</v>
      </c>
      <c r="J1156" s="6">
        <f t="shared" si="18"/>
        <v>0.19565217391304349</v>
      </c>
    </row>
    <row r="1157" spans="1:10">
      <c r="A1157" s="1">
        <v>466</v>
      </c>
      <c r="B1157" s="3">
        <v>13</v>
      </c>
      <c r="C1157" s="3">
        <v>22</v>
      </c>
      <c r="D1157" s="1">
        <v>1</v>
      </c>
      <c r="E1157" s="5" t="s">
        <v>95</v>
      </c>
      <c r="F1157" s="5">
        <f>+E1157*D1157</f>
        <v>3.4722222222222224E-2</v>
      </c>
      <c r="G1157" s="3">
        <f>+H1157-(B1157*D1157)</f>
        <v>9</v>
      </c>
      <c r="H1157" s="3">
        <f>+C1157*D1157</f>
        <v>22</v>
      </c>
      <c r="I1157" s="3">
        <f>+B1157*D1157</f>
        <v>13</v>
      </c>
      <c r="J1157" s="6">
        <f t="shared" si="18"/>
        <v>0.40909090909090912</v>
      </c>
    </row>
    <row r="1158" spans="1:10">
      <c r="A1158" s="1">
        <v>466</v>
      </c>
      <c r="B1158" s="3">
        <v>18</v>
      </c>
      <c r="C1158" s="3">
        <v>30</v>
      </c>
      <c r="D1158" s="1">
        <v>3</v>
      </c>
      <c r="E1158" s="5" t="s">
        <v>119</v>
      </c>
      <c r="F1158" s="5">
        <f>+E1158*D1158</f>
        <v>0.10833333333333332</v>
      </c>
      <c r="G1158" s="3">
        <f>+H1158-(B1158*D1158)</f>
        <v>36</v>
      </c>
      <c r="H1158" s="3">
        <f>+C1158*D1158</f>
        <v>90</v>
      </c>
      <c r="I1158" s="3">
        <f>+B1158*D1158</f>
        <v>54</v>
      </c>
      <c r="J1158" s="6">
        <f t="shared" si="18"/>
        <v>0.13333333333333333</v>
      </c>
    </row>
    <row r="1159" spans="1:10">
      <c r="A1159" s="1">
        <v>466</v>
      </c>
      <c r="B1159" s="3">
        <v>16</v>
      </c>
      <c r="C1159" s="3">
        <v>28</v>
      </c>
      <c r="D1159" s="1">
        <v>1</v>
      </c>
      <c r="E1159" s="5" t="s">
        <v>92</v>
      </c>
      <c r="F1159" s="5">
        <f>+E1159*D1159</f>
        <v>2.9861111111111113E-2</v>
      </c>
      <c r="G1159" s="3">
        <f>+H1159-(B1159*D1159)</f>
        <v>12</v>
      </c>
      <c r="H1159" s="3">
        <f>+C1159*D1159</f>
        <v>28</v>
      </c>
      <c r="I1159" s="3">
        <f>+B1159*D1159</f>
        <v>16</v>
      </c>
      <c r="J1159" s="6">
        <f t="shared" si="18"/>
        <v>0.42857142857142855</v>
      </c>
    </row>
    <row r="1160" spans="1:10">
      <c r="A1160" s="1">
        <v>467</v>
      </c>
      <c r="B1160" s="3">
        <v>20</v>
      </c>
      <c r="C1160" s="3">
        <v>33</v>
      </c>
      <c r="D1160" s="1">
        <v>3</v>
      </c>
      <c r="E1160" s="5" t="s">
        <v>99</v>
      </c>
      <c r="F1160" s="5">
        <f>+E1160*D1160</f>
        <v>2.7083333333333331E-2</v>
      </c>
      <c r="G1160" s="3">
        <f>+H1160-(B1160*D1160)</f>
        <v>39</v>
      </c>
      <c r="H1160" s="3">
        <f>+C1160*D1160</f>
        <v>99</v>
      </c>
      <c r="I1160" s="3">
        <f>+B1160*D1160</f>
        <v>60</v>
      </c>
      <c r="J1160" s="6">
        <f t="shared" si="18"/>
        <v>0.1313131313131313</v>
      </c>
    </row>
    <row r="1161" spans="1:10">
      <c r="A1161" s="1">
        <v>467</v>
      </c>
      <c r="B1161" s="3">
        <v>13</v>
      </c>
      <c r="C1161" s="3">
        <v>22</v>
      </c>
      <c r="D1161" s="1">
        <v>2</v>
      </c>
      <c r="E1161" s="5" t="s">
        <v>89</v>
      </c>
      <c r="F1161" s="5">
        <f>+E1161*D1161</f>
        <v>8.1944444444444445E-2</v>
      </c>
      <c r="G1161" s="3">
        <f>+H1161-(B1161*D1161)</f>
        <v>18</v>
      </c>
      <c r="H1161" s="3">
        <f>+C1161*D1161</f>
        <v>44</v>
      </c>
      <c r="I1161" s="3">
        <f>+B1161*D1161</f>
        <v>26</v>
      </c>
      <c r="J1161" s="6">
        <f t="shared" si="18"/>
        <v>0.20454545454545456</v>
      </c>
    </row>
    <row r="1162" spans="1:10">
      <c r="A1162" s="1">
        <v>468</v>
      </c>
      <c r="B1162" s="3">
        <v>11</v>
      </c>
      <c r="C1162" s="3">
        <v>19</v>
      </c>
      <c r="D1162" s="1">
        <v>2</v>
      </c>
      <c r="E1162" s="5" t="s">
        <v>91</v>
      </c>
      <c r="F1162" s="5">
        <f>+E1162*D1162</f>
        <v>5.2777777777777778E-2</v>
      </c>
      <c r="G1162" s="3">
        <f>+H1162-(B1162*D1162)</f>
        <v>16</v>
      </c>
      <c r="H1162" s="3">
        <f>+C1162*D1162</f>
        <v>38</v>
      </c>
      <c r="I1162" s="3">
        <f>+B1162*D1162</f>
        <v>22</v>
      </c>
      <c r="J1162" s="6">
        <f t="shared" si="18"/>
        <v>0.21052631578947367</v>
      </c>
    </row>
    <row r="1163" spans="1:10">
      <c r="A1163" s="1">
        <v>468</v>
      </c>
      <c r="B1163" s="3">
        <v>12</v>
      </c>
      <c r="C1163" s="3">
        <v>20</v>
      </c>
      <c r="D1163" s="1">
        <v>2</v>
      </c>
      <c r="E1163" s="5" t="s">
        <v>117</v>
      </c>
      <c r="F1163" s="5">
        <f>+E1163*D1163</f>
        <v>2.2222222222222223E-2</v>
      </c>
      <c r="G1163" s="3">
        <f>+H1163-(B1163*D1163)</f>
        <v>16</v>
      </c>
      <c r="H1163" s="3">
        <f>+C1163*D1163</f>
        <v>40</v>
      </c>
      <c r="I1163" s="3">
        <f>+B1163*D1163</f>
        <v>24</v>
      </c>
      <c r="J1163" s="6">
        <f t="shared" si="18"/>
        <v>0.2</v>
      </c>
    </row>
    <row r="1164" spans="1:10">
      <c r="A1164" s="1">
        <v>468</v>
      </c>
      <c r="B1164" s="3">
        <v>16</v>
      </c>
      <c r="C1164" s="3">
        <v>28</v>
      </c>
      <c r="D1164" s="1">
        <v>1</v>
      </c>
      <c r="E1164" s="5" t="s">
        <v>70</v>
      </c>
      <c r="F1164" s="5">
        <f>+E1164*D1164</f>
        <v>6.2500000000000003E-3</v>
      </c>
      <c r="G1164" s="3">
        <f>+H1164-(B1164*D1164)</f>
        <v>12</v>
      </c>
      <c r="H1164" s="3">
        <f>+C1164*D1164</f>
        <v>28</v>
      </c>
      <c r="I1164" s="3">
        <f>+B1164*D1164</f>
        <v>16</v>
      </c>
      <c r="J1164" s="6">
        <f t="shared" si="18"/>
        <v>0.42857142857142855</v>
      </c>
    </row>
    <row r="1165" spans="1:10">
      <c r="A1165" s="1">
        <v>469</v>
      </c>
      <c r="B1165" s="3">
        <v>21</v>
      </c>
      <c r="C1165" s="3">
        <v>35</v>
      </c>
      <c r="D1165" s="1">
        <v>3</v>
      </c>
      <c r="E1165" s="5" t="s">
        <v>105</v>
      </c>
      <c r="F1165" s="5">
        <f>+E1165*D1165</f>
        <v>4.583333333333333E-2</v>
      </c>
      <c r="G1165" s="3">
        <f>+H1165-(B1165*D1165)</f>
        <v>42</v>
      </c>
      <c r="H1165" s="3">
        <f>+C1165*D1165</f>
        <v>105</v>
      </c>
      <c r="I1165" s="3">
        <f>+B1165*D1165</f>
        <v>63</v>
      </c>
      <c r="J1165" s="6">
        <f t="shared" si="18"/>
        <v>0.13333333333333333</v>
      </c>
    </row>
    <row r="1166" spans="1:10">
      <c r="A1166" s="1">
        <v>469</v>
      </c>
      <c r="B1166" s="3">
        <v>19</v>
      </c>
      <c r="C1166" s="3">
        <v>32</v>
      </c>
      <c r="D1166" s="1">
        <v>1</v>
      </c>
      <c r="E1166" s="5" t="s">
        <v>86</v>
      </c>
      <c r="F1166" s="5">
        <f>+E1166*D1166</f>
        <v>3.0555555555555555E-2</v>
      </c>
      <c r="G1166" s="3">
        <f>+H1166-(B1166*D1166)</f>
        <v>13</v>
      </c>
      <c r="H1166" s="3">
        <f>+C1166*D1166</f>
        <v>32</v>
      </c>
      <c r="I1166" s="3">
        <f>+B1166*D1166</f>
        <v>19</v>
      </c>
      <c r="J1166" s="6">
        <f t="shared" si="18"/>
        <v>0.40625</v>
      </c>
    </row>
    <row r="1167" spans="1:10">
      <c r="A1167" s="1">
        <v>470</v>
      </c>
      <c r="B1167" s="3">
        <v>14</v>
      </c>
      <c r="C1167" s="3">
        <v>24</v>
      </c>
      <c r="D1167" s="1">
        <v>1</v>
      </c>
      <c r="E1167" s="5" t="s">
        <v>86</v>
      </c>
      <c r="F1167" s="5">
        <f>+E1167*D1167</f>
        <v>3.0555555555555555E-2</v>
      </c>
      <c r="G1167" s="3">
        <f>+H1167-(B1167*D1167)</f>
        <v>10</v>
      </c>
      <c r="H1167" s="3">
        <f>+C1167*D1167</f>
        <v>24</v>
      </c>
      <c r="I1167" s="3">
        <f>+B1167*D1167</f>
        <v>14</v>
      </c>
      <c r="J1167" s="6">
        <f t="shared" si="18"/>
        <v>0.41666666666666669</v>
      </c>
    </row>
    <row r="1168" spans="1:10">
      <c r="A1168" s="1">
        <v>470</v>
      </c>
      <c r="B1168" s="3">
        <v>10</v>
      </c>
      <c r="C1168" s="3">
        <v>18</v>
      </c>
      <c r="D1168" s="1">
        <v>3</v>
      </c>
      <c r="E1168" s="5" t="s">
        <v>118</v>
      </c>
      <c r="F1168" s="5">
        <f>+E1168*D1168</f>
        <v>5.8333333333333334E-2</v>
      </c>
      <c r="G1168" s="3">
        <f>+H1168-(B1168*D1168)</f>
        <v>24</v>
      </c>
      <c r="H1168" s="3">
        <f>+C1168*D1168</f>
        <v>54</v>
      </c>
      <c r="I1168" s="3">
        <f>+B1168*D1168</f>
        <v>30</v>
      </c>
      <c r="J1168" s="6">
        <f t="shared" si="18"/>
        <v>0.14814814814814814</v>
      </c>
    </row>
    <row r="1169" spans="1:10">
      <c r="A1169" s="1">
        <v>471</v>
      </c>
      <c r="B1169" s="3">
        <v>21</v>
      </c>
      <c r="C1169" s="3">
        <v>35</v>
      </c>
      <c r="D1169" s="1">
        <v>3</v>
      </c>
      <c r="E1169" s="5" t="s">
        <v>94</v>
      </c>
      <c r="F1169" s="5">
        <f>+E1169*D1169</f>
        <v>0.11874999999999999</v>
      </c>
      <c r="G1169" s="3">
        <f>+H1169-(B1169*D1169)</f>
        <v>42</v>
      </c>
      <c r="H1169" s="3">
        <f>+C1169*D1169</f>
        <v>105</v>
      </c>
      <c r="I1169" s="3">
        <f>+B1169*D1169</f>
        <v>63</v>
      </c>
      <c r="J1169" s="6">
        <f t="shared" si="18"/>
        <v>0.13333333333333333</v>
      </c>
    </row>
    <row r="1170" spans="1:10">
      <c r="A1170" s="1">
        <v>472</v>
      </c>
      <c r="B1170" s="3">
        <v>21</v>
      </c>
      <c r="C1170" s="3">
        <v>35</v>
      </c>
      <c r="D1170" s="1">
        <v>2</v>
      </c>
      <c r="E1170" s="5" t="s">
        <v>101</v>
      </c>
      <c r="F1170" s="5">
        <f>+E1170*D1170</f>
        <v>5.8333333333333334E-2</v>
      </c>
      <c r="G1170" s="3">
        <f>+H1170-(B1170*D1170)</f>
        <v>28</v>
      </c>
      <c r="H1170" s="3">
        <f>+C1170*D1170</f>
        <v>70</v>
      </c>
      <c r="I1170" s="3">
        <f>+B1170*D1170</f>
        <v>42</v>
      </c>
      <c r="J1170" s="6">
        <f t="shared" si="18"/>
        <v>0.2</v>
      </c>
    </row>
    <row r="1171" spans="1:10">
      <c r="A1171" s="1">
        <v>472</v>
      </c>
      <c r="B1171" s="3">
        <v>13</v>
      </c>
      <c r="C1171" s="3">
        <v>22</v>
      </c>
      <c r="D1171" s="1">
        <v>2</v>
      </c>
      <c r="E1171" s="5" t="s">
        <v>81</v>
      </c>
      <c r="F1171" s="5">
        <f>+E1171*D1171</f>
        <v>4.3055555555555555E-2</v>
      </c>
      <c r="G1171" s="3">
        <f>+H1171-(B1171*D1171)</f>
        <v>18</v>
      </c>
      <c r="H1171" s="3">
        <f>+C1171*D1171</f>
        <v>44</v>
      </c>
      <c r="I1171" s="3">
        <f>+B1171*D1171</f>
        <v>26</v>
      </c>
      <c r="J1171" s="6">
        <f t="shared" si="18"/>
        <v>0.20454545454545456</v>
      </c>
    </row>
    <row r="1172" spans="1:10">
      <c r="A1172" s="1">
        <v>473</v>
      </c>
      <c r="B1172" s="3">
        <v>13</v>
      </c>
      <c r="C1172" s="3">
        <v>22</v>
      </c>
      <c r="D1172" s="1">
        <v>2</v>
      </c>
      <c r="E1172" s="5" t="s">
        <v>68</v>
      </c>
      <c r="F1172" s="5">
        <f>+E1172*D1172</f>
        <v>7.0833333333333331E-2</v>
      </c>
      <c r="G1172" s="3">
        <f>+H1172-(B1172*D1172)</f>
        <v>18</v>
      </c>
      <c r="H1172" s="3">
        <f>+C1172*D1172</f>
        <v>44</v>
      </c>
      <c r="I1172" s="3">
        <f>+B1172*D1172</f>
        <v>26</v>
      </c>
      <c r="J1172" s="6">
        <f t="shared" si="18"/>
        <v>0.20454545454545456</v>
      </c>
    </row>
    <row r="1173" spans="1:10">
      <c r="A1173" s="1">
        <v>473</v>
      </c>
      <c r="B1173" s="3">
        <v>21</v>
      </c>
      <c r="C1173" s="3">
        <v>35</v>
      </c>
      <c r="D1173" s="1">
        <v>1</v>
      </c>
      <c r="E1173" s="5" t="s">
        <v>82</v>
      </c>
      <c r="F1173" s="5">
        <f>+E1173*D1173</f>
        <v>6.9444444444444441E-3</v>
      </c>
      <c r="G1173" s="3">
        <f>+H1173-(B1173*D1173)</f>
        <v>14</v>
      </c>
      <c r="H1173" s="3">
        <f>+C1173*D1173</f>
        <v>35</v>
      </c>
      <c r="I1173" s="3">
        <f>+B1173*D1173</f>
        <v>21</v>
      </c>
      <c r="J1173" s="6">
        <f t="shared" si="18"/>
        <v>0.4</v>
      </c>
    </row>
    <row r="1174" spans="1:10">
      <c r="A1174" s="1">
        <v>474</v>
      </c>
      <c r="B1174" s="3">
        <v>20</v>
      </c>
      <c r="C1174" s="3">
        <v>34</v>
      </c>
      <c r="D1174" s="1">
        <v>1</v>
      </c>
      <c r="E1174" s="5" t="s">
        <v>107</v>
      </c>
      <c r="F1174" s="5">
        <f>+E1174*D1174</f>
        <v>3.8194444444444448E-2</v>
      </c>
      <c r="G1174" s="3">
        <f>+H1174-(B1174*D1174)</f>
        <v>14</v>
      </c>
      <c r="H1174" s="3">
        <f>+C1174*D1174</f>
        <v>34</v>
      </c>
      <c r="I1174" s="3">
        <f>+B1174*D1174</f>
        <v>20</v>
      </c>
      <c r="J1174" s="6">
        <f t="shared" si="18"/>
        <v>0.41176470588235292</v>
      </c>
    </row>
    <row r="1175" spans="1:10">
      <c r="A1175" s="1">
        <v>474</v>
      </c>
      <c r="B1175" s="3">
        <v>17</v>
      </c>
      <c r="C1175" s="3">
        <v>29</v>
      </c>
      <c r="D1175" s="1">
        <v>1</v>
      </c>
      <c r="E1175" s="5" t="s">
        <v>111</v>
      </c>
      <c r="F1175" s="5">
        <f>+E1175*D1175</f>
        <v>2.5694444444444443E-2</v>
      </c>
      <c r="G1175" s="3">
        <f>+H1175-(B1175*D1175)</f>
        <v>12</v>
      </c>
      <c r="H1175" s="3">
        <f>+C1175*D1175</f>
        <v>29</v>
      </c>
      <c r="I1175" s="3">
        <f>+B1175*D1175</f>
        <v>17</v>
      </c>
      <c r="J1175" s="6">
        <f t="shared" si="18"/>
        <v>0.41379310344827586</v>
      </c>
    </row>
    <row r="1176" spans="1:10">
      <c r="A1176" s="1">
        <v>474</v>
      </c>
      <c r="B1176" s="3">
        <v>19</v>
      </c>
      <c r="C1176" s="3">
        <v>31</v>
      </c>
      <c r="D1176" s="1">
        <v>1</v>
      </c>
      <c r="E1176" s="5" t="s">
        <v>69</v>
      </c>
      <c r="F1176" s="5">
        <f>+E1176*D1176</f>
        <v>2.361111111111111E-2</v>
      </c>
      <c r="G1176" s="3">
        <f>+H1176-(B1176*D1176)</f>
        <v>12</v>
      </c>
      <c r="H1176" s="3">
        <f>+C1176*D1176</f>
        <v>31</v>
      </c>
      <c r="I1176" s="3">
        <f>+B1176*D1176</f>
        <v>19</v>
      </c>
      <c r="J1176" s="6">
        <f t="shared" si="18"/>
        <v>0.38709677419354838</v>
      </c>
    </row>
    <row r="1177" spans="1:10">
      <c r="A1177" s="1">
        <v>474</v>
      </c>
      <c r="B1177" s="3">
        <v>16</v>
      </c>
      <c r="C1177" s="3">
        <v>28</v>
      </c>
      <c r="D1177" s="1">
        <v>3</v>
      </c>
      <c r="E1177" s="5" t="s">
        <v>103</v>
      </c>
      <c r="F1177" s="5">
        <f>+E1177*D1177</f>
        <v>7.2916666666666671E-2</v>
      </c>
      <c r="G1177" s="3">
        <f>+H1177-(B1177*D1177)</f>
        <v>36</v>
      </c>
      <c r="H1177" s="3">
        <f>+C1177*D1177</f>
        <v>84</v>
      </c>
      <c r="I1177" s="3">
        <f>+B1177*D1177</f>
        <v>48</v>
      </c>
      <c r="J1177" s="6">
        <f t="shared" si="18"/>
        <v>0.14285714285714285</v>
      </c>
    </row>
    <row r="1178" spans="1:10">
      <c r="A1178" s="1">
        <v>475</v>
      </c>
      <c r="B1178" s="3">
        <v>14</v>
      </c>
      <c r="C1178" s="3">
        <v>24</v>
      </c>
      <c r="D1178" s="1">
        <v>3</v>
      </c>
      <c r="E1178" s="5" t="s">
        <v>108</v>
      </c>
      <c r="F1178" s="5">
        <f>+E1178*D1178</f>
        <v>4.3749999999999997E-2</v>
      </c>
      <c r="G1178" s="3">
        <f>+H1178-(B1178*D1178)</f>
        <v>30</v>
      </c>
      <c r="H1178" s="3">
        <f>+C1178*D1178</f>
        <v>72</v>
      </c>
      <c r="I1178" s="3">
        <f>+B1178*D1178</f>
        <v>42</v>
      </c>
      <c r="J1178" s="6">
        <f t="shared" si="18"/>
        <v>0.1388888888888889</v>
      </c>
    </row>
    <row r="1179" spans="1:10">
      <c r="A1179" s="1">
        <v>475</v>
      </c>
      <c r="B1179" s="3">
        <v>20</v>
      </c>
      <c r="C1179" s="3">
        <v>34</v>
      </c>
      <c r="D1179" s="1">
        <v>3</v>
      </c>
      <c r="E1179" s="5" t="s">
        <v>96</v>
      </c>
      <c r="F1179" s="5">
        <f>+E1179*D1179</f>
        <v>2.9166666666666667E-2</v>
      </c>
      <c r="G1179" s="3">
        <f>+H1179-(B1179*D1179)</f>
        <v>42</v>
      </c>
      <c r="H1179" s="3">
        <f>+C1179*D1179</f>
        <v>102</v>
      </c>
      <c r="I1179" s="3">
        <f>+B1179*D1179</f>
        <v>60</v>
      </c>
      <c r="J1179" s="6">
        <f t="shared" si="18"/>
        <v>0.1372549019607843</v>
      </c>
    </row>
    <row r="1180" spans="1:10">
      <c r="A1180" s="1">
        <v>476</v>
      </c>
      <c r="B1180" s="3">
        <v>14</v>
      </c>
      <c r="C1180" s="3">
        <v>24</v>
      </c>
      <c r="D1180" s="1">
        <v>2</v>
      </c>
      <c r="E1180" s="5" t="s">
        <v>107</v>
      </c>
      <c r="F1180" s="5">
        <f>+E1180*D1180</f>
        <v>7.6388888888888895E-2</v>
      </c>
      <c r="G1180" s="3">
        <f>+H1180-(B1180*D1180)</f>
        <v>20</v>
      </c>
      <c r="H1180" s="3">
        <f>+C1180*D1180</f>
        <v>48</v>
      </c>
      <c r="I1180" s="3">
        <f>+B1180*D1180</f>
        <v>28</v>
      </c>
      <c r="J1180" s="6">
        <f t="shared" si="18"/>
        <v>0.20833333333333334</v>
      </c>
    </row>
    <row r="1181" spans="1:10">
      <c r="A1181" s="1">
        <v>476</v>
      </c>
      <c r="B1181" s="3">
        <v>20</v>
      </c>
      <c r="C1181" s="3">
        <v>34</v>
      </c>
      <c r="D1181" s="1">
        <v>1</v>
      </c>
      <c r="E1181" s="5" t="s">
        <v>69</v>
      </c>
      <c r="F1181" s="5">
        <f>+E1181*D1181</f>
        <v>2.361111111111111E-2</v>
      </c>
      <c r="G1181" s="3">
        <f>+H1181-(B1181*D1181)</f>
        <v>14</v>
      </c>
      <c r="H1181" s="3">
        <f>+C1181*D1181</f>
        <v>34</v>
      </c>
      <c r="I1181" s="3">
        <f>+B1181*D1181</f>
        <v>20</v>
      </c>
      <c r="J1181" s="6">
        <f t="shared" si="18"/>
        <v>0.41176470588235292</v>
      </c>
    </row>
    <row r="1182" spans="1:10">
      <c r="A1182" s="1">
        <v>476</v>
      </c>
      <c r="B1182" s="3">
        <v>19</v>
      </c>
      <c r="C1182" s="3">
        <v>32</v>
      </c>
      <c r="D1182" s="1">
        <v>3</v>
      </c>
      <c r="E1182" s="5" t="s">
        <v>85</v>
      </c>
      <c r="F1182" s="5">
        <f>+E1182*D1182</f>
        <v>1.0416666666666666E-2</v>
      </c>
      <c r="G1182" s="3">
        <f>+H1182-(B1182*D1182)</f>
        <v>39</v>
      </c>
      <c r="H1182" s="3">
        <f>+C1182*D1182</f>
        <v>96</v>
      </c>
      <c r="I1182" s="3">
        <f>+B1182*D1182</f>
        <v>57</v>
      </c>
      <c r="J1182" s="6">
        <f t="shared" si="18"/>
        <v>0.13541666666666666</v>
      </c>
    </row>
    <row r="1183" spans="1:10">
      <c r="A1183" s="1">
        <v>476</v>
      </c>
      <c r="B1183" s="3">
        <v>25</v>
      </c>
      <c r="C1183" s="3">
        <v>40</v>
      </c>
      <c r="D1183" s="1">
        <v>1</v>
      </c>
      <c r="E1183" s="5" t="s">
        <v>108</v>
      </c>
      <c r="F1183" s="5">
        <f>+E1183*D1183</f>
        <v>1.4583333333333334E-2</v>
      </c>
      <c r="G1183" s="3">
        <f>+H1183-(B1183*D1183)</f>
        <v>15</v>
      </c>
      <c r="H1183" s="3">
        <f>+C1183*D1183</f>
        <v>40</v>
      </c>
      <c r="I1183" s="3">
        <f>+B1183*D1183</f>
        <v>25</v>
      </c>
      <c r="J1183" s="6">
        <f t="shared" si="18"/>
        <v>0.375</v>
      </c>
    </row>
    <row r="1184" spans="1:10">
      <c r="A1184" s="1">
        <v>477</v>
      </c>
      <c r="B1184" s="3">
        <v>20</v>
      </c>
      <c r="C1184" s="3">
        <v>34</v>
      </c>
      <c r="D1184" s="1">
        <v>2</v>
      </c>
      <c r="E1184" s="5" t="s">
        <v>69</v>
      </c>
      <c r="F1184" s="5">
        <f>+E1184*D1184</f>
        <v>4.7222222222222221E-2</v>
      </c>
      <c r="G1184" s="3">
        <f>+H1184-(B1184*D1184)</f>
        <v>28</v>
      </c>
      <c r="H1184" s="3">
        <f>+C1184*D1184</f>
        <v>68</v>
      </c>
      <c r="I1184" s="3">
        <f>+B1184*D1184</f>
        <v>40</v>
      </c>
      <c r="J1184" s="6">
        <f t="shared" si="18"/>
        <v>0.20588235294117646</v>
      </c>
    </row>
    <row r="1185" spans="1:10">
      <c r="A1185" s="1">
        <v>477</v>
      </c>
      <c r="B1185" s="3">
        <v>14</v>
      </c>
      <c r="C1185" s="3">
        <v>23</v>
      </c>
      <c r="D1185" s="1">
        <v>2</v>
      </c>
      <c r="E1185" s="5" t="s">
        <v>99</v>
      </c>
      <c r="F1185" s="5">
        <f>+E1185*D1185</f>
        <v>1.8055555555555554E-2</v>
      </c>
      <c r="G1185" s="3">
        <f>+H1185-(B1185*D1185)</f>
        <v>18</v>
      </c>
      <c r="H1185" s="3">
        <f>+C1185*D1185</f>
        <v>46</v>
      </c>
      <c r="I1185" s="3">
        <f>+B1185*D1185</f>
        <v>28</v>
      </c>
      <c r="J1185" s="6">
        <f t="shared" si="18"/>
        <v>0.19565217391304349</v>
      </c>
    </row>
    <row r="1186" spans="1:10">
      <c r="A1186" s="1">
        <v>477</v>
      </c>
      <c r="B1186" s="3">
        <v>14</v>
      </c>
      <c r="C1186" s="3">
        <v>24</v>
      </c>
      <c r="D1186" s="1">
        <v>2</v>
      </c>
      <c r="E1186" s="5" t="s">
        <v>102</v>
      </c>
      <c r="F1186" s="5">
        <f>+E1186*D1186</f>
        <v>6.5277777777777782E-2</v>
      </c>
      <c r="G1186" s="3">
        <f>+H1186-(B1186*D1186)</f>
        <v>20</v>
      </c>
      <c r="H1186" s="3">
        <f>+C1186*D1186</f>
        <v>48</v>
      </c>
      <c r="I1186" s="3">
        <f>+B1186*D1186</f>
        <v>28</v>
      </c>
      <c r="J1186" s="6">
        <f t="shared" si="18"/>
        <v>0.20833333333333334</v>
      </c>
    </row>
    <row r="1187" spans="1:10">
      <c r="A1187" s="1">
        <v>477</v>
      </c>
      <c r="B1187" s="3">
        <v>13</v>
      </c>
      <c r="C1187" s="3">
        <v>21</v>
      </c>
      <c r="D1187" s="1">
        <v>2</v>
      </c>
      <c r="E1187" s="5" t="s">
        <v>108</v>
      </c>
      <c r="F1187" s="5">
        <f>+E1187*D1187</f>
        <v>2.9166666666666667E-2</v>
      </c>
      <c r="G1187" s="3">
        <f>+H1187-(B1187*D1187)</f>
        <v>16</v>
      </c>
      <c r="H1187" s="3">
        <f>+C1187*D1187</f>
        <v>42</v>
      </c>
      <c r="I1187" s="3">
        <f>+B1187*D1187</f>
        <v>26</v>
      </c>
      <c r="J1187" s="6">
        <f t="shared" si="18"/>
        <v>0.19047619047619047</v>
      </c>
    </row>
    <row r="1188" spans="1:10">
      <c r="A1188" s="1">
        <v>478</v>
      </c>
      <c r="B1188" s="3">
        <v>18</v>
      </c>
      <c r="C1188" s="3">
        <v>30</v>
      </c>
      <c r="D1188" s="1">
        <v>2</v>
      </c>
      <c r="E1188" s="5" t="s">
        <v>73</v>
      </c>
      <c r="F1188" s="5">
        <f>+E1188*D1188</f>
        <v>7.4999999999999997E-2</v>
      </c>
      <c r="G1188" s="3">
        <f>+H1188-(B1188*D1188)</f>
        <v>24</v>
      </c>
      <c r="H1188" s="3">
        <f>+C1188*D1188</f>
        <v>60</v>
      </c>
      <c r="I1188" s="3">
        <f>+B1188*D1188</f>
        <v>36</v>
      </c>
      <c r="J1188" s="6">
        <f t="shared" si="18"/>
        <v>0.2</v>
      </c>
    </row>
    <row r="1189" spans="1:10">
      <c r="A1189" s="1">
        <v>478</v>
      </c>
      <c r="B1189" s="3">
        <v>17</v>
      </c>
      <c r="C1189" s="3">
        <v>29</v>
      </c>
      <c r="D1189" s="1">
        <v>2</v>
      </c>
      <c r="E1189" s="5" t="s">
        <v>72</v>
      </c>
      <c r="F1189" s="5">
        <f>+E1189*D1189</f>
        <v>0.05</v>
      </c>
      <c r="G1189" s="3">
        <f>+H1189-(B1189*D1189)</f>
        <v>24</v>
      </c>
      <c r="H1189" s="3">
        <f>+C1189*D1189</f>
        <v>58</v>
      </c>
      <c r="I1189" s="3">
        <f>+B1189*D1189</f>
        <v>34</v>
      </c>
      <c r="J1189" s="6">
        <f t="shared" si="18"/>
        <v>0.20689655172413793</v>
      </c>
    </row>
    <row r="1190" spans="1:10">
      <c r="A1190" s="1">
        <v>479</v>
      </c>
      <c r="B1190" s="3">
        <v>10</v>
      </c>
      <c r="C1190" s="3">
        <v>18</v>
      </c>
      <c r="D1190" s="1">
        <v>1</v>
      </c>
      <c r="E1190" s="5" t="s">
        <v>98</v>
      </c>
      <c r="F1190" s="5">
        <f>+E1190*D1190</f>
        <v>3.125E-2</v>
      </c>
      <c r="G1190" s="3">
        <f>+H1190-(B1190*D1190)</f>
        <v>8</v>
      </c>
      <c r="H1190" s="3">
        <f>+C1190*D1190</f>
        <v>18</v>
      </c>
      <c r="I1190" s="3">
        <f>+B1190*D1190</f>
        <v>10</v>
      </c>
      <c r="J1190" s="6">
        <f t="shared" si="18"/>
        <v>0.44444444444444442</v>
      </c>
    </row>
    <row r="1191" spans="1:10">
      <c r="A1191" s="1">
        <v>479</v>
      </c>
      <c r="B1191" s="3">
        <v>20</v>
      </c>
      <c r="C1191" s="3">
        <v>34</v>
      </c>
      <c r="D1191" s="1">
        <v>1</v>
      </c>
      <c r="E1191" s="5" t="s">
        <v>91</v>
      </c>
      <c r="F1191" s="5">
        <f>+E1191*D1191</f>
        <v>2.6388888888888889E-2</v>
      </c>
      <c r="G1191" s="3">
        <f>+H1191-(B1191*D1191)</f>
        <v>14</v>
      </c>
      <c r="H1191" s="3">
        <f>+C1191*D1191</f>
        <v>34</v>
      </c>
      <c r="I1191" s="3">
        <f>+B1191*D1191</f>
        <v>20</v>
      </c>
      <c r="J1191" s="6">
        <f t="shared" si="18"/>
        <v>0.41176470588235292</v>
      </c>
    </row>
    <row r="1192" spans="1:10">
      <c r="A1192" s="1">
        <v>480</v>
      </c>
      <c r="B1192" s="3">
        <v>21</v>
      </c>
      <c r="C1192" s="3">
        <v>35</v>
      </c>
      <c r="D1192" s="1">
        <v>3</v>
      </c>
      <c r="E1192" s="5" t="s">
        <v>94</v>
      </c>
      <c r="F1192" s="5">
        <f>+E1192*D1192</f>
        <v>0.11874999999999999</v>
      </c>
      <c r="G1192" s="3">
        <f>+H1192-(B1192*D1192)</f>
        <v>42</v>
      </c>
      <c r="H1192" s="3">
        <f>+C1192*D1192</f>
        <v>105</v>
      </c>
      <c r="I1192" s="3">
        <f>+B1192*D1192</f>
        <v>63</v>
      </c>
      <c r="J1192" s="6">
        <f t="shared" si="18"/>
        <v>0.13333333333333333</v>
      </c>
    </row>
    <row r="1193" spans="1:10">
      <c r="A1193" s="1">
        <v>480</v>
      </c>
      <c r="B1193" s="3">
        <v>16</v>
      </c>
      <c r="C1193" s="3">
        <v>27</v>
      </c>
      <c r="D1193" s="1">
        <v>2</v>
      </c>
      <c r="E1193" s="5" t="s">
        <v>76</v>
      </c>
      <c r="F1193" s="5">
        <f>+E1193*D1193</f>
        <v>1.1111111111111112E-2</v>
      </c>
      <c r="G1193" s="3">
        <f>+H1193-(B1193*D1193)</f>
        <v>22</v>
      </c>
      <c r="H1193" s="3">
        <f>+C1193*D1193</f>
        <v>54</v>
      </c>
      <c r="I1193" s="3">
        <f>+B1193*D1193</f>
        <v>32</v>
      </c>
      <c r="J1193" s="6">
        <f t="shared" si="18"/>
        <v>0.20370370370370369</v>
      </c>
    </row>
    <row r="1194" spans="1:10">
      <c r="A1194" s="1">
        <v>481</v>
      </c>
      <c r="B1194" s="3">
        <v>15</v>
      </c>
      <c r="C1194" s="3">
        <v>26</v>
      </c>
      <c r="D1194" s="1">
        <v>2</v>
      </c>
      <c r="E1194" s="5" t="s">
        <v>93</v>
      </c>
      <c r="F1194" s="5">
        <f>+E1194*D1194</f>
        <v>8.0555555555555561E-2</v>
      </c>
      <c r="G1194" s="3">
        <f>+H1194-(B1194*D1194)</f>
        <v>22</v>
      </c>
      <c r="H1194" s="3">
        <f>+C1194*D1194</f>
        <v>52</v>
      </c>
      <c r="I1194" s="3">
        <f>+B1194*D1194</f>
        <v>30</v>
      </c>
      <c r="J1194" s="6">
        <f t="shared" si="18"/>
        <v>0.21153846153846154</v>
      </c>
    </row>
    <row r="1195" spans="1:10">
      <c r="A1195" s="1">
        <v>482</v>
      </c>
      <c r="B1195" s="3">
        <v>13</v>
      </c>
      <c r="C1195" s="3">
        <v>21</v>
      </c>
      <c r="D1195" s="1">
        <v>3</v>
      </c>
      <c r="E1195" s="5" t="s">
        <v>108</v>
      </c>
      <c r="F1195" s="5">
        <f>+E1195*D1195</f>
        <v>4.3749999999999997E-2</v>
      </c>
      <c r="G1195" s="3">
        <f>+H1195-(B1195*D1195)</f>
        <v>24</v>
      </c>
      <c r="H1195" s="3">
        <f>+C1195*D1195</f>
        <v>63</v>
      </c>
      <c r="I1195" s="3">
        <f>+B1195*D1195</f>
        <v>39</v>
      </c>
      <c r="J1195" s="6">
        <f t="shared" si="18"/>
        <v>0.12698412698412698</v>
      </c>
    </row>
    <row r="1196" spans="1:10">
      <c r="A1196" s="1">
        <v>483</v>
      </c>
      <c r="B1196" s="3">
        <v>16</v>
      </c>
      <c r="C1196" s="3">
        <v>27</v>
      </c>
      <c r="D1196" s="1">
        <v>3</v>
      </c>
      <c r="E1196" s="5" t="s">
        <v>113</v>
      </c>
      <c r="F1196" s="5">
        <f>+E1196*D1196</f>
        <v>0.11041666666666666</v>
      </c>
      <c r="G1196" s="3">
        <f>+H1196-(B1196*D1196)</f>
        <v>33</v>
      </c>
      <c r="H1196" s="3">
        <f>+C1196*D1196</f>
        <v>81</v>
      </c>
      <c r="I1196" s="3">
        <f>+B1196*D1196</f>
        <v>48</v>
      </c>
      <c r="J1196" s="6">
        <f t="shared" si="18"/>
        <v>0.13580246913580246</v>
      </c>
    </row>
    <row r="1197" spans="1:10">
      <c r="A1197" s="1">
        <v>484</v>
      </c>
      <c r="B1197" s="3">
        <v>15</v>
      </c>
      <c r="C1197" s="3">
        <v>25</v>
      </c>
      <c r="D1197" s="1">
        <v>3</v>
      </c>
      <c r="E1197" s="5" t="s">
        <v>69</v>
      </c>
      <c r="F1197" s="5">
        <f>+E1197*D1197</f>
        <v>7.0833333333333331E-2</v>
      </c>
      <c r="G1197" s="3">
        <f>+H1197-(B1197*D1197)</f>
        <v>30</v>
      </c>
      <c r="H1197" s="3">
        <f>+C1197*D1197</f>
        <v>75</v>
      </c>
      <c r="I1197" s="3">
        <f>+B1197*D1197</f>
        <v>45</v>
      </c>
      <c r="J1197" s="6">
        <f t="shared" si="18"/>
        <v>0.13333333333333333</v>
      </c>
    </row>
    <row r="1198" spans="1:10">
      <c r="A1198" s="1">
        <v>485</v>
      </c>
      <c r="B1198" s="3">
        <v>14</v>
      </c>
      <c r="C1198" s="3">
        <v>24</v>
      </c>
      <c r="D1198" s="1">
        <v>3</v>
      </c>
      <c r="E1198" s="5" t="s">
        <v>74</v>
      </c>
      <c r="F1198" s="5">
        <f>+E1198*D1198</f>
        <v>4.7916666666666663E-2</v>
      </c>
      <c r="G1198" s="3">
        <f>+H1198-(B1198*D1198)</f>
        <v>30</v>
      </c>
      <c r="H1198" s="3">
        <f>+C1198*D1198</f>
        <v>72</v>
      </c>
      <c r="I1198" s="3">
        <f>+B1198*D1198</f>
        <v>42</v>
      </c>
      <c r="J1198" s="6">
        <f t="shared" si="18"/>
        <v>0.1388888888888889</v>
      </c>
    </row>
    <row r="1199" spans="1:10">
      <c r="A1199" s="1">
        <v>485</v>
      </c>
      <c r="B1199" s="3">
        <v>22</v>
      </c>
      <c r="C1199" s="3">
        <v>36</v>
      </c>
      <c r="D1199" s="1">
        <v>2</v>
      </c>
      <c r="E1199" s="5" t="s">
        <v>110</v>
      </c>
      <c r="F1199" s="5">
        <f>+E1199*D1199</f>
        <v>7.7777777777777779E-2</v>
      </c>
      <c r="G1199" s="3">
        <f>+H1199-(B1199*D1199)</f>
        <v>28</v>
      </c>
      <c r="H1199" s="3">
        <f>+C1199*D1199</f>
        <v>72</v>
      </c>
      <c r="I1199" s="3">
        <f>+B1199*D1199</f>
        <v>44</v>
      </c>
      <c r="J1199" s="6">
        <f t="shared" si="18"/>
        <v>0.19444444444444445</v>
      </c>
    </row>
    <row r="1200" spans="1:10">
      <c r="A1200" s="1">
        <v>486</v>
      </c>
      <c r="B1200" s="3">
        <v>22</v>
      </c>
      <c r="C1200" s="3">
        <v>36</v>
      </c>
      <c r="D1200" s="1">
        <v>2</v>
      </c>
      <c r="E1200" s="5" t="s">
        <v>115</v>
      </c>
      <c r="F1200" s="5">
        <f>+E1200*D1200</f>
        <v>9.7222222222222224E-3</v>
      </c>
      <c r="G1200" s="3">
        <f>+H1200-(B1200*D1200)</f>
        <v>28</v>
      </c>
      <c r="H1200" s="3">
        <f>+C1200*D1200</f>
        <v>72</v>
      </c>
      <c r="I1200" s="3">
        <f>+B1200*D1200</f>
        <v>44</v>
      </c>
      <c r="J1200" s="6">
        <f t="shared" si="18"/>
        <v>0.19444444444444445</v>
      </c>
    </row>
    <row r="1201" spans="1:10">
      <c r="A1201" s="1">
        <v>486</v>
      </c>
      <c r="B1201" s="3">
        <v>12</v>
      </c>
      <c r="C1201" s="3">
        <v>20</v>
      </c>
      <c r="D1201" s="1">
        <v>1</v>
      </c>
      <c r="E1201" s="5" t="s">
        <v>83</v>
      </c>
      <c r="F1201" s="5">
        <f>+E1201*D1201</f>
        <v>1.3194444444444444E-2</v>
      </c>
      <c r="G1201" s="3">
        <f>+H1201-(B1201*D1201)</f>
        <v>8</v>
      </c>
      <c r="H1201" s="3">
        <f>+C1201*D1201</f>
        <v>20</v>
      </c>
      <c r="I1201" s="3">
        <f>+B1201*D1201</f>
        <v>12</v>
      </c>
      <c r="J1201" s="6">
        <f t="shared" si="18"/>
        <v>0.4</v>
      </c>
    </row>
    <row r="1202" spans="1:10">
      <c r="A1202" s="1">
        <v>486</v>
      </c>
      <c r="B1202" s="3">
        <v>20</v>
      </c>
      <c r="C1202" s="3">
        <v>34</v>
      </c>
      <c r="D1202" s="1">
        <v>1</v>
      </c>
      <c r="E1202" s="5" t="s">
        <v>70</v>
      </c>
      <c r="F1202" s="5">
        <f>+E1202*D1202</f>
        <v>6.2500000000000003E-3</v>
      </c>
      <c r="G1202" s="3">
        <f>+H1202-(B1202*D1202)</f>
        <v>14</v>
      </c>
      <c r="H1202" s="3">
        <f>+C1202*D1202</f>
        <v>34</v>
      </c>
      <c r="I1202" s="3">
        <f>+B1202*D1202</f>
        <v>20</v>
      </c>
      <c r="J1202" s="6">
        <f t="shared" si="18"/>
        <v>0.41176470588235292</v>
      </c>
    </row>
    <row r="1203" spans="1:10">
      <c r="A1203" s="1">
        <v>486</v>
      </c>
      <c r="B1203" s="3">
        <v>14</v>
      </c>
      <c r="C1203" s="3">
        <v>24</v>
      </c>
      <c r="D1203" s="1">
        <v>1</v>
      </c>
      <c r="E1203" s="5" t="s">
        <v>84</v>
      </c>
      <c r="F1203" s="5">
        <f>+E1203*D1203</f>
        <v>1.6666666666666666E-2</v>
      </c>
      <c r="G1203" s="3">
        <f>+H1203-(B1203*D1203)</f>
        <v>10</v>
      </c>
      <c r="H1203" s="3">
        <f>+C1203*D1203</f>
        <v>24</v>
      </c>
      <c r="I1203" s="3">
        <f>+B1203*D1203</f>
        <v>14</v>
      </c>
      <c r="J1203" s="6">
        <f t="shared" si="18"/>
        <v>0.41666666666666669</v>
      </c>
    </row>
    <row r="1204" spans="1:10">
      <c r="A1204" s="1">
        <v>487</v>
      </c>
      <c r="B1204" s="3">
        <v>20</v>
      </c>
      <c r="C1204" s="3">
        <v>34</v>
      </c>
      <c r="D1204" s="1">
        <v>2</v>
      </c>
      <c r="E1204" s="5" t="s">
        <v>93</v>
      </c>
      <c r="F1204" s="5">
        <f>+E1204*D1204</f>
        <v>8.0555555555555561E-2</v>
      </c>
      <c r="G1204" s="3">
        <f>+H1204-(B1204*D1204)</f>
        <v>28</v>
      </c>
      <c r="H1204" s="3">
        <f>+C1204*D1204</f>
        <v>68</v>
      </c>
      <c r="I1204" s="3">
        <f>+B1204*D1204</f>
        <v>40</v>
      </c>
      <c r="J1204" s="6">
        <f t="shared" si="18"/>
        <v>0.20588235294117646</v>
      </c>
    </row>
    <row r="1205" spans="1:10">
      <c r="A1205" s="1">
        <v>487</v>
      </c>
      <c r="B1205" s="3">
        <v>19</v>
      </c>
      <c r="C1205" s="3">
        <v>31</v>
      </c>
      <c r="D1205" s="1">
        <v>2</v>
      </c>
      <c r="E1205" s="5" t="s">
        <v>116</v>
      </c>
      <c r="F1205" s="5">
        <f>+E1205*D1205</f>
        <v>4.027777777777778E-2</v>
      </c>
      <c r="G1205" s="3">
        <f>+H1205-(B1205*D1205)</f>
        <v>24</v>
      </c>
      <c r="H1205" s="3">
        <f>+C1205*D1205</f>
        <v>62</v>
      </c>
      <c r="I1205" s="3">
        <f>+B1205*D1205</f>
        <v>38</v>
      </c>
      <c r="J1205" s="6">
        <f t="shared" si="18"/>
        <v>0.19354838709677419</v>
      </c>
    </row>
    <row r="1206" spans="1:10">
      <c r="A1206" s="1">
        <v>487</v>
      </c>
      <c r="B1206" s="3">
        <v>13</v>
      </c>
      <c r="C1206" s="3">
        <v>22</v>
      </c>
      <c r="D1206" s="1">
        <v>1</v>
      </c>
      <c r="E1206" s="5" t="s">
        <v>85</v>
      </c>
      <c r="F1206" s="5">
        <f>+E1206*D1206</f>
        <v>3.472222222222222E-3</v>
      </c>
      <c r="G1206" s="3">
        <f>+H1206-(B1206*D1206)</f>
        <v>9</v>
      </c>
      <c r="H1206" s="3">
        <f>+C1206*D1206</f>
        <v>22</v>
      </c>
      <c r="I1206" s="3">
        <f>+B1206*D1206</f>
        <v>13</v>
      </c>
      <c r="J1206" s="6">
        <f t="shared" si="18"/>
        <v>0.40909090909090912</v>
      </c>
    </row>
    <row r="1207" spans="1:10">
      <c r="A1207" s="1">
        <v>488</v>
      </c>
      <c r="B1207" s="3">
        <v>10</v>
      </c>
      <c r="C1207" s="3">
        <v>18</v>
      </c>
      <c r="D1207" s="1">
        <v>3</v>
      </c>
      <c r="E1207" s="5" t="s">
        <v>73</v>
      </c>
      <c r="F1207" s="5">
        <f>+E1207*D1207</f>
        <v>0.11249999999999999</v>
      </c>
      <c r="G1207" s="3">
        <f>+H1207-(B1207*D1207)</f>
        <v>24</v>
      </c>
      <c r="H1207" s="3">
        <f>+C1207*D1207</f>
        <v>54</v>
      </c>
      <c r="I1207" s="3">
        <f>+B1207*D1207</f>
        <v>30</v>
      </c>
      <c r="J1207" s="6">
        <f t="shared" si="18"/>
        <v>0.14814814814814814</v>
      </c>
    </row>
    <row r="1208" spans="1:10">
      <c r="A1208" s="1">
        <v>488</v>
      </c>
      <c r="B1208" s="3">
        <v>14</v>
      </c>
      <c r="C1208" s="3">
        <v>23</v>
      </c>
      <c r="D1208" s="1">
        <v>3</v>
      </c>
      <c r="E1208" s="5" t="s">
        <v>119</v>
      </c>
      <c r="F1208" s="5">
        <f>+E1208*D1208</f>
        <v>0.10833333333333332</v>
      </c>
      <c r="G1208" s="3">
        <f>+H1208-(B1208*D1208)</f>
        <v>27</v>
      </c>
      <c r="H1208" s="3">
        <f>+C1208*D1208</f>
        <v>69</v>
      </c>
      <c r="I1208" s="3">
        <f>+B1208*D1208</f>
        <v>42</v>
      </c>
      <c r="J1208" s="6">
        <f t="shared" si="18"/>
        <v>0.13043478260869565</v>
      </c>
    </row>
    <row r="1209" spans="1:10">
      <c r="A1209" s="1">
        <v>488</v>
      </c>
      <c r="B1209" s="3">
        <v>19</v>
      </c>
      <c r="C1209" s="3">
        <v>31</v>
      </c>
      <c r="D1209" s="1">
        <v>2</v>
      </c>
      <c r="E1209" s="5" t="s">
        <v>106</v>
      </c>
      <c r="F1209" s="5">
        <f>+E1209*D1209</f>
        <v>2.5000000000000001E-2</v>
      </c>
      <c r="G1209" s="3">
        <f>+H1209-(B1209*D1209)</f>
        <v>24</v>
      </c>
      <c r="H1209" s="3">
        <f>+C1209*D1209</f>
        <v>62</v>
      </c>
      <c r="I1209" s="3">
        <f>+B1209*D1209</f>
        <v>38</v>
      </c>
      <c r="J1209" s="6">
        <f t="shared" si="18"/>
        <v>0.19354838709677419</v>
      </c>
    </row>
    <row r="1210" spans="1:10">
      <c r="A1210" s="1">
        <v>489</v>
      </c>
      <c r="B1210" s="3">
        <v>25</v>
      </c>
      <c r="C1210" s="3">
        <v>40</v>
      </c>
      <c r="D1210" s="1">
        <v>2</v>
      </c>
      <c r="E1210" s="5" t="s">
        <v>118</v>
      </c>
      <c r="F1210" s="5">
        <f>+E1210*D1210</f>
        <v>3.888888888888889E-2</v>
      </c>
      <c r="G1210" s="3">
        <f>+H1210-(B1210*D1210)</f>
        <v>30</v>
      </c>
      <c r="H1210" s="3">
        <f>+C1210*D1210</f>
        <v>80</v>
      </c>
      <c r="I1210" s="3">
        <f>+B1210*D1210</f>
        <v>50</v>
      </c>
      <c r="J1210" s="6">
        <f t="shared" si="18"/>
        <v>0.1875</v>
      </c>
    </row>
    <row r="1211" spans="1:10">
      <c r="A1211" s="1">
        <v>489</v>
      </c>
      <c r="B1211" s="3">
        <v>14</v>
      </c>
      <c r="C1211" s="3">
        <v>23</v>
      </c>
      <c r="D1211" s="1">
        <v>3</v>
      </c>
      <c r="E1211" s="5" t="s">
        <v>87</v>
      </c>
      <c r="F1211" s="5">
        <f>+E1211*D1211</f>
        <v>1.2500000000000001E-2</v>
      </c>
      <c r="G1211" s="3">
        <f>+H1211-(B1211*D1211)</f>
        <v>27</v>
      </c>
      <c r="H1211" s="3">
        <f>+C1211*D1211</f>
        <v>69</v>
      </c>
      <c r="I1211" s="3">
        <f>+B1211*D1211</f>
        <v>42</v>
      </c>
      <c r="J1211" s="6">
        <f t="shared" si="18"/>
        <v>0.13043478260869565</v>
      </c>
    </row>
    <row r="1212" spans="1:10">
      <c r="A1212" s="1">
        <v>490</v>
      </c>
      <c r="B1212" s="3">
        <v>15</v>
      </c>
      <c r="C1212" s="3">
        <v>26</v>
      </c>
      <c r="D1212" s="1">
        <v>3</v>
      </c>
      <c r="E1212" s="5" t="s">
        <v>69</v>
      </c>
      <c r="F1212" s="5">
        <f>+E1212*D1212</f>
        <v>7.0833333333333331E-2</v>
      </c>
      <c r="G1212" s="3">
        <f>+H1212-(B1212*D1212)</f>
        <v>33</v>
      </c>
      <c r="H1212" s="3">
        <f>+C1212*D1212</f>
        <v>78</v>
      </c>
      <c r="I1212" s="3">
        <f>+B1212*D1212</f>
        <v>45</v>
      </c>
      <c r="J1212" s="6">
        <f t="shared" si="18"/>
        <v>0.14102564102564102</v>
      </c>
    </row>
    <row r="1213" spans="1:10">
      <c r="A1213" s="1">
        <v>490</v>
      </c>
      <c r="B1213" s="3">
        <v>19</v>
      </c>
      <c r="C1213" s="3">
        <v>32</v>
      </c>
      <c r="D1213" s="1">
        <v>1</v>
      </c>
      <c r="E1213" s="5" t="s">
        <v>107</v>
      </c>
      <c r="F1213" s="5">
        <f>+E1213*D1213</f>
        <v>3.8194444444444448E-2</v>
      </c>
      <c r="G1213" s="3">
        <f>+H1213-(B1213*D1213)</f>
        <v>13</v>
      </c>
      <c r="H1213" s="3">
        <f>+C1213*D1213</f>
        <v>32</v>
      </c>
      <c r="I1213" s="3">
        <f>+B1213*D1213</f>
        <v>19</v>
      </c>
      <c r="J1213" s="6">
        <f t="shared" si="18"/>
        <v>0.40625</v>
      </c>
    </row>
    <row r="1214" spans="1:10">
      <c r="A1214" s="1">
        <v>490</v>
      </c>
      <c r="B1214" s="3">
        <v>20</v>
      </c>
      <c r="C1214" s="3">
        <v>34</v>
      </c>
      <c r="D1214" s="1">
        <v>3</v>
      </c>
      <c r="E1214" s="5" t="s">
        <v>101</v>
      </c>
      <c r="F1214" s="5">
        <f>+E1214*D1214</f>
        <v>8.7499999999999994E-2</v>
      </c>
      <c r="G1214" s="3">
        <f>+H1214-(B1214*D1214)</f>
        <v>42</v>
      </c>
      <c r="H1214" s="3">
        <f>+C1214*D1214</f>
        <v>102</v>
      </c>
      <c r="I1214" s="3">
        <f>+B1214*D1214</f>
        <v>60</v>
      </c>
      <c r="J1214" s="6">
        <f t="shared" si="18"/>
        <v>0.1372549019607843</v>
      </c>
    </row>
    <row r="1215" spans="1:10">
      <c r="A1215" s="1">
        <v>491</v>
      </c>
      <c r="B1215" s="3">
        <v>17</v>
      </c>
      <c r="C1215" s="3">
        <v>29</v>
      </c>
      <c r="D1215" s="1">
        <v>2</v>
      </c>
      <c r="E1215" s="5" t="s">
        <v>114</v>
      </c>
      <c r="F1215" s="5">
        <f>+E1215*D1215</f>
        <v>4.1666666666666664E-2</v>
      </c>
      <c r="G1215" s="3">
        <f>+H1215-(B1215*D1215)</f>
        <v>24</v>
      </c>
      <c r="H1215" s="3">
        <f>+C1215*D1215</f>
        <v>58</v>
      </c>
      <c r="I1215" s="3">
        <f>+B1215*D1215</f>
        <v>34</v>
      </c>
      <c r="J1215" s="6">
        <f t="shared" si="18"/>
        <v>0.20689655172413793</v>
      </c>
    </row>
    <row r="1216" spans="1:10">
      <c r="A1216" s="1">
        <v>491</v>
      </c>
      <c r="B1216" s="3">
        <v>18</v>
      </c>
      <c r="C1216" s="3">
        <v>30</v>
      </c>
      <c r="D1216" s="1">
        <v>2</v>
      </c>
      <c r="E1216" s="5" t="s">
        <v>77</v>
      </c>
      <c r="F1216" s="5">
        <f>+E1216*D1216</f>
        <v>1.5277777777777777E-2</v>
      </c>
      <c r="G1216" s="3">
        <f>+H1216-(B1216*D1216)</f>
        <v>24</v>
      </c>
      <c r="H1216" s="3">
        <f>+C1216*D1216</f>
        <v>60</v>
      </c>
      <c r="I1216" s="3">
        <f>+B1216*D1216</f>
        <v>36</v>
      </c>
      <c r="J1216" s="6">
        <f t="shared" si="18"/>
        <v>0.2</v>
      </c>
    </row>
    <row r="1217" spans="1:10">
      <c r="A1217" s="1">
        <v>492</v>
      </c>
      <c r="B1217" s="3">
        <v>20</v>
      </c>
      <c r="C1217" s="3">
        <v>33</v>
      </c>
      <c r="D1217" s="1">
        <v>3</v>
      </c>
      <c r="E1217" s="5" t="s">
        <v>78</v>
      </c>
      <c r="F1217" s="5">
        <f>+E1217*D1217</f>
        <v>3.125E-2</v>
      </c>
      <c r="G1217" s="3">
        <f>+H1217-(B1217*D1217)</f>
        <v>39</v>
      </c>
      <c r="H1217" s="3">
        <f>+C1217*D1217</f>
        <v>99</v>
      </c>
      <c r="I1217" s="3">
        <f>+B1217*D1217</f>
        <v>60</v>
      </c>
      <c r="J1217" s="6">
        <f t="shared" si="18"/>
        <v>0.1313131313131313</v>
      </c>
    </row>
    <row r="1218" spans="1:10">
      <c r="A1218" s="1">
        <v>492</v>
      </c>
      <c r="B1218" s="3">
        <v>13</v>
      </c>
      <c r="C1218" s="3">
        <v>21</v>
      </c>
      <c r="D1218" s="1">
        <v>3</v>
      </c>
      <c r="E1218" s="5" t="s">
        <v>76</v>
      </c>
      <c r="F1218" s="5">
        <f>+E1218*D1218</f>
        <v>1.6666666666666666E-2</v>
      </c>
      <c r="G1218" s="3">
        <f>+H1218-(B1218*D1218)</f>
        <v>24</v>
      </c>
      <c r="H1218" s="3">
        <f>+C1218*D1218</f>
        <v>63</v>
      </c>
      <c r="I1218" s="3">
        <f>+B1218*D1218</f>
        <v>39</v>
      </c>
      <c r="J1218" s="6">
        <f t="shared" ref="J1218:J1281" si="19">+(G1218/H1218)/D1218</f>
        <v>0.12698412698412698</v>
      </c>
    </row>
    <row r="1219" spans="1:10">
      <c r="A1219" s="1">
        <v>492</v>
      </c>
      <c r="B1219" s="3">
        <v>14</v>
      </c>
      <c r="C1219" s="3">
        <v>24</v>
      </c>
      <c r="D1219" s="1">
        <v>2</v>
      </c>
      <c r="E1219" s="5" t="s">
        <v>79</v>
      </c>
      <c r="F1219" s="5">
        <f>+E1219*D1219</f>
        <v>3.6111111111111108E-2</v>
      </c>
      <c r="G1219" s="3">
        <f>+H1219-(B1219*D1219)</f>
        <v>20</v>
      </c>
      <c r="H1219" s="3">
        <f>+C1219*D1219</f>
        <v>48</v>
      </c>
      <c r="I1219" s="3">
        <f>+B1219*D1219</f>
        <v>28</v>
      </c>
      <c r="J1219" s="6">
        <f t="shared" si="19"/>
        <v>0.20833333333333334</v>
      </c>
    </row>
    <row r="1220" spans="1:10">
      <c r="A1220" s="1">
        <v>493</v>
      </c>
      <c r="B1220" s="3">
        <v>10</v>
      </c>
      <c r="C1220" s="3">
        <v>18</v>
      </c>
      <c r="D1220" s="1">
        <v>3</v>
      </c>
      <c r="E1220" s="5" t="s">
        <v>76</v>
      </c>
      <c r="F1220" s="5">
        <f>+E1220*D1220</f>
        <v>1.6666666666666666E-2</v>
      </c>
      <c r="G1220" s="3">
        <f>+H1220-(B1220*D1220)</f>
        <v>24</v>
      </c>
      <c r="H1220" s="3">
        <f>+C1220*D1220</f>
        <v>54</v>
      </c>
      <c r="I1220" s="3">
        <f>+B1220*D1220</f>
        <v>30</v>
      </c>
      <c r="J1220" s="6">
        <f t="shared" si="19"/>
        <v>0.14814814814814814</v>
      </c>
    </row>
    <row r="1221" spans="1:10">
      <c r="A1221" s="1">
        <v>494</v>
      </c>
      <c r="B1221" s="3">
        <v>19</v>
      </c>
      <c r="C1221" s="3">
        <v>32</v>
      </c>
      <c r="D1221" s="1">
        <v>2</v>
      </c>
      <c r="E1221" s="5" t="s">
        <v>70</v>
      </c>
      <c r="F1221" s="5">
        <f>+E1221*D1221</f>
        <v>1.2500000000000001E-2</v>
      </c>
      <c r="G1221" s="3">
        <f>+H1221-(B1221*D1221)</f>
        <v>26</v>
      </c>
      <c r="H1221" s="3">
        <f>+C1221*D1221</f>
        <v>64</v>
      </c>
      <c r="I1221" s="3">
        <f>+B1221*D1221</f>
        <v>38</v>
      </c>
      <c r="J1221" s="6">
        <f t="shared" si="19"/>
        <v>0.203125</v>
      </c>
    </row>
    <row r="1222" spans="1:10">
      <c r="A1222" s="1">
        <v>494</v>
      </c>
      <c r="B1222" s="3">
        <v>22</v>
      </c>
      <c r="C1222" s="3">
        <v>36</v>
      </c>
      <c r="D1222" s="1">
        <v>3</v>
      </c>
      <c r="E1222" s="5" t="s">
        <v>105</v>
      </c>
      <c r="F1222" s="5">
        <f>+E1222*D1222</f>
        <v>4.583333333333333E-2</v>
      </c>
      <c r="G1222" s="3">
        <f>+H1222-(B1222*D1222)</f>
        <v>42</v>
      </c>
      <c r="H1222" s="3">
        <f>+C1222*D1222</f>
        <v>108</v>
      </c>
      <c r="I1222" s="3">
        <f>+B1222*D1222</f>
        <v>66</v>
      </c>
      <c r="J1222" s="6">
        <f t="shared" si="19"/>
        <v>0.12962962962962962</v>
      </c>
    </row>
    <row r="1223" spans="1:10">
      <c r="A1223" s="1">
        <v>495</v>
      </c>
      <c r="B1223" s="3">
        <v>25</v>
      </c>
      <c r="C1223" s="3">
        <v>40</v>
      </c>
      <c r="D1223" s="1">
        <v>3</v>
      </c>
      <c r="E1223" s="5" t="s">
        <v>99</v>
      </c>
      <c r="F1223" s="5">
        <f>+E1223*D1223</f>
        <v>2.7083333333333331E-2</v>
      </c>
      <c r="G1223" s="3">
        <f>+H1223-(B1223*D1223)</f>
        <v>45</v>
      </c>
      <c r="H1223" s="3">
        <f>+C1223*D1223</f>
        <v>120</v>
      </c>
      <c r="I1223" s="3">
        <f>+B1223*D1223</f>
        <v>75</v>
      </c>
      <c r="J1223" s="6">
        <f t="shared" si="19"/>
        <v>0.125</v>
      </c>
    </row>
    <row r="1224" spans="1:10">
      <c r="A1224" s="1">
        <v>495</v>
      </c>
      <c r="B1224" s="3">
        <v>16</v>
      </c>
      <c r="C1224" s="3">
        <v>27</v>
      </c>
      <c r="D1224" s="1">
        <v>2</v>
      </c>
      <c r="E1224" s="5" t="s">
        <v>70</v>
      </c>
      <c r="F1224" s="5">
        <f>+E1224*D1224</f>
        <v>1.2500000000000001E-2</v>
      </c>
      <c r="G1224" s="3">
        <f>+H1224-(B1224*D1224)</f>
        <v>22</v>
      </c>
      <c r="H1224" s="3">
        <f>+C1224*D1224</f>
        <v>54</v>
      </c>
      <c r="I1224" s="3">
        <f>+B1224*D1224</f>
        <v>32</v>
      </c>
      <c r="J1224" s="6">
        <f t="shared" si="19"/>
        <v>0.20370370370370369</v>
      </c>
    </row>
    <row r="1225" spans="1:10">
      <c r="A1225" s="1">
        <v>495</v>
      </c>
      <c r="B1225" s="3">
        <v>16</v>
      </c>
      <c r="C1225" s="3">
        <v>28</v>
      </c>
      <c r="D1225" s="1">
        <v>2</v>
      </c>
      <c r="E1225" s="5" t="s">
        <v>86</v>
      </c>
      <c r="F1225" s="5">
        <f>+E1225*D1225</f>
        <v>6.1111111111111109E-2</v>
      </c>
      <c r="G1225" s="3">
        <f>+H1225-(B1225*D1225)</f>
        <v>24</v>
      </c>
      <c r="H1225" s="3">
        <f>+C1225*D1225</f>
        <v>56</v>
      </c>
      <c r="I1225" s="3">
        <f>+B1225*D1225</f>
        <v>32</v>
      </c>
      <c r="J1225" s="6">
        <f t="shared" si="19"/>
        <v>0.21428571428571427</v>
      </c>
    </row>
    <row r="1226" spans="1:10">
      <c r="A1226" s="1">
        <v>495</v>
      </c>
      <c r="B1226" s="3">
        <v>20</v>
      </c>
      <c r="C1226" s="3">
        <v>33</v>
      </c>
      <c r="D1226" s="1">
        <v>1</v>
      </c>
      <c r="E1226" s="5" t="s">
        <v>72</v>
      </c>
      <c r="F1226" s="5">
        <f>+E1226*D1226</f>
        <v>2.5000000000000001E-2</v>
      </c>
      <c r="G1226" s="3">
        <f>+H1226-(B1226*D1226)</f>
        <v>13</v>
      </c>
      <c r="H1226" s="3">
        <f>+C1226*D1226</f>
        <v>33</v>
      </c>
      <c r="I1226" s="3">
        <f>+B1226*D1226</f>
        <v>20</v>
      </c>
      <c r="J1226" s="6">
        <f t="shared" si="19"/>
        <v>0.39393939393939392</v>
      </c>
    </row>
    <row r="1227" spans="1:10">
      <c r="A1227" s="1">
        <v>496</v>
      </c>
      <c r="B1227" s="3">
        <v>20</v>
      </c>
      <c r="C1227" s="3">
        <v>33</v>
      </c>
      <c r="D1227" s="1">
        <v>1</v>
      </c>
      <c r="E1227" s="5" t="s">
        <v>118</v>
      </c>
      <c r="F1227" s="5">
        <f>+E1227*D1227</f>
        <v>1.9444444444444445E-2</v>
      </c>
      <c r="G1227" s="3">
        <f>+H1227-(B1227*D1227)</f>
        <v>13</v>
      </c>
      <c r="H1227" s="3">
        <f>+C1227*D1227</f>
        <v>33</v>
      </c>
      <c r="I1227" s="3">
        <f>+B1227*D1227</f>
        <v>20</v>
      </c>
      <c r="J1227" s="6">
        <f t="shared" si="19"/>
        <v>0.39393939393939392</v>
      </c>
    </row>
    <row r="1228" spans="1:10">
      <c r="A1228" s="1">
        <v>496</v>
      </c>
      <c r="B1228" s="3">
        <v>20</v>
      </c>
      <c r="C1228" s="3">
        <v>34</v>
      </c>
      <c r="D1228" s="1">
        <v>3</v>
      </c>
      <c r="E1228" s="5" t="s">
        <v>74</v>
      </c>
      <c r="F1228" s="5">
        <f>+E1228*D1228</f>
        <v>4.7916666666666663E-2</v>
      </c>
      <c r="G1228" s="3">
        <f>+H1228-(B1228*D1228)</f>
        <v>42</v>
      </c>
      <c r="H1228" s="3">
        <f>+C1228*D1228</f>
        <v>102</v>
      </c>
      <c r="I1228" s="3">
        <f>+B1228*D1228</f>
        <v>60</v>
      </c>
      <c r="J1228" s="6">
        <f t="shared" si="19"/>
        <v>0.1372549019607843</v>
      </c>
    </row>
    <row r="1229" spans="1:10">
      <c r="A1229" s="1">
        <v>496</v>
      </c>
      <c r="B1229" s="3">
        <v>11</v>
      </c>
      <c r="C1229" s="3">
        <v>19</v>
      </c>
      <c r="D1229" s="1">
        <v>3</v>
      </c>
      <c r="E1229" s="5" t="s">
        <v>120</v>
      </c>
      <c r="F1229" s="5">
        <f>+E1229*D1229</f>
        <v>8.5416666666666669E-2</v>
      </c>
      <c r="G1229" s="3">
        <f>+H1229-(B1229*D1229)</f>
        <v>24</v>
      </c>
      <c r="H1229" s="3">
        <f>+C1229*D1229</f>
        <v>57</v>
      </c>
      <c r="I1229" s="3">
        <f>+B1229*D1229</f>
        <v>33</v>
      </c>
      <c r="J1229" s="6">
        <f t="shared" si="19"/>
        <v>0.14035087719298245</v>
      </c>
    </row>
    <row r="1230" spans="1:10">
      <c r="A1230" s="1">
        <v>496</v>
      </c>
      <c r="B1230" s="3">
        <v>19</v>
      </c>
      <c r="C1230" s="3">
        <v>31</v>
      </c>
      <c r="D1230" s="1">
        <v>1</v>
      </c>
      <c r="E1230" s="5" t="s">
        <v>120</v>
      </c>
      <c r="F1230" s="5">
        <f>+E1230*D1230</f>
        <v>2.8472222222222222E-2</v>
      </c>
      <c r="G1230" s="3">
        <f>+H1230-(B1230*D1230)</f>
        <v>12</v>
      </c>
      <c r="H1230" s="3">
        <f>+C1230*D1230</f>
        <v>31</v>
      </c>
      <c r="I1230" s="3">
        <f>+B1230*D1230</f>
        <v>19</v>
      </c>
      <c r="J1230" s="6">
        <f t="shared" si="19"/>
        <v>0.38709677419354838</v>
      </c>
    </row>
    <row r="1231" spans="1:10">
      <c r="A1231" s="1">
        <v>497</v>
      </c>
      <c r="B1231" s="3">
        <v>18</v>
      </c>
      <c r="C1231" s="3">
        <v>30</v>
      </c>
      <c r="D1231" s="1">
        <v>1</v>
      </c>
      <c r="E1231" s="5" t="s">
        <v>87</v>
      </c>
      <c r="F1231" s="5">
        <f>+E1231*D1231</f>
        <v>4.1666666666666666E-3</v>
      </c>
      <c r="G1231" s="3">
        <f>+H1231-(B1231*D1231)</f>
        <v>12</v>
      </c>
      <c r="H1231" s="3">
        <f>+C1231*D1231</f>
        <v>30</v>
      </c>
      <c r="I1231" s="3">
        <f>+B1231*D1231</f>
        <v>18</v>
      </c>
      <c r="J1231" s="6">
        <f t="shared" si="19"/>
        <v>0.4</v>
      </c>
    </row>
    <row r="1232" spans="1:10">
      <c r="A1232" s="1">
        <v>497</v>
      </c>
      <c r="B1232" s="3">
        <v>25</v>
      </c>
      <c r="C1232" s="3">
        <v>40</v>
      </c>
      <c r="D1232" s="1">
        <v>3</v>
      </c>
      <c r="E1232" s="5" t="s">
        <v>67</v>
      </c>
      <c r="F1232" s="5">
        <f>+E1232*D1232</f>
        <v>6.6666666666666666E-2</v>
      </c>
      <c r="G1232" s="3">
        <f>+H1232-(B1232*D1232)</f>
        <v>45</v>
      </c>
      <c r="H1232" s="3">
        <f>+C1232*D1232</f>
        <v>120</v>
      </c>
      <c r="I1232" s="3">
        <f>+B1232*D1232</f>
        <v>75</v>
      </c>
      <c r="J1232" s="6">
        <f t="shared" si="19"/>
        <v>0.125</v>
      </c>
    </row>
    <row r="1233" spans="1:10">
      <c r="A1233" s="1">
        <v>498</v>
      </c>
      <c r="B1233" s="3">
        <v>11</v>
      </c>
      <c r="C1233" s="3">
        <v>19</v>
      </c>
      <c r="D1233" s="1">
        <v>1</v>
      </c>
      <c r="E1233" s="5" t="s">
        <v>67</v>
      </c>
      <c r="F1233" s="5">
        <f>+E1233*D1233</f>
        <v>2.2222222222222223E-2</v>
      </c>
      <c r="G1233" s="3">
        <f>+H1233-(B1233*D1233)</f>
        <v>8</v>
      </c>
      <c r="H1233" s="3">
        <f>+C1233*D1233</f>
        <v>19</v>
      </c>
      <c r="I1233" s="3">
        <f>+B1233*D1233</f>
        <v>11</v>
      </c>
      <c r="J1233" s="6">
        <f t="shared" si="19"/>
        <v>0.42105263157894735</v>
      </c>
    </row>
    <row r="1234" spans="1:10">
      <c r="A1234" s="1">
        <v>499</v>
      </c>
      <c r="B1234" s="3">
        <v>15</v>
      </c>
      <c r="C1234" s="3">
        <v>26</v>
      </c>
      <c r="D1234" s="1">
        <v>3</v>
      </c>
      <c r="E1234" s="5" t="s">
        <v>119</v>
      </c>
      <c r="F1234" s="5">
        <f>+E1234*D1234</f>
        <v>0.10833333333333332</v>
      </c>
      <c r="G1234" s="3">
        <f>+H1234-(B1234*D1234)</f>
        <v>33</v>
      </c>
      <c r="H1234" s="3">
        <f>+C1234*D1234</f>
        <v>78</v>
      </c>
      <c r="I1234" s="3">
        <f>+B1234*D1234</f>
        <v>45</v>
      </c>
      <c r="J1234" s="6">
        <f t="shared" si="19"/>
        <v>0.14102564102564102</v>
      </c>
    </row>
    <row r="1235" spans="1:10">
      <c r="A1235" s="1">
        <v>499</v>
      </c>
      <c r="B1235" s="3">
        <v>18</v>
      </c>
      <c r="C1235" s="3">
        <v>30</v>
      </c>
      <c r="D1235" s="1">
        <v>1</v>
      </c>
      <c r="E1235" s="5" t="s">
        <v>72</v>
      </c>
      <c r="F1235" s="5">
        <f>+E1235*D1235</f>
        <v>2.5000000000000001E-2</v>
      </c>
      <c r="G1235" s="3">
        <f>+H1235-(B1235*D1235)</f>
        <v>12</v>
      </c>
      <c r="H1235" s="3">
        <f>+C1235*D1235</f>
        <v>30</v>
      </c>
      <c r="I1235" s="3">
        <f>+B1235*D1235</f>
        <v>18</v>
      </c>
      <c r="J1235" s="6">
        <f t="shared" si="19"/>
        <v>0.4</v>
      </c>
    </row>
    <row r="1236" spans="1:10">
      <c r="A1236" s="1">
        <v>499</v>
      </c>
      <c r="B1236" s="3">
        <v>15</v>
      </c>
      <c r="C1236" s="3">
        <v>25</v>
      </c>
      <c r="D1236" s="1">
        <v>2</v>
      </c>
      <c r="E1236" s="5" t="s">
        <v>101</v>
      </c>
      <c r="F1236" s="5">
        <f>+E1236*D1236</f>
        <v>5.8333333333333334E-2</v>
      </c>
      <c r="G1236" s="3">
        <f>+H1236-(B1236*D1236)</f>
        <v>20</v>
      </c>
      <c r="H1236" s="3">
        <f>+C1236*D1236</f>
        <v>50</v>
      </c>
      <c r="I1236" s="3">
        <f>+B1236*D1236</f>
        <v>30</v>
      </c>
      <c r="J1236" s="6">
        <f t="shared" si="19"/>
        <v>0.2</v>
      </c>
    </row>
    <row r="1237" spans="1:10">
      <c r="A1237" s="1">
        <v>500</v>
      </c>
      <c r="B1237" s="3">
        <v>16</v>
      </c>
      <c r="C1237" s="3">
        <v>27</v>
      </c>
      <c r="D1237" s="1">
        <v>1</v>
      </c>
      <c r="E1237" s="5" t="s">
        <v>105</v>
      </c>
      <c r="F1237" s="5">
        <f>+E1237*D1237</f>
        <v>1.5277777777777777E-2</v>
      </c>
      <c r="G1237" s="3">
        <f>+H1237-(B1237*D1237)</f>
        <v>11</v>
      </c>
      <c r="H1237" s="3">
        <f>+C1237*D1237</f>
        <v>27</v>
      </c>
      <c r="I1237" s="3">
        <f>+B1237*D1237</f>
        <v>16</v>
      </c>
      <c r="J1237" s="6">
        <f t="shared" si="19"/>
        <v>0.40740740740740738</v>
      </c>
    </row>
    <row r="1238" spans="1:10">
      <c r="A1238" s="1">
        <v>500</v>
      </c>
      <c r="B1238" s="3">
        <v>13</v>
      </c>
      <c r="C1238" s="3">
        <v>22</v>
      </c>
      <c r="D1238" s="1">
        <v>3</v>
      </c>
      <c r="E1238" s="5" t="s">
        <v>97</v>
      </c>
      <c r="F1238" s="5">
        <f>+E1238*D1238</f>
        <v>4.1666666666666664E-2</v>
      </c>
      <c r="G1238" s="3">
        <f>+H1238-(B1238*D1238)</f>
        <v>27</v>
      </c>
      <c r="H1238" s="3">
        <f>+C1238*D1238</f>
        <v>66</v>
      </c>
      <c r="I1238" s="3">
        <f>+B1238*D1238</f>
        <v>39</v>
      </c>
      <c r="J1238" s="6">
        <f t="shared" si="19"/>
        <v>0.13636363636363638</v>
      </c>
    </row>
    <row r="1239" spans="1:10">
      <c r="A1239" s="1">
        <v>501</v>
      </c>
      <c r="B1239" s="3">
        <v>25</v>
      </c>
      <c r="C1239" s="3">
        <v>40</v>
      </c>
      <c r="D1239" s="1">
        <v>1</v>
      </c>
      <c r="E1239" s="5" t="s">
        <v>106</v>
      </c>
      <c r="F1239" s="5">
        <f>+E1239*D1239</f>
        <v>1.2500000000000001E-2</v>
      </c>
      <c r="G1239" s="3">
        <f>+H1239-(B1239*D1239)</f>
        <v>15</v>
      </c>
      <c r="H1239" s="3">
        <f>+C1239*D1239</f>
        <v>40</v>
      </c>
      <c r="I1239" s="3">
        <f>+B1239*D1239</f>
        <v>25</v>
      </c>
      <c r="J1239" s="6">
        <f t="shared" si="19"/>
        <v>0.375</v>
      </c>
    </row>
    <row r="1240" spans="1:10">
      <c r="A1240" s="1">
        <v>501</v>
      </c>
      <c r="B1240" s="3">
        <v>13</v>
      </c>
      <c r="C1240" s="3">
        <v>21</v>
      </c>
      <c r="D1240" s="1">
        <v>2</v>
      </c>
      <c r="E1240" s="5" t="s">
        <v>78</v>
      </c>
      <c r="F1240" s="5">
        <f>+E1240*D1240</f>
        <v>2.0833333333333332E-2</v>
      </c>
      <c r="G1240" s="3">
        <f>+H1240-(B1240*D1240)</f>
        <v>16</v>
      </c>
      <c r="H1240" s="3">
        <f>+C1240*D1240</f>
        <v>42</v>
      </c>
      <c r="I1240" s="3">
        <f>+B1240*D1240</f>
        <v>26</v>
      </c>
      <c r="J1240" s="6">
        <f t="shared" si="19"/>
        <v>0.19047619047619047</v>
      </c>
    </row>
    <row r="1241" spans="1:10">
      <c r="A1241" s="1">
        <v>501</v>
      </c>
      <c r="B1241" s="3">
        <v>16</v>
      </c>
      <c r="C1241" s="3">
        <v>28</v>
      </c>
      <c r="D1241" s="1">
        <v>2</v>
      </c>
      <c r="E1241" s="5" t="s">
        <v>87</v>
      </c>
      <c r="F1241" s="5">
        <f>+E1241*D1241</f>
        <v>8.3333333333333332E-3</v>
      </c>
      <c r="G1241" s="3">
        <f>+H1241-(B1241*D1241)</f>
        <v>24</v>
      </c>
      <c r="H1241" s="3">
        <f>+C1241*D1241</f>
        <v>56</v>
      </c>
      <c r="I1241" s="3">
        <f>+B1241*D1241</f>
        <v>32</v>
      </c>
      <c r="J1241" s="6">
        <f t="shared" si="19"/>
        <v>0.21428571428571427</v>
      </c>
    </row>
    <row r="1242" spans="1:10">
      <c r="A1242" s="1">
        <v>502</v>
      </c>
      <c r="B1242" s="3">
        <v>13</v>
      </c>
      <c r="C1242" s="3">
        <v>22</v>
      </c>
      <c r="D1242" s="1">
        <v>1</v>
      </c>
      <c r="E1242" s="5" t="s">
        <v>112</v>
      </c>
      <c r="F1242" s="5">
        <f>+E1242*D1242</f>
        <v>2.2916666666666665E-2</v>
      </c>
      <c r="G1242" s="3">
        <f>+H1242-(B1242*D1242)</f>
        <v>9</v>
      </c>
      <c r="H1242" s="3">
        <f>+C1242*D1242</f>
        <v>22</v>
      </c>
      <c r="I1242" s="3">
        <f>+B1242*D1242</f>
        <v>13</v>
      </c>
      <c r="J1242" s="6">
        <f t="shared" si="19"/>
        <v>0.40909090909090912</v>
      </c>
    </row>
    <row r="1243" spans="1:10">
      <c r="A1243" s="1">
        <v>502</v>
      </c>
      <c r="B1243" s="3">
        <v>10</v>
      </c>
      <c r="C1243" s="3">
        <v>18</v>
      </c>
      <c r="D1243" s="1">
        <v>1</v>
      </c>
      <c r="E1243" s="5" t="s">
        <v>85</v>
      </c>
      <c r="F1243" s="5">
        <f>+E1243*D1243</f>
        <v>3.472222222222222E-3</v>
      </c>
      <c r="G1243" s="3">
        <f>+H1243-(B1243*D1243)</f>
        <v>8</v>
      </c>
      <c r="H1243" s="3">
        <f>+C1243*D1243</f>
        <v>18</v>
      </c>
      <c r="I1243" s="3">
        <f>+B1243*D1243</f>
        <v>10</v>
      </c>
      <c r="J1243" s="6">
        <f t="shared" si="19"/>
        <v>0.44444444444444442</v>
      </c>
    </row>
    <row r="1244" spans="1:10">
      <c r="A1244" s="1">
        <v>502</v>
      </c>
      <c r="B1244" s="3">
        <v>20</v>
      </c>
      <c r="C1244" s="3">
        <v>33</v>
      </c>
      <c r="D1244" s="1">
        <v>3</v>
      </c>
      <c r="E1244" s="5" t="s">
        <v>103</v>
      </c>
      <c r="F1244" s="5">
        <f>+E1244*D1244</f>
        <v>7.2916666666666671E-2</v>
      </c>
      <c r="G1244" s="3">
        <f>+H1244-(B1244*D1244)</f>
        <v>39</v>
      </c>
      <c r="H1244" s="3">
        <f>+C1244*D1244</f>
        <v>99</v>
      </c>
      <c r="I1244" s="3">
        <f>+B1244*D1244</f>
        <v>60</v>
      </c>
      <c r="J1244" s="6">
        <f t="shared" si="19"/>
        <v>0.1313131313131313</v>
      </c>
    </row>
    <row r="1245" spans="1:10">
      <c r="A1245" s="1">
        <v>503</v>
      </c>
      <c r="B1245" s="3">
        <v>25</v>
      </c>
      <c r="C1245" s="3">
        <v>40</v>
      </c>
      <c r="D1245" s="1">
        <v>2</v>
      </c>
      <c r="E1245" s="5" t="s">
        <v>119</v>
      </c>
      <c r="F1245" s="5">
        <f>+E1245*D1245</f>
        <v>7.2222222222222215E-2</v>
      </c>
      <c r="G1245" s="3">
        <f>+H1245-(B1245*D1245)</f>
        <v>30</v>
      </c>
      <c r="H1245" s="3">
        <f>+C1245*D1245</f>
        <v>80</v>
      </c>
      <c r="I1245" s="3">
        <f>+B1245*D1245</f>
        <v>50</v>
      </c>
      <c r="J1245" s="6">
        <f t="shared" si="19"/>
        <v>0.1875</v>
      </c>
    </row>
    <row r="1246" spans="1:10">
      <c r="A1246" s="1">
        <v>503</v>
      </c>
      <c r="B1246" s="3">
        <v>11</v>
      </c>
      <c r="C1246" s="3">
        <v>19</v>
      </c>
      <c r="D1246" s="1">
        <v>3</v>
      </c>
      <c r="E1246" s="5" t="s">
        <v>112</v>
      </c>
      <c r="F1246" s="5">
        <f>+E1246*D1246</f>
        <v>6.8749999999999992E-2</v>
      </c>
      <c r="G1246" s="3">
        <f>+H1246-(B1246*D1246)</f>
        <v>24</v>
      </c>
      <c r="H1246" s="3">
        <f>+C1246*D1246</f>
        <v>57</v>
      </c>
      <c r="I1246" s="3">
        <f>+B1246*D1246</f>
        <v>33</v>
      </c>
      <c r="J1246" s="6">
        <f t="shared" si="19"/>
        <v>0.14035087719298245</v>
      </c>
    </row>
    <row r="1247" spans="1:10">
      <c r="A1247" s="1">
        <v>504</v>
      </c>
      <c r="B1247" s="3">
        <v>16</v>
      </c>
      <c r="C1247" s="3">
        <v>27</v>
      </c>
      <c r="D1247" s="1">
        <v>2</v>
      </c>
      <c r="E1247" s="5" t="s">
        <v>83</v>
      </c>
      <c r="F1247" s="5">
        <f>+E1247*D1247</f>
        <v>2.6388888888888889E-2</v>
      </c>
      <c r="G1247" s="3">
        <f>+H1247-(B1247*D1247)</f>
        <v>22</v>
      </c>
      <c r="H1247" s="3">
        <f>+C1247*D1247</f>
        <v>54</v>
      </c>
      <c r="I1247" s="3">
        <f>+B1247*D1247</f>
        <v>32</v>
      </c>
      <c r="J1247" s="6">
        <f t="shared" si="19"/>
        <v>0.20370370370370369</v>
      </c>
    </row>
    <row r="1248" spans="1:10">
      <c r="A1248" s="1">
        <v>505</v>
      </c>
      <c r="B1248" s="3">
        <v>25</v>
      </c>
      <c r="C1248" s="3">
        <v>40</v>
      </c>
      <c r="D1248" s="1">
        <v>2</v>
      </c>
      <c r="E1248" s="5" t="s">
        <v>110</v>
      </c>
      <c r="F1248" s="5">
        <f>+E1248*D1248</f>
        <v>7.7777777777777779E-2</v>
      </c>
      <c r="G1248" s="3">
        <f>+H1248-(B1248*D1248)</f>
        <v>30</v>
      </c>
      <c r="H1248" s="3">
        <f>+C1248*D1248</f>
        <v>80</v>
      </c>
      <c r="I1248" s="3">
        <f>+B1248*D1248</f>
        <v>50</v>
      </c>
      <c r="J1248" s="6">
        <f t="shared" si="19"/>
        <v>0.1875</v>
      </c>
    </row>
    <row r="1249" spans="1:10">
      <c r="A1249" s="1">
        <v>505</v>
      </c>
      <c r="B1249" s="3">
        <v>15</v>
      </c>
      <c r="C1249" s="3">
        <v>25</v>
      </c>
      <c r="D1249" s="1">
        <v>3</v>
      </c>
      <c r="E1249" s="5" t="s">
        <v>89</v>
      </c>
      <c r="F1249" s="5">
        <f>+E1249*D1249</f>
        <v>0.12291666666666667</v>
      </c>
      <c r="G1249" s="3">
        <f>+H1249-(B1249*D1249)</f>
        <v>30</v>
      </c>
      <c r="H1249" s="3">
        <f>+C1249*D1249</f>
        <v>75</v>
      </c>
      <c r="I1249" s="3">
        <f>+B1249*D1249</f>
        <v>45</v>
      </c>
      <c r="J1249" s="6">
        <f t="shared" si="19"/>
        <v>0.13333333333333333</v>
      </c>
    </row>
    <row r="1250" spans="1:10">
      <c r="A1250" s="1">
        <v>506</v>
      </c>
      <c r="B1250" s="3">
        <v>21</v>
      </c>
      <c r="C1250" s="3">
        <v>35</v>
      </c>
      <c r="D1250" s="1">
        <v>2</v>
      </c>
      <c r="E1250" s="5" t="s">
        <v>85</v>
      </c>
      <c r="F1250" s="5">
        <f>+E1250*D1250</f>
        <v>6.9444444444444441E-3</v>
      </c>
      <c r="G1250" s="3">
        <f>+H1250-(B1250*D1250)</f>
        <v>28</v>
      </c>
      <c r="H1250" s="3">
        <f>+C1250*D1250</f>
        <v>70</v>
      </c>
      <c r="I1250" s="3">
        <f>+B1250*D1250</f>
        <v>42</v>
      </c>
      <c r="J1250" s="6">
        <f t="shared" si="19"/>
        <v>0.2</v>
      </c>
    </row>
    <row r="1251" spans="1:10">
      <c r="A1251" s="1">
        <v>507</v>
      </c>
      <c r="B1251" s="3">
        <v>20</v>
      </c>
      <c r="C1251" s="3">
        <v>34</v>
      </c>
      <c r="D1251" s="1">
        <v>3</v>
      </c>
      <c r="E1251" s="5" t="s">
        <v>113</v>
      </c>
      <c r="F1251" s="5">
        <f>+E1251*D1251</f>
        <v>0.11041666666666666</v>
      </c>
      <c r="G1251" s="3">
        <f>+H1251-(B1251*D1251)</f>
        <v>42</v>
      </c>
      <c r="H1251" s="3">
        <f>+C1251*D1251</f>
        <v>102</v>
      </c>
      <c r="I1251" s="3">
        <f>+B1251*D1251</f>
        <v>60</v>
      </c>
      <c r="J1251" s="6">
        <f t="shared" si="19"/>
        <v>0.1372549019607843</v>
      </c>
    </row>
    <row r="1252" spans="1:10">
      <c r="A1252" s="1">
        <v>507</v>
      </c>
      <c r="B1252" s="3">
        <v>22</v>
      </c>
      <c r="C1252" s="3">
        <v>36</v>
      </c>
      <c r="D1252" s="1">
        <v>3</v>
      </c>
      <c r="E1252" s="5" t="s">
        <v>117</v>
      </c>
      <c r="F1252" s="5">
        <f>+E1252*D1252</f>
        <v>3.3333333333333333E-2</v>
      </c>
      <c r="G1252" s="3">
        <f>+H1252-(B1252*D1252)</f>
        <v>42</v>
      </c>
      <c r="H1252" s="3">
        <f>+C1252*D1252</f>
        <v>108</v>
      </c>
      <c r="I1252" s="3">
        <f>+B1252*D1252</f>
        <v>66</v>
      </c>
      <c r="J1252" s="6">
        <f t="shared" si="19"/>
        <v>0.12962962962962962</v>
      </c>
    </row>
    <row r="1253" spans="1:10">
      <c r="A1253" s="1">
        <v>508</v>
      </c>
      <c r="B1253" s="3">
        <v>19</v>
      </c>
      <c r="C1253" s="3">
        <v>32</v>
      </c>
      <c r="D1253" s="1">
        <v>1</v>
      </c>
      <c r="E1253" s="5" t="s">
        <v>69</v>
      </c>
      <c r="F1253" s="5">
        <f>+E1253*D1253</f>
        <v>2.361111111111111E-2</v>
      </c>
      <c r="G1253" s="3">
        <f>+H1253-(B1253*D1253)</f>
        <v>13</v>
      </c>
      <c r="H1253" s="3">
        <f>+C1253*D1253</f>
        <v>32</v>
      </c>
      <c r="I1253" s="3">
        <f>+B1253*D1253</f>
        <v>19</v>
      </c>
      <c r="J1253" s="6">
        <f t="shared" si="19"/>
        <v>0.40625</v>
      </c>
    </row>
    <row r="1254" spans="1:10">
      <c r="A1254" s="1">
        <v>509</v>
      </c>
      <c r="B1254" s="3">
        <v>25</v>
      </c>
      <c r="C1254" s="3">
        <v>40</v>
      </c>
      <c r="D1254" s="1">
        <v>2</v>
      </c>
      <c r="E1254" s="5" t="s">
        <v>102</v>
      </c>
      <c r="F1254" s="5">
        <f>+E1254*D1254</f>
        <v>6.5277777777777782E-2</v>
      </c>
      <c r="G1254" s="3">
        <f>+H1254-(B1254*D1254)</f>
        <v>30</v>
      </c>
      <c r="H1254" s="3">
        <f>+C1254*D1254</f>
        <v>80</v>
      </c>
      <c r="I1254" s="3">
        <f>+B1254*D1254</f>
        <v>50</v>
      </c>
      <c r="J1254" s="6">
        <f t="shared" si="19"/>
        <v>0.1875</v>
      </c>
    </row>
    <row r="1255" spans="1:10">
      <c r="A1255" s="1">
        <v>510</v>
      </c>
      <c r="B1255" s="3">
        <v>22</v>
      </c>
      <c r="C1255" s="3">
        <v>36</v>
      </c>
      <c r="D1255" s="1">
        <v>1</v>
      </c>
      <c r="E1255" s="5" t="s">
        <v>90</v>
      </c>
      <c r="F1255" s="5">
        <f>+E1255*D1255</f>
        <v>3.3333333333333333E-2</v>
      </c>
      <c r="G1255" s="3">
        <f>+H1255-(B1255*D1255)</f>
        <v>14</v>
      </c>
      <c r="H1255" s="3">
        <f>+C1255*D1255</f>
        <v>36</v>
      </c>
      <c r="I1255" s="3">
        <f>+B1255*D1255</f>
        <v>22</v>
      </c>
      <c r="J1255" s="6">
        <f t="shared" si="19"/>
        <v>0.3888888888888889</v>
      </c>
    </row>
    <row r="1256" spans="1:10">
      <c r="A1256" s="1">
        <v>511</v>
      </c>
      <c r="B1256" s="3">
        <v>14</v>
      </c>
      <c r="C1256" s="3">
        <v>23</v>
      </c>
      <c r="D1256" s="1">
        <v>3</v>
      </c>
      <c r="E1256" s="5" t="s">
        <v>96</v>
      </c>
      <c r="F1256" s="5">
        <f>+E1256*D1256</f>
        <v>2.9166666666666667E-2</v>
      </c>
      <c r="G1256" s="3">
        <f>+H1256-(B1256*D1256)</f>
        <v>27</v>
      </c>
      <c r="H1256" s="3">
        <f>+C1256*D1256</f>
        <v>69</v>
      </c>
      <c r="I1256" s="3">
        <f>+B1256*D1256</f>
        <v>42</v>
      </c>
      <c r="J1256" s="6">
        <f t="shared" si="19"/>
        <v>0.13043478260869565</v>
      </c>
    </row>
    <row r="1257" spans="1:10">
      <c r="A1257" s="1">
        <v>511</v>
      </c>
      <c r="B1257" s="3">
        <v>20</v>
      </c>
      <c r="C1257" s="3">
        <v>34</v>
      </c>
      <c r="D1257" s="1">
        <v>2</v>
      </c>
      <c r="E1257" s="5" t="s">
        <v>84</v>
      </c>
      <c r="F1257" s="5">
        <f>+E1257*D1257</f>
        <v>3.3333333333333333E-2</v>
      </c>
      <c r="G1257" s="3">
        <f>+H1257-(B1257*D1257)</f>
        <v>28</v>
      </c>
      <c r="H1257" s="3">
        <f>+C1257*D1257</f>
        <v>68</v>
      </c>
      <c r="I1257" s="3">
        <f>+B1257*D1257</f>
        <v>40</v>
      </c>
      <c r="J1257" s="6">
        <f t="shared" si="19"/>
        <v>0.20588235294117646</v>
      </c>
    </row>
    <row r="1258" spans="1:10">
      <c r="A1258" s="1">
        <v>512</v>
      </c>
      <c r="B1258" s="3">
        <v>12</v>
      </c>
      <c r="C1258" s="3">
        <v>20</v>
      </c>
      <c r="D1258" s="1">
        <v>1</v>
      </c>
      <c r="E1258" s="5" t="s">
        <v>87</v>
      </c>
      <c r="F1258" s="5">
        <f>+E1258*D1258</f>
        <v>4.1666666666666666E-3</v>
      </c>
      <c r="G1258" s="3">
        <f>+H1258-(B1258*D1258)</f>
        <v>8</v>
      </c>
      <c r="H1258" s="3">
        <f>+C1258*D1258</f>
        <v>20</v>
      </c>
      <c r="I1258" s="3">
        <f>+B1258*D1258</f>
        <v>12</v>
      </c>
      <c r="J1258" s="6">
        <f t="shared" si="19"/>
        <v>0.4</v>
      </c>
    </row>
    <row r="1259" spans="1:10">
      <c r="A1259" s="1">
        <v>512</v>
      </c>
      <c r="B1259" s="3">
        <v>22</v>
      </c>
      <c r="C1259" s="3">
        <v>36</v>
      </c>
      <c r="D1259" s="1">
        <v>3</v>
      </c>
      <c r="E1259" s="5" t="s">
        <v>113</v>
      </c>
      <c r="F1259" s="5">
        <f>+E1259*D1259</f>
        <v>0.11041666666666666</v>
      </c>
      <c r="G1259" s="3">
        <f>+H1259-(B1259*D1259)</f>
        <v>42</v>
      </c>
      <c r="H1259" s="3">
        <f>+C1259*D1259</f>
        <v>108</v>
      </c>
      <c r="I1259" s="3">
        <f>+B1259*D1259</f>
        <v>66</v>
      </c>
      <c r="J1259" s="6">
        <f t="shared" si="19"/>
        <v>0.12962962962962962</v>
      </c>
    </row>
    <row r="1260" spans="1:10">
      <c r="A1260" s="1">
        <v>513</v>
      </c>
      <c r="B1260" s="3">
        <v>10</v>
      </c>
      <c r="C1260" s="3">
        <v>18</v>
      </c>
      <c r="D1260" s="1">
        <v>3</v>
      </c>
      <c r="E1260" s="5" t="s">
        <v>110</v>
      </c>
      <c r="F1260" s="5">
        <f>+E1260*D1260</f>
        <v>0.11666666666666667</v>
      </c>
      <c r="G1260" s="3">
        <f>+H1260-(B1260*D1260)</f>
        <v>24</v>
      </c>
      <c r="H1260" s="3">
        <f>+C1260*D1260</f>
        <v>54</v>
      </c>
      <c r="I1260" s="3">
        <f>+B1260*D1260</f>
        <v>30</v>
      </c>
      <c r="J1260" s="6">
        <f t="shared" si="19"/>
        <v>0.14814814814814814</v>
      </c>
    </row>
    <row r="1261" spans="1:10">
      <c r="A1261" s="1">
        <v>514</v>
      </c>
      <c r="B1261" s="3">
        <v>15</v>
      </c>
      <c r="C1261" s="3">
        <v>26</v>
      </c>
      <c r="D1261" s="1">
        <v>2</v>
      </c>
      <c r="E1261" s="5" t="s">
        <v>108</v>
      </c>
      <c r="F1261" s="5">
        <f>+E1261*D1261</f>
        <v>2.9166666666666667E-2</v>
      </c>
      <c r="G1261" s="3">
        <f>+H1261-(B1261*D1261)</f>
        <v>22</v>
      </c>
      <c r="H1261" s="3">
        <f>+C1261*D1261</f>
        <v>52</v>
      </c>
      <c r="I1261" s="3">
        <f>+B1261*D1261</f>
        <v>30</v>
      </c>
      <c r="J1261" s="6">
        <f t="shared" si="19"/>
        <v>0.21153846153846154</v>
      </c>
    </row>
    <row r="1262" spans="1:10">
      <c r="A1262" s="1">
        <v>514</v>
      </c>
      <c r="B1262" s="3">
        <v>11</v>
      </c>
      <c r="C1262" s="3">
        <v>19</v>
      </c>
      <c r="D1262" s="1">
        <v>2</v>
      </c>
      <c r="E1262" s="5" t="s">
        <v>110</v>
      </c>
      <c r="F1262" s="5">
        <f>+E1262*D1262</f>
        <v>7.7777777777777779E-2</v>
      </c>
      <c r="G1262" s="3">
        <f>+H1262-(B1262*D1262)</f>
        <v>16</v>
      </c>
      <c r="H1262" s="3">
        <f>+C1262*D1262</f>
        <v>38</v>
      </c>
      <c r="I1262" s="3">
        <f>+B1262*D1262</f>
        <v>22</v>
      </c>
      <c r="J1262" s="6">
        <f t="shared" si="19"/>
        <v>0.21052631578947367</v>
      </c>
    </row>
    <row r="1263" spans="1:10">
      <c r="A1263" s="1">
        <v>514</v>
      </c>
      <c r="B1263" s="3">
        <v>12</v>
      </c>
      <c r="C1263" s="3">
        <v>20</v>
      </c>
      <c r="D1263" s="1">
        <v>1</v>
      </c>
      <c r="E1263" s="5" t="s">
        <v>66</v>
      </c>
      <c r="F1263" s="5">
        <f>+E1263*D1263</f>
        <v>1.7361111111111112E-2</v>
      </c>
      <c r="G1263" s="3">
        <f>+H1263-(B1263*D1263)</f>
        <v>8</v>
      </c>
      <c r="H1263" s="3">
        <f>+C1263*D1263</f>
        <v>20</v>
      </c>
      <c r="I1263" s="3">
        <f>+B1263*D1263</f>
        <v>12</v>
      </c>
      <c r="J1263" s="6">
        <f t="shared" si="19"/>
        <v>0.4</v>
      </c>
    </row>
    <row r="1264" spans="1:10">
      <c r="A1264" s="1">
        <v>514</v>
      </c>
      <c r="B1264" s="3">
        <v>19</v>
      </c>
      <c r="C1264" s="3">
        <v>32</v>
      </c>
      <c r="D1264" s="1">
        <v>2</v>
      </c>
      <c r="E1264" s="5" t="s">
        <v>82</v>
      </c>
      <c r="F1264" s="5">
        <f>+E1264*D1264</f>
        <v>1.3888888888888888E-2</v>
      </c>
      <c r="G1264" s="3">
        <f>+H1264-(B1264*D1264)</f>
        <v>26</v>
      </c>
      <c r="H1264" s="3">
        <f>+C1264*D1264</f>
        <v>64</v>
      </c>
      <c r="I1264" s="3">
        <f>+B1264*D1264</f>
        <v>38</v>
      </c>
      <c r="J1264" s="6">
        <f t="shared" si="19"/>
        <v>0.203125</v>
      </c>
    </row>
    <row r="1265" spans="1:10">
      <c r="A1265" s="1">
        <v>515</v>
      </c>
      <c r="B1265" s="3">
        <v>10</v>
      </c>
      <c r="C1265" s="3">
        <v>18</v>
      </c>
      <c r="D1265" s="1">
        <v>1</v>
      </c>
      <c r="E1265" s="5" t="s">
        <v>99</v>
      </c>
      <c r="F1265" s="5">
        <f>+E1265*D1265</f>
        <v>9.0277777777777769E-3</v>
      </c>
      <c r="G1265" s="3">
        <f>+H1265-(B1265*D1265)</f>
        <v>8</v>
      </c>
      <c r="H1265" s="3">
        <f>+C1265*D1265</f>
        <v>18</v>
      </c>
      <c r="I1265" s="3">
        <f>+B1265*D1265</f>
        <v>10</v>
      </c>
      <c r="J1265" s="6">
        <f t="shared" si="19"/>
        <v>0.44444444444444442</v>
      </c>
    </row>
    <row r="1266" spans="1:10">
      <c r="A1266" s="1">
        <v>516</v>
      </c>
      <c r="B1266" s="3">
        <v>11</v>
      </c>
      <c r="C1266" s="3">
        <v>19</v>
      </c>
      <c r="D1266" s="1">
        <v>3</v>
      </c>
      <c r="E1266" s="5" t="s">
        <v>92</v>
      </c>
      <c r="F1266" s="5">
        <f>+E1266*D1266</f>
        <v>8.9583333333333334E-2</v>
      </c>
      <c r="G1266" s="3">
        <f>+H1266-(B1266*D1266)</f>
        <v>24</v>
      </c>
      <c r="H1266" s="3">
        <f>+C1266*D1266</f>
        <v>57</v>
      </c>
      <c r="I1266" s="3">
        <f>+B1266*D1266</f>
        <v>33</v>
      </c>
      <c r="J1266" s="6">
        <f t="shared" si="19"/>
        <v>0.14035087719298245</v>
      </c>
    </row>
    <row r="1267" spans="1:10">
      <c r="A1267" s="1">
        <v>516</v>
      </c>
      <c r="B1267" s="3">
        <v>14</v>
      </c>
      <c r="C1267" s="3">
        <v>23</v>
      </c>
      <c r="D1267" s="1">
        <v>3</v>
      </c>
      <c r="E1267" s="5" t="s">
        <v>88</v>
      </c>
      <c r="F1267" s="5">
        <f>+E1267*D1267</f>
        <v>8.3333333333333329E-2</v>
      </c>
      <c r="G1267" s="3">
        <f>+H1267-(B1267*D1267)</f>
        <v>27</v>
      </c>
      <c r="H1267" s="3">
        <f>+C1267*D1267</f>
        <v>69</v>
      </c>
      <c r="I1267" s="3">
        <f>+B1267*D1267</f>
        <v>42</v>
      </c>
      <c r="J1267" s="6">
        <f t="shared" si="19"/>
        <v>0.13043478260869565</v>
      </c>
    </row>
    <row r="1268" spans="1:10">
      <c r="A1268" s="1">
        <v>516</v>
      </c>
      <c r="B1268" s="3">
        <v>12</v>
      </c>
      <c r="C1268" s="3">
        <v>20</v>
      </c>
      <c r="D1268" s="1">
        <v>1</v>
      </c>
      <c r="E1268" s="5" t="s">
        <v>96</v>
      </c>
      <c r="F1268" s="5">
        <f>+E1268*D1268</f>
        <v>9.7222222222222224E-3</v>
      </c>
      <c r="G1268" s="3">
        <f>+H1268-(B1268*D1268)</f>
        <v>8</v>
      </c>
      <c r="H1268" s="3">
        <f>+C1268*D1268</f>
        <v>20</v>
      </c>
      <c r="I1268" s="3">
        <f>+B1268*D1268</f>
        <v>12</v>
      </c>
      <c r="J1268" s="6">
        <f t="shared" si="19"/>
        <v>0.4</v>
      </c>
    </row>
    <row r="1269" spans="1:10">
      <c r="A1269" s="1">
        <v>517</v>
      </c>
      <c r="B1269" s="3">
        <v>14</v>
      </c>
      <c r="C1269" s="3">
        <v>24</v>
      </c>
      <c r="D1269" s="1">
        <v>1</v>
      </c>
      <c r="E1269" s="5" t="s">
        <v>87</v>
      </c>
      <c r="F1269" s="5">
        <f>+E1269*D1269</f>
        <v>4.1666666666666666E-3</v>
      </c>
      <c r="G1269" s="3">
        <f>+H1269-(B1269*D1269)</f>
        <v>10</v>
      </c>
      <c r="H1269" s="3">
        <f>+C1269*D1269</f>
        <v>24</v>
      </c>
      <c r="I1269" s="3">
        <f>+B1269*D1269</f>
        <v>14</v>
      </c>
      <c r="J1269" s="6">
        <f t="shared" si="19"/>
        <v>0.41666666666666669</v>
      </c>
    </row>
    <row r="1270" spans="1:10">
      <c r="A1270" s="1">
        <v>517</v>
      </c>
      <c r="B1270" s="3">
        <v>11</v>
      </c>
      <c r="C1270" s="3">
        <v>19</v>
      </c>
      <c r="D1270" s="1">
        <v>3</v>
      </c>
      <c r="E1270" s="5" t="s">
        <v>86</v>
      </c>
      <c r="F1270" s="5">
        <f>+E1270*D1270</f>
        <v>9.166666666666666E-2</v>
      </c>
      <c r="G1270" s="3">
        <f>+H1270-(B1270*D1270)</f>
        <v>24</v>
      </c>
      <c r="H1270" s="3">
        <f>+C1270*D1270</f>
        <v>57</v>
      </c>
      <c r="I1270" s="3">
        <f>+B1270*D1270</f>
        <v>33</v>
      </c>
      <c r="J1270" s="6">
        <f t="shared" si="19"/>
        <v>0.14035087719298245</v>
      </c>
    </row>
    <row r="1271" spans="1:10">
      <c r="A1271" s="1">
        <v>517</v>
      </c>
      <c r="B1271" s="3">
        <v>13</v>
      </c>
      <c r="C1271" s="3">
        <v>22</v>
      </c>
      <c r="D1271" s="1">
        <v>1</v>
      </c>
      <c r="E1271" s="5" t="s">
        <v>78</v>
      </c>
      <c r="F1271" s="5">
        <f>+E1271*D1271</f>
        <v>1.0416666666666666E-2</v>
      </c>
      <c r="G1271" s="3">
        <f>+H1271-(B1271*D1271)</f>
        <v>9</v>
      </c>
      <c r="H1271" s="3">
        <f>+C1271*D1271</f>
        <v>22</v>
      </c>
      <c r="I1271" s="3">
        <f>+B1271*D1271</f>
        <v>13</v>
      </c>
      <c r="J1271" s="6">
        <f t="shared" si="19"/>
        <v>0.40909090909090912</v>
      </c>
    </row>
    <row r="1272" spans="1:10">
      <c r="A1272" s="1">
        <v>518</v>
      </c>
      <c r="B1272" s="3">
        <v>20</v>
      </c>
      <c r="C1272" s="3">
        <v>33</v>
      </c>
      <c r="D1272" s="1">
        <v>1</v>
      </c>
      <c r="E1272" s="5" t="s">
        <v>90</v>
      </c>
      <c r="F1272" s="5">
        <f>+E1272*D1272</f>
        <v>3.3333333333333333E-2</v>
      </c>
      <c r="G1272" s="3">
        <f>+H1272-(B1272*D1272)</f>
        <v>13</v>
      </c>
      <c r="H1272" s="3">
        <f>+C1272*D1272</f>
        <v>33</v>
      </c>
      <c r="I1272" s="3">
        <f>+B1272*D1272</f>
        <v>20</v>
      </c>
      <c r="J1272" s="6">
        <f t="shared" si="19"/>
        <v>0.39393939393939392</v>
      </c>
    </row>
    <row r="1273" spans="1:10">
      <c r="A1273" s="1">
        <v>518</v>
      </c>
      <c r="B1273" s="3">
        <v>13</v>
      </c>
      <c r="C1273" s="3">
        <v>22</v>
      </c>
      <c r="D1273" s="1">
        <v>2</v>
      </c>
      <c r="E1273" s="5" t="s">
        <v>85</v>
      </c>
      <c r="F1273" s="5">
        <f>+E1273*D1273</f>
        <v>6.9444444444444441E-3</v>
      </c>
      <c r="G1273" s="3">
        <f>+H1273-(B1273*D1273)</f>
        <v>18</v>
      </c>
      <c r="H1273" s="3">
        <f>+C1273*D1273</f>
        <v>44</v>
      </c>
      <c r="I1273" s="3">
        <f>+B1273*D1273</f>
        <v>26</v>
      </c>
      <c r="J1273" s="6">
        <f t="shared" si="19"/>
        <v>0.20454545454545456</v>
      </c>
    </row>
    <row r="1274" spans="1:10">
      <c r="A1274" s="1">
        <v>519</v>
      </c>
      <c r="B1274" s="3">
        <v>16</v>
      </c>
      <c r="C1274" s="3">
        <v>27</v>
      </c>
      <c r="D1274" s="1">
        <v>3</v>
      </c>
      <c r="E1274" s="5" t="s">
        <v>80</v>
      </c>
      <c r="F1274" s="5">
        <f>+E1274*D1274</f>
        <v>0.10208333333333333</v>
      </c>
      <c r="G1274" s="3">
        <f>+H1274-(B1274*D1274)</f>
        <v>33</v>
      </c>
      <c r="H1274" s="3">
        <f>+C1274*D1274</f>
        <v>81</v>
      </c>
      <c r="I1274" s="3">
        <f>+B1274*D1274</f>
        <v>48</v>
      </c>
      <c r="J1274" s="6">
        <f t="shared" si="19"/>
        <v>0.13580246913580246</v>
      </c>
    </row>
    <row r="1275" spans="1:10">
      <c r="A1275" s="1">
        <v>519</v>
      </c>
      <c r="B1275" s="3">
        <v>25</v>
      </c>
      <c r="C1275" s="3">
        <v>40</v>
      </c>
      <c r="D1275" s="1">
        <v>3</v>
      </c>
      <c r="E1275" s="5" t="s">
        <v>68</v>
      </c>
      <c r="F1275" s="5">
        <f>+E1275*D1275</f>
        <v>0.10625</v>
      </c>
      <c r="G1275" s="3">
        <f>+H1275-(B1275*D1275)</f>
        <v>45</v>
      </c>
      <c r="H1275" s="3">
        <f>+C1275*D1275</f>
        <v>120</v>
      </c>
      <c r="I1275" s="3">
        <f>+B1275*D1275</f>
        <v>75</v>
      </c>
      <c r="J1275" s="6">
        <f t="shared" si="19"/>
        <v>0.125</v>
      </c>
    </row>
    <row r="1276" spans="1:10">
      <c r="A1276" s="1">
        <v>519</v>
      </c>
      <c r="B1276" s="3">
        <v>13</v>
      </c>
      <c r="C1276" s="3">
        <v>22</v>
      </c>
      <c r="D1276" s="1">
        <v>2</v>
      </c>
      <c r="E1276" s="5" t="s">
        <v>110</v>
      </c>
      <c r="F1276" s="5">
        <f>+E1276*D1276</f>
        <v>7.7777777777777779E-2</v>
      </c>
      <c r="G1276" s="3">
        <f>+H1276-(B1276*D1276)</f>
        <v>18</v>
      </c>
      <c r="H1276" s="3">
        <f>+C1276*D1276</f>
        <v>44</v>
      </c>
      <c r="I1276" s="3">
        <f>+B1276*D1276</f>
        <v>26</v>
      </c>
      <c r="J1276" s="6">
        <f t="shared" si="19"/>
        <v>0.20454545454545456</v>
      </c>
    </row>
    <row r="1277" spans="1:10">
      <c r="A1277" s="1">
        <v>520</v>
      </c>
      <c r="B1277" s="3">
        <v>17</v>
      </c>
      <c r="C1277" s="3">
        <v>29</v>
      </c>
      <c r="D1277" s="1">
        <v>1</v>
      </c>
      <c r="E1277" s="5" t="s">
        <v>100</v>
      </c>
      <c r="F1277" s="5">
        <f>+E1277*D1277</f>
        <v>3.1944444444444442E-2</v>
      </c>
      <c r="G1277" s="3">
        <f>+H1277-(B1277*D1277)</f>
        <v>12</v>
      </c>
      <c r="H1277" s="3">
        <f>+C1277*D1277</f>
        <v>29</v>
      </c>
      <c r="I1277" s="3">
        <f>+B1277*D1277</f>
        <v>17</v>
      </c>
      <c r="J1277" s="6">
        <f t="shared" si="19"/>
        <v>0.41379310344827586</v>
      </c>
    </row>
    <row r="1278" spans="1:10">
      <c r="A1278" s="1">
        <v>520</v>
      </c>
      <c r="B1278" s="3">
        <v>20</v>
      </c>
      <c r="C1278" s="3">
        <v>34</v>
      </c>
      <c r="D1278" s="1">
        <v>2</v>
      </c>
      <c r="E1278" s="5" t="s">
        <v>108</v>
      </c>
      <c r="F1278" s="5">
        <f>+E1278*D1278</f>
        <v>2.9166666666666667E-2</v>
      </c>
      <c r="G1278" s="3">
        <f>+H1278-(B1278*D1278)</f>
        <v>28</v>
      </c>
      <c r="H1278" s="3">
        <f>+C1278*D1278</f>
        <v>68</v>
      </c>
      <c r="I1278" s="3">
        <f>+B1278*D1278</f>
        <v>40</v>
      </c>
      <c r="J1278" s="6">
        <f t="shared" si="19"/>
        <v>0.20588235294117646</v>
      </c>
    </row>
    <row r="1279" spans="1:10">
      <c r="A1279" s="1">
        <v>520</v>
      </c>
      <c r="B1279" s="3">
        <v>19</v>
      </c>
      <c r="C1279" s="3">
        <v>31</v>
      </c>
      <c r="D1279" s="1">
        <v>3</v>
      </c>
      <c r="E1279" s="5" t="s">
        <v>105</v>
      </c>
      <c r="F1279" s="5">
        <f>+E1279*D1279</f>
        <v>4.583333333333333E-2</v>
      </c>
      <c r="G1279" s="3">
        <f>+H1279-(B1279*D1279)</f>
        <v>36</v>
      </c>
      <c r="H1279" s="3">
        <f>+C1279*D1279</f>
        <v>93</v>
      </c>
      <c r="I1279" s="3">
        <f>+B1279*D1279</f>
        <v>57</v>
      </c>
      <c r="J1279" s="6">
        <f t="shared" si="19"/>
        <v>0.12903225806451613</v>
      </c>
    </row>
    <row r="1280" spans="1:10">
      <c r="A1280" s="1">
        <v>520</v>
      </c>
      <c r="B1280" s="3">
        <v>18</v>
      </c>
      <c r="C1280" s="3">
        <v>30</v>
      </c>
      <c r="D1280" s="1">
        <v>3</v>
      </c>
      <c r="E1280" s="5" t="s">
        <v>67</v>
      </c>
      <c r="F1280" s="5">
        <f>+E1280*D1280</f>
        <v>6.6666666666666666E-2</v>
      </c>
      <c r="G1280" s="3">
        <f>+H1280-(B1280*D1280)</f>
        <v>36</v>
      </c>
      <c r="H1280" s="3">
        <f>+C1280*D1280</f>
        <v>90</v>
      </c>
      <c r="I1280" s="3">
        <f>+B1280*D1280</f>
        <v>54</v>
      </c>
      <c r="J1280" s="6">
        <f t="shared" si="19"/>
        <v>0.13333333333333333</v>
      </c>
    </row>
    <row r="1281" spans="1:10">
      <c r="A1281" s="1">
        <v>521</v>
      </c>
      <c r="B1281" s="3">
        <v>15</v>
      </c>
      <c r="C1281" s="3">
        <v>25</v>
      </c>
      <c r="D1281" s="1">
        <v>2</v>
      </c>
      <c r="E1281" s="5" t="s">
        <v>119</v>
      </c>
      <c r="F1281" s="5">
        <f>+E1281*D1281</f>
        <v>7.2222222222222215E-2</v>
      </c>
      <c r="G1281" s="3">
        <f>+H1281-(B1281*D1281)</f>
        <v>20</v>
      </c>
      <c r="H1281" s="3">
        <f>+C1281*D1281</f>
        <v>50</v>
      </c>
      <c r="I1281" s="3">
        <f>+B1281*D1281</f>
        <v>30</v>
      </c>
      <c r="J1281" s="6">
        <f t="shared" si="19"/>
        <v>0.2</v>
      </c>
    </row>
    <row r="1282" spans="1:10">
      <c r="A1282" s="1">
        <v>521</v>
      </c>
      <c r="B1282" s="3">
        <v>17</v>
      </c>
      <c r="C1282" s="3">
        <v>29</v>
      </c>
      <c r="D1282" s="1">
        <v>2</v>
      </c>
      <c r="E1282" s="5" t="s">
        <v>106</v>
      </c>
      <c r="F1282" s="5">
        <f>+E1282*D1282</f>
        <v>2.5000000000000001E-2</v>
      </c>
      <c r="G1282" s="3">
        <f>+H1282-(B1282*D1282)</f>
        <v>24</v>
      </c>
      <c r="H1282" s="3">
        <f>+C1282*D1282</f>
        <v>58</v>
      </c>
      <c r="I1282" s="3">
        <f>+B1282*D1282</f>
        <v>34</v>
      </c>
      <c r="J1282" s="6">
        <f t="shared" ref="J1282:J1345" si="20">+(G1282/H1282)/D1282</f>
        <v>0.20689655172413793</v>
      </c>
    </row>
    <row r="1283" spans="1:10">
      <c r="A1283" s="1">
        <v>521</v>
      </c>
      <c r="B1283" s="3">
        <v>20</v>
      </c>
      <c r="C1283" s="3">
        <v>34</v>
      </c>
      <c r="D1283" s="1">
        <v>3</v>
      </c>
      <c r="E1283" s="5" t="s">
        <v>108</v>
      </c>
      <c r="F1283" s="5">
        <f>+E1283*D1283</f>
        <v>4.3749999999999997E-2</v>
      </c>
      <c r="G1283" s="3">
        <f>+H1283-(B1283*D1283)</f>
        <v>42</v>
      </c>
      <c r="H1283" s="3">
        <f>+C1283*D1283</f>
        <v>102</v>
      </c>
      <c r="I1283" s="3">
        <f>+B1283*D1283</f>
        <v>60</v>
      </c>
      <c r="J1283" s="6">
        <f t="shared" si="20"/>
        <v>0.1372549019607843</v>
      </c>
    </row>
    <row r="1284" spans="1:10">
      <c r="A1284" s="1">
        <v>522</v>
      </c>
      <c r="B1284" s="3">
        <v>16</v>
      </c>
      <c r="C1284" s="3">
        <v>28</v>
      </c>
      <c r="D1284" s="1">
        <v>3</v>
      </c>
      <c r="E1284" s="5" t="s">
        <v>102</v>
      </c>
      <c r="F1284" s="5">
        <f>+E1284*D1284</f>
        <v>9.791666666666668E-2</v>
      </c>
      <c r="G1284" s="3">
        <f>+H1284-(B1284*D1284)</f>
        <v>36</v>
      </c>
      <c r="H1284" s="3">
        <f>+C1284*D1284</f>
        <v>84</v>
      </c>
      <c r="I1284" s="3">
        <f>+B1284*D1284</f>
        <v>48</v>
      </c>
      <c r="J1284" s="6">
        <f t="shared" si="20"/>
        <v>0.14285714285714285</v>
      </c>
    </row>
    <row r="1285" spans="1:10">
      <c r="A1285" s="1">
        <v>523</v>
      </c>
      <c r="B1285" s="3">
        <v>16</v>
      </c>
      <c r="C1285" s="3">
        <v>27</v>
      </c>
      <c r="D1285" s="1">
        <v>3</v>
      </c>
      <c r="E1285" s="5" t="s">
        <v>68</v>
      </c>
      <c r="F1285" s="5">
        <f>+E1285*D1285</f>
        <v>0.10625</v>
      </c>
      <c r="G1285" s="3">
        <f>+H1285-(B1285*D1285)</f>
        <v>33</v>
      </c>
      <c r="H1285" s="3">
        <f>+C1285*D1285</f>
        <v>81</v>
      </c>
      <c r="I1285" s="3">
        <f>+B1285*D1285</f>
        <v>48</v>
      </c>
      <c r="J1285" s="6">
        <f t="shared" si="20"/>
        <v>0.13580246913580246</v>
      </c>
    </row>
    <row r="1286" spans="1:10">
      <c r="A1286" s="1">
        <v>524</v>
      </c>
      <c r="B1286" s="3">
        <v>13</v>
      </c>
      <c r="C1286" s="3">
        <v>22</v>
      </c>
      <c r="D1286" s="1">
        <v>1</v>
      </c>
      <c r="E1286" s="5" t="s">
        <v>100</v>
      </c>
      <c r="F1286" s="5">
        <f>+E1286*D1286</f>
        <v>3.1944444444444442E-2</v>
      </c>
      <c r="G1286" s="3">
        <f>+H1286-(B1286*D1286)</f>
        <v>9</v>
      </c>
      <c r="H1286" s="3">
        <f>+C1286*D1286</f>
        <v>22</v>
      </c>
      <c r="I1286" s="3">
        <f>+B1286*D1286</f>
        <v>13</v>
      </c>
      <c r="J1286" s="6">
        <f t="shared" si="20"/>
        <v>0.40909090909090912</v>
      </c>
    </row>
    <row r="1287" spans="1:10">
      <c r="A1287" s="1">
        <v>524</v>
      </c>
      <c r="B1287" s="3">
        <v>16</v>
      </c>
      <c r="C1287" s="3">
        <v>27</v>
      </c>
      <c r="D1287" s="1">
        <v>2</v>
      </c>
      <c r="E1287" s="5" t="s">
        <v>78</v>
      </c>
      <c r="F1287" s="5">
        <f>+E1287*D1287</f>
        <v>2.0833333333333332E-2</v>
      </c>
      <c r="G1287" s="3">
        <f>+H1287-(B1287*D1287)</f>
        <v>22</v>
      </c>
      <c r="H1287" s="3">
        <f>+C1287*D1287</f>
        <v>54</v>
      </c>
      <c r="I1287" s="3">
        <f>+B1287*D1287</f>
        <v>32</v>
      </c>
      <c r="J1287" s="6">
        <f t="shared" si="20"/>
        <v>0.20370370370370369</v>
      </c>
    </row>
    <row r="1288" spans="1:10">
      <c r="A1288" s="1">
        <v>525</v>
      </c>
      <c r="B1288" s="3">
        <v>14</v>
      </c>
      <c r="C1288" s="3">
        <v>23</v>
      </c>
      <c r="D1288" s="1">
        <v>3</v>
      </c>
      <c r="E1288" s="5" t="s">
        <v>74</v>
      </c>
      <c r="F1288" s="5">
        <f>+E1288*D1288</f>
        <v>4.7916666666666663E-2</v>
      </c>
      <c r="G1288" s="3">
        <f>+H1288-(B1288*D1288)</f>
        <v>27</v>
      </c>
      <c r="H1288" s="3">
        <f>+C1288*D1288</f>
        <v>69</v>
      </c>
      <c r="I1288" s="3">
        <f>+B1288*D1288</f>
        <v>42</v>
      </c>
      <c r="J1288" s="6">
        <f t="shared" si="20"/>
        <v>0.13043478260869565</v>
      </c>
    </row>
    <row r="1289" spans="1:10">
      <c r="A1289" s="1">
        <v>525</v>
      </c>
      <c r="B1289" s="3">
        <v>21</v>
      </c>
      <c r="C1289" s="3">
        <v>35</v>
      </c>
      <c r="D1289" s="1">
        <v>1</v>
      </c>
      <c r="E1289" s="5" t="s">
        <v>96</v>
      </c>
      <c r="F1289" s="5">
        <f>+E1289*D1289</f>
        <v>9.7222222222222224E-3</v>
      </c>
      <c r="G1289" s="3">
        <f>+H1289-(B1289*D1289)</f>
        <v>14</v>
      </c>
      <c r="H1289" s="3">
        <f>+C1289*D1289</f>
        <v>35</v>
      </c>
      <c r="I1289" s="3">
        <f>+B1289*D1289</f>
        <v>21</v>
      </c>
      <c r="J1289" s="6">
        <f t="shared" si="20"/>
        <v>0.4</v>
      </c>
    </row>
    <row r="1290" spans="1:10">
      <c r="A1290" s="1">
        <v>525</v>
      </c>
      <c r="B1290" s="3">
        <v>19</v>
      </c>
      <c r="C1290" s="3">
        <v>31</v>
      </c>
      <c r="D1290" s="1">
        <v>3</v>
      </c>
      <c r="E1290" s="5" t="s">
        <v>88</v>
      </c>
      <c r="F1290" s="5">
        <f>+E1290*D1290</f>
        <v>8.3333333333333329E-2</v>
      </c>
      <c r="G1290" s="3">
        <f>+H1290-(B1290*D1290)</f>
        <v>36</v>
      </c>
      <c r="H1290" s="3">
        <f>+C1290*D1290</f>
        <v>93</v>
      </c>
      <c r="I1290" s="3">
        <f>+B1290*D1290</f>
        <v>57</v>
      </c>
      <c r="J1290" s="6">
        <f t="shared" si="20"/>
        <v>0.12903225806451613</v>
      </c>
    </row>
    <row r="1291" spans="1:10">
      <c r="A1291" s="1">
        <v>526</v>
      </c>
      <c r="B1291" s="3">
        <v>20</v>
      </c>
      <c r="C1291" s="3">
        <v>33</v>
      </c>
      <c r="D1291" s="1">
        <v>1</v>
      </c>
      <c r="E1291" s="5" t="s">
        <v>105</v>
      </c>
      <c r="F1291" s="5">
        <f>+E1291*D1291</f>
        <v>1.5277777777777777E-2</v>
      </c>
      <c r="G1291" s="3">
        <f>+H1291-(B1291*D1291)</f>
        <v>13</v>
      </c>
      <c r="H1291" s="3">
        <f>+C1291*D1291</f>
        <v>33</v>
      </c>
      <c r="I1291" s="3">
        <f>+B1291*D1291</f>
        <v>20</v>
      </c>
      <c r="J1291" s="6">
        <f t="shared" si="20"/>
        <v>0.39393939393939392</v>
      </c>
    </row>
    <row r="1292" spans="1:10">
      <c r="A1292" s="1">
        <v>527</v>
      </c>
      <c r="B1292" s="3">
        <v>16</v>
      </c>
      <c r="C1292" s="3">
        <v>27</v>
      </c>
      <c r="D1292" s="1">
        <v>2</v>
      </c>
      <c r="E1292" s="5" t="s">
        <v>81</v>
      </c>
      <c r="F1292" s="5">
        <f>+E1292*D1292</f>
        <v>4.3055555555555555E-2</v>
      </c>
      <c r="G1292" s="3">
        <f>+H1292-(B1292*D1292)</f>
        <v>22</v>
      </c>
      <c r="H1292" s="3">
        <f>+C1292*D1292</f>
        <v>54</v>
      </c>
      <c r="I1292" s="3">
        <f>+B1292*D1292</f>
        <v>32</v>
      </c>
      <c r="J1292" s="6">
        <f t="shared" si="20"/>
        <v>0.20370370370370369</v>
      </c>
    </row>
    <row r="1293" spans="1:10">
      <c r="A1293" s="1">
        <v>528</v>
      </c>
      <c r="B1293" s="3">
        <v>12</v>
      </c>
      <c r="C1293" s="3">
        <v>20</v>
      </c>
      <c r="D1293" s="1">
        <v>1</v>
      </c>
      <c r="E1293" s="5" t="s">
        <v>116</v>
      </c>
      <c r="F1293" s="5">
        <f>+E1293*D1293</f>
        <v>2.013888888888889E-2</v>
      </c>
      <c r="G1293" s="3">
        <f>+H1293-(B1293*D1293)</f>
        <v>8</v>
      </c>
      <c r="H1293" s="3">
        <f>+C1293*D1293</f>
        <v>20</v>
      </c>
      <c r="I1293" s="3">
        <f>+B1293*D1293</f>
        <v>12</v>
      </c>
      <c r="J1293" s="6">
        <f t="shared" si="20"/>
        <v>0.4</v>
      </c>
    </row>
    <row r="1294" spans="1:10">
      <c r="A1294" s="1">
        <v>528</v>
      </c>
      <c r="B1294" s="3">
        <v>25</v>
      </c>
      <c r="C1294" s="3">
        <v>40</v>
      </c>
      <c r="D1294" s="1">
        <v>1</v>
      </c>
      <c r="E1294" s="5" t="s">
        <v>102</v>
      </c>
      <c r="F1294" s="5">
        <f>+E1294*D1294</f>
        <v>3.2638888888888891E-2</v>
      </c>
      <c r="G1294" s="3">
        <f>+H1294-(B1294*D1294)</f>
        <v>15</v>
      </c>
      <c r="H1294" s="3">
        <f>+C1294*D1294</f>
        <v>40</v>
      </c>
      <c r="I1294" s="3">
        <f>+B1294*D1294</f>
        <v>25</v>
      </c>
      <c r="J1294" s="6">
        <f t="shared" si="20"/>
        <v>0.375</v>
      </c>
    </row>
    <row r="1295" spans="1:10">
      <c r="A1295" s="1">
        <v>528</v>
      </c>
      <c r="B1295" s="3">
        <v>10</v>
      </c>
      <c r="C1295" s="3">
        <v>18</v>
      </c>
      <c r="D1295" s="1">
        <v>1</v>
      </c>
      <c r="E1295" s="5" t="s">
        <v>98</v>
      </c>
      <c r="F1295" s="5">
        <f>+E1295*D1295</f>
        <v>3.125E-2</v>
      </c>
      <c r="G1295" s="3">
        <f>+H1295-(B1295*D1295)</f>
        <v>8</v>
      </c>
      <c r="H1295" s="3">
        <f>+C1295*D1295</f>
        <v>18</v>
      </c>
      <c r="I1295" s="3">
        <f>+B1295*D1295</f>
        <v>10</v>
      </c>
      <c r="J1295" s="6">
        <f t="shared" si="20"/>
        <v>0.44444444444444442</v>
      </c>
    </row>
    <row r="1296" spans="1:10">
      <c r="A1296" s="1">
        <v>529</v>
      </c>
      <c r="B1296" s="3">
        <v>20</v>
      </c>
      <c r="C1296" s="3">
        <v>34</v>
      </c>
      <c r="D1296" s="1">
        <v>1</v>
      </c>
      <c r="E1296" s="5" t="s">
        <v>84</v>
      </c>
      <c r="F1296" s="5">
        <f>+E1296*D1296</f>
        <v>1.6666666666666666E-2</v>
      </c>
      <c r="G1296" s="3">
        <f>+H1296-(B1296*D1296)</f>
        <v>14</v>
      </c>
      <c r="H1296" s="3">
        <f>+C1296*D1296</f>
        <v>34</v>
      </c>
      <c r="I1296" s="3">
        <f>+B1296*D1296</f>
        <v>20</v>
      </c>
      <c r="J1296" s="6">
        <f t="shared" si="20"/>
        <v>0.41176470588235292</v>
      </c>
    </row>
    <row r="1297" spans="1:10">
      <c r="A1297" s="1">
        <v>529</v>
      </c>
      <c r="B1297" s="3">
        <v>22</v>
      </c>
      <c r="C1297" s="3">
        <v>36</v>
      </c>
      <c r="D1297" s="1">
        <v>2</v>
      </c>
      <c r="E1297" s="5" t="s">
        <v>68</v>
      </c>
      <c r="F1297" s="5">
        <f>+E1297*D1297</f>
        <v>7.0833333333333331E-2</v>
      </c>
      <c r="G1297" s="3">
        <f>+H1297-(B1297*D1297)</f>
        <v>28</v>
      </c>
      <c r="H1297" s="3">
        <f>+C1297*D1297</f>
        <v>72</v>
      </c>
      <c r="I1297" s="3">
        <f>+B1297*D1297</f>
        <v>44</v>
      </c>
      <c r="J1297" s="6">
        <f t="shared" si="20"/>
        <v>0.19444444444444445</v>
      </c>
    </row>
    <row r="1298" spans="1:10">
      <c r="A1298" s="1">
        <v>529</v>
      </c>
      <c r="B1298" s="3">
        <v>14</v>
      </c>
      <c r="C1298" s="3">
        <v>23</v>
      </c>
      <c r="D1298" s="1">
        <v>2</v>
      </c>
      <c r="E1298" s="5" t="s">
        <v>71</v>
      </c>
      <c r="F1298" s="5">
        <f>+E1298*D1298</f>
        <v>3.7499999999999999E-2</v>
      </c>
      <c r="G1298" s="3">
        <f>+H1298-(B1298*D1298)</f>
        <v>18</v>
      </c>
      <c r="H1298" s="3">
        <f>+C1298*D1298</f>
        <v>46</v>
      </c>
      <c r="I1298" s="3">
        <f>+B1298*D1298</f>
        <v>28</v>
      </c>
      <c r="J1298" s="6">
        <f t="shared" si="20"/>
        <v>0.19565217391304349</v>
      </c>
    </row>
    <row r="1299" spans="1:10">
      <c r="A1299" s="1">
        <v>529</v>
      </c>
      <c r="B1299" s="3">
        <v>16</v>
      </c>
      <c r="C1299" s="3">
        <v>28</v>
      </c>
      <c r="D1299" s="1">
        <v>2</v>
      </c>
      <c r="E1299" s="5" t="s">
        <v>107</v>
      </c>
      <c r="F1299" s="5">
        <f>+E1299*D1299</f>
        <v>7.6388888888888895E-2</v>
      </c>
      <c r="G1299" s="3">
        <f>+H1299-(B1299*D1299)</f>
        <v>24</v>
      </c>
      <c r="H1299" s="3">
        <f>+C1299*D1299</f>
        <v>56</v>
      </c>
      <c r="I1299" s="3">
        <f>+B1299*D1299</f>
        <v>32</v>
      </c>
      <c r="J1299" s="6">
        <f t="shared" si="20"/>
        <v>0.21428571428571427</v>
      </c>
    </row>
    <row r="1300" spans="1:10">
      <c r="A1300" s="1">
        <v>530</v>
      </c>
      <c r="B1300" s="3">
        <v>10</v>
      </c>
      <c r="C1300" s="3">
        <v>18</v>
      </c>
      <c r="D1300" s="1">
        <v>3</v>
      </c>
      <c r="E1300" s="5" t="s">
        <v>111</v>
      </c>
      <c r="F1300" s="5">
        <f>+E1300*D1300</f>
        <v>7.7083333333333337E-2</v>
      </c>
      <c r="G1300" s="3">
        <f>+H1300-(B1300*D1300)</f>
        <v>24</v>
      </c>
      <c r="H1300" s="3">
        <f>+C1300*D1300</f>
        <v>54</v>
      </c>
      <c r="I1300" s="3">
        <f>+B1300*D1300</f>
        <v>30</v>
      </c>
      <c r="J1300" s="6">
        <f t="shared" si="20"/>
        <v>0.14814814814814814</v>
      </c>
    </row>
    <row r="1301" spans="1:10">
      <c r="A1301" s="1">
        <v>530</v>
      </c>
      <c r="B1301" s="3">
        <v>16</v>
      </c>
      <c r="C1301" s="3">
        <v>28</v>
      </c>
      <c r="D1301" s="1">
        <v>2</v>
      </c>
      <c r="E1301" s="5" t="s">
        <v>95</v>
      </c>
      <c r="F1301" s="5">
        <f>+E1301*D1301</f>
        <v>6.9444444444444448E-2</v>
      </c>
      <c r="G1301" s="3">
        <f>+H1301-(B1301*D1301)</f>
        <v>24</v>
      </c>
      <c r="H1301" s="3">
        <f>+C1301*D1301</f>
        <v>56</v>
      </c>
      <c r="I1301" s="3">
        <f>+B1301*D1301</f>
        <v>32</v>
      </c>
      <c r="J1301" s="6">
        <f t="shared" si="20"/>
        <v>0.21428571428571427</v>
      </c>
    </row>
    <row r="1302" spans="1:10">
      <c r="A1302" s="1">
        <v>530</v>
      </c>
      <c r="B1302" s="3">
        <v>15</v>
      </c>
      <c r="C1302" s="3">
        <v>25</v>
      </c>
      <c r="D1302" s="1">
        <v>2</v>
      </c>
      <c r="E1302" s="5" t="s">
        <v>83</v>
      </c>
      <c r="F1302" s="5">
        <f>+E1302*D1302</f>
        <v>2.6388888888888889E-2</v>
      </c>
      <c r="G1302" s="3">
        <f>+H1302-(B1302*D1302)</f>
        <v>20</v>
      </c>
      <c r="H1302" s="3">
        <f>+C1302*D1302</f>
        <v>50</v>
      </c>
      <c r="I1302" s="3">
        <f>+B1302*D1302</f>
        <v>30</v>
      </c>
      <c r="J1302" s="6">
        <f t="shared" si="20"/>
        <v>0.2</v>
      </c>
    </row>
    <row r="1303" spans="1:10">
      <c r="A1303" s="1">
        <v>531</v>
      </c>
      <c r="B1303" s="3">
        <v>13</v>
      </c>
      <c r="C1303" s="3">
        <v>21</v>
      </c>
      <c r="D1303" s="1">
        <v>3</v>
      </c>
      <c r="E1303" s="5" t="s">
        <v>120</v>
      </c>
      <c r="F1303" s="5">
        <f>+E1303*D1303</f>
        <v>8.5416666666666669E-2</v>
      </c>
      <c r="G1303" s="3">
        <f>+H1303-(B1303*D1303)</f>
        <v>24</v>
      </c>
      <c r="H1303" s="3">
        <f>+C1303*D1303</f>
        <v>63</v>
      </c>
      <c r="I1303" s="3">
        <f>+B1303*D1303</f>
        <v>39</v>
      </c>
      <c r="J1303" s="6">
        <f t="shared" si="20"/>
        <v>0.12698412698412698</v>
      </c>
    </row>
    <row r="1304" spans="1:10">
      <c r="A1304" s="1">
        <v>531</v>
      </c>
      <c r="B1304" s="3">
        <v>25</v>
      </c>
      <c r="C1304" s="3">
        <v>40</v>
      </c>
      <c r="D1304" s="1">
        <v>1</v>
      </c>
      <c r="E1304" s="5" t="s">
        <v>92</v>
      </c>
      <c r="F1304" s="5">
        <f>+E1304*D1304</f>
        <v>2.9861111111111113E-2</v>
      </c>
      <c r="G1304" s="3">
        <f>+H1304-(B1304*D1304)</f>
        <v>15</v>
      </c>
      <c r="H1304" s="3">
        <f>+C1304*D1304</f>
        <v>40</v>
      </c>
      <c r="I1304" s="3">
        <f>+B1304*D1304</f>
        <v>25</v>
      </c>
      <c r="J1304" s="6">
        <f t="shared" si="20"/>
        <v>0.375</v>
      </c>
    </row>
    <row r="1305" spans="1:10">
      <c r="A1305" s="1">
        <v>531</v>
      </c>
      <c r="B1305" s="3">
        <v>10</v>
      </c>
      <c r="C1305" s="3">
        <v>18</v>
      </c>
      <c r="D1305" s="1">
        <v>3</v>
      </c>
      <c r="E1305" s="5" t="s">
        <v>110</v>
      </c>
      <c r="F1305" s="5">
        <f>+E1305*D1305</f>
        <v>0.11666666666666667</v>
      </c>
      <c r="G1305" s="3">
        <f>+H1305-(B1305*D1305)</f>
        <v>24</v>
      </c>
      <c r="H1305" s="3">
        <f>+C1305*D1305</f>
        <v>54</v>
      </c>
      <c r="I1305" s="3">
        <f>+B1305*D1305</f>
        <v>30</v>
      </c>
      <c r="J1305" s="6">
        <f t="shared" si="20"/>
        <v>0.14814814814814814</v>
      </c>
    </row>
    <row r="1306" spans="1:10">
      <c r="A1306" s="1">
        <v>531</v>
      </c>
      <c r="B1306" s="3">
        <v>17</v>
      </c>
      <c r="C1306" s="3">
        <v>29</v>
      </c>
      <c r="D1306" s="1">
        <v>3</v>
      </c>
      <c r="E1306" s="5" t="s">
        <v>89</v>
      </c>
      <c r="F1306" s="5">
        <f>+E1306*D1306</f>
        <v>0.12291666666666667</v>
      </c>
      <c r="G1306" s="3">
        <f>+H1306-(B1306*D1306)</f>
        <v>36</v>
      </c>
      <c r="H1306" s="3">
        <f>+C1306*D1306</f>
        <v>87</v>
      </c>
      <c r="I1306" s="3">
        <f>+B1306*D1306</f>
        <v>51</v>
      </c>
      <c r="J1306" s="6">
        <f t="shared" si="20"/>
        <v>0.13793103448275862</v>
      </c>
    </row>
    <row r="1307" spans="1:10">
      <c r="A1307" s="1">
        <v>532</v>
      </c>
      <c r="B1307" s="3">
        <v>13</v>
      </c>
      <c r="C1307" s="3">
        <v>21</v>
      </c>
      <c r="D1307" s="1">
        <v>1</v>
      </c>
      <c r="E1307" s="5" t="s">
        <v>84</v>
      </c>
      <c r="F1307" s="5">
        <f>+E1307*D1307</f>
        <v>1.6666666666666666E-2</v>
      </c>
      <c r="G1307" s="3">
        <f>+H1307-(B1307*D1307)</f>
        <v>8</v>
      </c>
      <c r="H1307" s="3">
        <f>+C1307*D1307</f>
        <v>21</v>
      </c>
      <c r="I1307" s="3">
        <f>+B1307*D1307</f>
        <v>13</v>
      </c>
      <c r="J1307" s="6">
        <f t="shared" si="20"/>
        <v>0.38095238095238093</v>
      </c>
    </row>
    <row r="1308" spans="1:10">
      <c r="A1308" s="1">
        <v>532</v>
      </c>
      <c r="B1308" s="3">
        <v>15</v>
      </c>
      <c r="C1308" s="3">
        <v>26</v>
      </c>
      <c r="D1308" s="1">
        <v>2</v>
      </c>
      <c r="E1308" s="5" t="s">
        <v>118</v>
      </c>
      <c r="F1308" s="5">
        <f>+E1308*D1308</f>
        <v>3.888888888888889E-2</v>
      </c>
      <c r="G1308" s="3">
        <f>+H1308-(B1308*D1308)</f>
        <v>22</v>
      </c>
      <c r="H1308" s="3">
        <f>+C1308*D1308</f>
        <v>52</v>
      </c>
      <c r="I1308" s="3">
        <f>+B1308*D1308</f>
        <v>30</v>
      </c>
      <c r="J1308" s="6">
        <f t="shared" si="20"/>
        <v>0.21153846153846154</v>
      </c>
    </row>
    <row r="1309" spans="1:10">
      <c r="A1309" s="1">
        <v>532</v>
      </c>
      <c r="B1309" s="3">
        <v>19</v>
      </c>
      <c r="C1309" s="3">
        <v>32</v>
      </c>
      <c r="D1309" s="1">
        <v>2</v>
      </c>
      <c r="E1309" s="5" t="s">
        <v>115</v>
      </c>
      <c r="F1309" s="5">
        <f>+E1309*D1309</f>
        <v>9.7222222222222224E-3</v>
      </c>
      <c r="G1309" s="3">
        <f>+H1309-(B1309*D1309)</f>
        <v>26</v>
      </c>
      <c r="H1309" s="3">
        <f>+C1309*D1309</f>
        <v>64</v>
      </c>
      <c r="I1309" s="3">
        <f>+B1309*D1309</f>
        <v>38</v>
      </c>
      <c r="J1309" s="6">
        <f t="shared" si="20"/>
        <v>0.203125</v>
      </c>
    </row>
    <row r="1310" spans="1:10">
      <c r="A1310" s="1">
        <v>533</v>
      </c>
      <c r="B1310" s="3">
        <v>12</v>
      </c>
      <c r="C1310" s="3">
        <v>20</v>
      </c>
      <c r="D1310" s="1">
        <v>1</v>
      </c>
      <c r="E1310" s="5" t="s">
        <v>69</v>
      </c>
      <c r="F1310" s="5">
        <f>+E1310*D1310</f>
        <v>2.361111111111111E-2</v>
      </c>
      <c r="G1310" s="3">
        <f>+H1310-(B1310*D1310)</f>
        <v>8</v>
      </c>
      <c r="H1310" s="3">
        <f>+C1310*D1310</f>
        <v>20</v>
      </c>
      <c r="I1310" s="3">
        <f>+B1310*D1310</f>
        <v>12</v>
      </c>
      <c r="J1310" s="6">
        <f t="shared" si="20"/>
        <v>0.4</v>
      </c>
    </row>
    <row r="1311" spans="1:10">
      <c r="A1311" s="1">
        <v>533</v>
      </c>
      <c r="B1311" s="3">
        <v>13</v>
      </c>
      <c r="C1311" s="3">
        <v>21</v>
      </c>
      <c r="D1311" s="1">
        <v>1</v>
      </c>
      <c r="E1311" s="5" t="s">
        <v>96</v>
      </c>
      <c r="F1311" s="5">
        <f>+E1311*D1311</f>
        <v>9.7222222222222224E-3</v>
      </c>
      <c r="G1311" s="3">
        <f>+H1311-(B1311*D1311)</f>
        <v>8</v>
      </c>
      <c r="H1311" s="3">
        <f>+C1311*D1311</f>
        <v>21</v>
      </c>
      <c r="I1311" s="3">
        <f>+B1311*D1311</f>
        <v>13</v>
      </c>
      <c r="J1311" s="6">
        <f t="shared" si="20"/>
        <v>0.38095238095238093</v>
      </c>
    </row>
    <row r="1312" spans="1:10">
      <c r="A1312" s="1">
        <v>534</v>
      </c>
      <c r="B1312" s="3">
        <v>14</v>
      </c>
      <c r="C1312" s="3">
        <v>24</v>
      </c>
      <c r="D1312" s="1">
        <v>2</v>
      </c>
      <c r="E1312" s="5" t="s">
        <v>110</v>
      </c>
      <c r="F1312" s="5">
        <f>+E1312*D1312</f>
        <v>7.7777777777777779E-2</v>
      </c>
      <c r="G1312" s="3">
        <f>+H1312-(B1312*D1312)</f>
        <v>20</v>
      </c>
      <c r="H1312" s="3">
        <f>+C1312*D1312</f>
        <v>48</v>
      </c>
      <c r="I1312" s="3">
        <f>+B1312*D1312</f>
        <v>28</v>
      </c>
      <c r="J1312" s="6">
        <f t="shared" si="20"/>
        <v>0.20833333333333334</v>
      </c>
    </row>
    <row r="1313" spans="1:10">
      <c r="A1313" s="1">
        <v>534</v>
      </c>
      <c r="B1313" s="3">
        <v>17</v>
      </c>
      <c r="C1313" s="3">
        <v>29</v>
      </c>
      <c r="D1313" s="1">
        <v>1</v>
      </c>
      <c r="E1313" s="5" t="s">
        <v>82</v>
      </c>
      <c r="F1313" s="5">
        <f>+E1313*D1313</f>
        <v>6.9444444444444441E-3</v>
      </c>
      <c r="G1313" s="3">
        <f>+H1313-(B1313*D1313)</f>
        <v>12</v>
      </c>
      <c r="H1313" s="3">
        <f>+C1313*D1313</f>
        <v>29</v>
      </c>
      <c r="I1313" s="3">
        <f>+B1313*D1313</f>
        <v>17</v>
      </c>
      <c r="J1313" s="6">
        <f t="shared" si="20"/>
        <v>0.41379310344827586</v>
      </c>
    </row>
    <row r="1314" spans="1:10">
      <c r="A1314" s="1">
        <v>534</v>
      </c>
      <c r="B1314" s="3">
        <v>21</v>
      </c>
      <c r="C1314" s="3">
        <v>35</v>
      </c>
      <c r="D1314" s="1">
        <v>2</v>
      </c>
      <c r="E1314" s="5" t="s">
        <v>82</v>
      </c>
      <c r="F1314" s="5">
        <f>+E1314*D1314</f>
        <v>1.3888888888888888E-2</v>
      </c>
      <c r="G1314" s="3">
        <f>+H1314-(B1314*D1314)</f>
        <v>28</v>
      </c>
      <c r="H1314" s="3">
        <f>+C1314*D1314</f>
        <v>70</v>
      </c>
      <c r="I1314" s="3">
        <f>+B1314*D1314</f>
        <v>42</v>
      </c>
      <c r="J1314" s="6">
        <f t="shared" si="20"/>
        <v>0.2</v>
      </c>
    </row>
    <row r="1315" spans="1:10">
      <c r="A1315" s="1">
        <v>535</v>
      </c>
      <c r="B1315" s="3">
        <v>25</v>
      </c>
      <c r="C1315" s="3">
        <v>40</v>
      </c>
      <c r="D1315" s="1">
        <v>3</v>
      </c>
      <c r="E1315" s="5" t="s">
        <v>90</v>
      </c>
      <c r="F1315" s="5">
        <f>+E1315*D1315</f>
        <v>0.1</v>
      </c>
      <c r="G1315" s="3">
        <f>+H1315-(B1315*D1315)</f>
        <v>45</v>
      </c>
      <c r="H1315" s="3">
        <f>+C1315*D1315</f>
        <v>120</v>
      </c>
      <c r="I1315" s="3">
        <f>+B1315*D1315</f>
        <v>75</v>
      </c>
      <c r="J1315" s="6">
        <f t="shared" si="20"/>
        <v>0.125</v>
      </c>
    </row>
    <row r="1316" spans="1:10">
      <c r="A1316" s="1">
        <v>535</v>
      </c>
      <c r="B1316" s="3">
        <v>17</v>
      </c>
      <c r="C1316" s="3">
        <v>29</v>
      </c>
      <c r="D1316" s="1">
        <v>3</v>
      </c>
      <c r="E1316" s="5" t="s">
        <v>70</v>
      </c>
      <c r="F1316" s="5">
        <f>+E1316*D1316</f>
        <v>1.8750000000000003E-2</v>
      </c>
      <c r="G1316" s="3">
        <f>+H1316-(B1316*D1316)</f>
        <v>36</v>
      </c>
      <c r="H1316" s="3">
        <f>+C1316*D1316</f>
        <v>87</v>
      </c>
      <c r="I1316" s="3">
        <f>+B1316*D1316</f>
        <v>51</v>
      </c>
      <c r="J1316" s="6">
        <f t="shared" si="20"/>
        <v>0.13793103448275862</v>
      </c>
    </row>
    <row r="1317" spans="1:10">
      <c r="A1317" s="1">
        <v>535</v>
      </c>
      <c r="B1317" s="3">
        <v>14</v>
      </c>
      <c r="C1317" s="3">
        <v>24</v>
      </c>
      <c r="D1317" s="1">
        <v>2</v>
      </c>
      <c r="E1317" s="5" t="s">
        <v>101</v>
      </c>
      <c r="F1317" s="5">
        <f>+E1317*D1317</f>
        <v>5.8333333333333334E-2</v>
      </c>
      <c r="G1317" s="3">
        <f>+H1317-(B1317*D1317)</f>
        <v>20</v>
      </c>
      <c r="H1317" s="3">
        <f>+C1317*D1317</f>
        <v>48</v>
      </c>
      <c r="I1317" s="3">
        <f>+B1317*D1317</f>
        <v>28</v>
      </c>
      <c r="J1317" s="6">
        <f t="shared" si="20"/>
        <v>0.20833333333333334</v>
      </c>
    </row>
    <row r="1318" spans="1:10">
      <c r="A1318" s="1">
        <v>535</v>
      </c>
      <c r="B1318" s="3">
        <v>13</v>
      </c>
      <c r="C1318" s="3">
        <v>21</v>
      </c>
      <c r="D1318" s="1">
        <v>1</v>
      </c>
      <c r="E1318" s="5" t="s">
        <v>96</v>
      </c>
      <c r="F1318" s="5">
        <f>+E1318*D1318</f>
        <v>9.7222222222222224E-3</v>
      </c>
      <c r="G1318" s="3">
        <f>+H1318-(B1318*D1318)</f>
        <v>8</v>
      </c>
      <c r="H1318" s="3">
        <f>+C1318*D1318</f>
        <v>21</v>
      </c>
      <c r="I1318" s="3">
        <f>+B1318*D1318</f>
        <v>13</v>
      </c>
      <c r="J1318" s="6">
        <f t="shared" si="20"/>
        <v>0.38095238095238093</v>
      </c>
    </row>
    <row r="1319" spans="1:10">
      <c r="A1319" s="1">
        <v>536</v>
      </c>
      <c r="B1319" s="3">
        <v>10</v>
      </c>
      <c r="C1319" s="3">
        <v>18</v>
      </c>
      <c r="D1319" s="1">
        <v>1</v>
      </c>
      <c r="E1319" s="5" t="s">
        <v>116</v>
      </c>
      <c r="F1319" s="5">
        <f>+E1319*D1319</f>
        <v>2.013888888888889E-2</v>
      </c>
      <c r="G1319" s="3">
        <f>+H1319-(B1319*D1319)</f>
        <v>8</v>
      </c>
      <c r="H1319" s="3">
        <f>+C1319*D1319</f>
        <v>18</v>
      </c>
      <c r="I1319" s="3">
        <f>+B1319*D1319</f>
        <v>10</v>
      </c>
      <c r="J1319" s="6">
        <f t="shared" si="20"/>
        <v>0.44444444444444442</v>
      </c>
    </row>
    <row r="1320" spans="1:10">
      <c r="A1320" s="1">
        <v>536</v>
      </c>
      <c r="B1320" s="3">
        <v>17</v>
      </c>
      <c r="C1320" s="3">
        <v>29</v>
      </c>
      <c r="D1320" s="1">
        <v>2</v>
      </c>
      <c r="E1320" s="5" t="s">
        <v>119</v>
      </c>
      <c r="F1320" s="5">
        <f>+E1320*D1320</f>
        <v>7.2222222222222215E-2</v>
      </c>
      <c r="G1320" s="3">
        <f>+H1320-(B1320*D1320)</f>
        <v>24</v>
      </c>
      <c r="H1320" s="3">
        <f>+C1320*D1320</f>
        <v>58</v>
      </c>
      <c r="I1320" s="3">
        <f>+B1320*D1320</f>
        <v>34</v>
      </c>
      <c r="J1320" s="6">
        <f t="shared" si="20"/>
        <v>0.20689655172413793</v>
      </c>
    </row>
    <row r="1321" spans="1:10">
      <c r="A1321" s="1">
        <v>536</v>
      </c>
      <c r="B1321" s="3">
        <v>14</v>
      </c>
      <c r="C1321" s="3">
        <v>23</v>
      </c>
      <c r="D1321" s="1">
        <v>2</v>
      </c>
      <c r="E1321" s="5" t="s">
        <v>91</v>
      </c>
      <c r="F1321" s="5">
        <f>+E1321*D1321</f>
        <v>5.2777777777777778E-2</v>
      </c>
      <c r="G1321" s="3">
        <f>+H1321-(B1321*D1321)</f>
        <v>18</v>
      </c>
      <c r="H1321" s="3">
        <f>+C1321*D1321</f>
        <v>46</v>
      </c>
      <c r="I1321" s="3">
        <f>+B1321*D1321</f>
        <v>28</v>
      </c>
      <c r="J1321" s="6">
        <f t="shared" si="20"/>
        <v>0.19565217391304349</v>
      </c>
    </row>
    <row r="1322" spans="1:10">
      <c r="A1322" s="1">
        <v>536</v>
      </c>
      <c r="B1322" s="3">
        <v>18</v>
      </c>
      <c r="C1322" s="3">
        <v>30</v>
      </c>
      <c r="D1322" s="1">
        <v>3</v>
      </c>
      <c r="E1322" s="5" t="s">
        <v>112</v>
      </c>
      <c r="F1322" s="5">
        <f>+E1322*D1322</f>
        <v>6.8749999999999992E-2</v>
      </c>
      <c r="G1322" s="3">
        <f>+H1322-(B1322*D1322)</f>
        <v>36</v>
      </c>
      <c r="H1322" s="3">
        <f>+C1322*D1322</f>
        <v>90</v>
      </c>
      <c r="I1322" s="3">
        <f>+B1322*D1322</f>
        <v>54</v>
      </c>
      <c r="J1322" s="6">
        <f t="shared" si="20"/>
        <v>0.13333333333333333</v>
      </c>
    </row>
    <row r="1323" spans="1:10">
      <c r="A1323" s="1">
        <v>537</v>
      </c>
      <c r="B1323" s="3">
        <v>13</v>
      </c>
      <c r="C1323" s="3">
        <v>21</v>
      </c>
      <c r="D1323" s="1">
        <v>3</v>
      </c>
      <c r="E1323" s="5" t="s">
        <v>108</v>
      </c>
      <c r="F1323" s="5">
        <f>+E1323*D1323</f>
        <v>4.3749999999999997E-2</v>
      </c>
      <c r="G1323" s="3">
        <f>+H1323-(B1323*D1323)</f>
        <v>24</v>
      </c>
      <c r="H1323" s="3">
        <f>+C1323*D1323</f>
        <v>63</v>
      </c>
      <c r="I1323" s="3">
        <f>+B1323*D1323</f>
        <v>39</v>
      </c>
      <c r="J1323" s="6">
        <f t="shared" si="20"/>
        <v>0.12698412698412698</v>
      </c>
    </row>
    <row r="1324" spans="1:10">
      <c r="A1324" s="1">
        <v>538</v>
      </c>
      <c r="B1324" s="3">
        <v>18</v>
      </c>
      <c r="C1324" s="3">
        <v>30</v>
      </c>
      <c r="D1324" s="1">
        <v>1</v>
      </c>
      <c r="E1324" s="5" t="s">
        <v>107</v>
      </c>
      <c r="F1324" s="5">
        <f>+E1324*D1324</f>
        <v>3.8194444444444448E-2</v>
      </c>
      <c r="G1324" s="3">
        <f>+H1324-(B1324*D1324)</f>
        <v>12</v>
      </c>
      <c r="H1324" s="3">
        <f>+C1324*D1324</f>
        <v>30</v>
      </c>
      <c r="I1324" s="3">
        <f>+B1324*D1324</f>
        <v>18</v>
      </c>
      <c r="J1324" s="6">
        <f t="shared" si="20"/>
        <v>0.4</v>
      </c>
    </row>
    <row r="1325" spans="1:10">
      <c r="A1325" s="1">
        <v>538</v>
      </c>
      <c r="B1325" s="3">
        <v>14</v>
      </c>
      <c r="C1325" s="3">
        <v>23</v>
      </c>
      <c r="D1325" s="1">
        <v>1</v>
      </c>
      <c r="E1325" s="5" t="s">
        <v>104</v>
      </c>
      <c r="F1325" s="5">
        <f>+E1325*D1325</f>
        <v>2.7083333333333334E-2</v>
      </c>
      <c r="G1325" s="3">
        <f>+H1325-(B1325*D1325)</f>
        <v>9</v>
      </c>
      <c r="H1325" s="3">
        <f>+C1325*D1325</f>
        <v>23</v>
      </c>
      <c r="I1325" s="3">
        <f>+B1325*D1325</f>
        <v>14</v>
      </c>
      <c r="J1325" s="6">
        <f t="shared" si="20"/>
        <v>0.39130434782608697</v>
      </c>
    </row>
    <row r="1326" spans="1:10">
      <c r="A1326" s="1">
        <v>538</v>
      </c>
      <c r="B1326" s="3">
        <v>20</v>
      </c>
      <c r="C1326" s="3">
        <v>33</v>
      </c>
      <c r="D1326" s="1">
        <v>1</v>
      </c>
      <c r="E1326" s="5" t="s">
        <v>93</v>
      </c>
      <c r="F1326" s="5">
        <f>+E1326*D1326</f>
        <v>4.027777777777778E-2</v>
      </c>
      <c r="G1326" s="3">
        <f>+H1326-(B1326*D1326)</f>
        <v>13</v>
      </c>
      <c r="H1326" s="3">
        <f>+C1326*D1326</f>
        <v>33</v>
      </c>
      <c r="I1326" s="3">
        <f>+B1326*D1326</f>
        <v>20</v>
      </c>
      <c r="J1326" s="6">
        <f t="shared" si="20"/>
        <v>0.39393939393939392</v>
      </c>
    </row>
    <row r="1327" spans="1:10">
      <c r="A1327" s="1">
        <v>538</v>
      </c>
      <c r="B1327" s="3">
        <v>16</v>
      </c>
      <c r="C1327" s="3">
        <v>28</v>
      </c>
      <c r="D1327" s="1">
        <v>2</v>
      </c>
      <c r="E1327" s="5" t="s">
        <v>100</v>
      </c>
      <c r="F1327" s="5">
        <f>+E1327*D1327</f>
        <v>6.3888888888888884E-2</v>
      </c>
      <c r="G1327" s="3">
        <f>+H1327-(B1327*D1327)</f>
        <v>24</v>
      </c>
      <c r="H1327" s="3">
        <f>+C1327*D1327</f>
        <v>56</v>
      </c>
      <c r="I1327" s="3">
        <f>+B1327*D1327</f>
        <v>32</v>
      </c>
      <c r="J1327" s="6">
        <f t="shared" si="20"/>
        <v>0.21428571428571427</v>
      </c>
    </row>
    <row r="1328" spans="1:10">
      <c r="A1328" s="1">
        <v>539</v>
      </c>
      <c r="B1328" s="3">
        <v>18</v>
      </c>
      <c r="C1328" s="3">
        <v>30</v>
      </c>
      <c r="D1328" s="1">
        <v>3</v>
      </c>
      <c r="E1328" s="5" t="s">
        <v>92</v>
      </c>
      <c r="F1328" s="5">
        <f>+E1328*D1328</f>
        <v>8.9583333333333334E-2</v>
      </c>
      <c r="G1328" s="3">
        <f>+H1328-(B1328*D1328)</f>
        <v>36</v>
      </c>
      <c r="H1328" s="3">
        <f>+C1328*D1328</f>
        <v>90</v>
      </c>
      <c r="I1328" s="3">
        <f>+B1328*D1328</f>
        <v>54</v>
      </c>
      <c r="J1328" s="6">
        <f t="shared" si="20"/>
        <v>0.13333333333333333</v>
      </c>
    </row>
    <row r="1329" spans="1:10">
      <c r="A1329" s="1">
        <v>539</v>
      </c>
      <c r="B1329" s="3">
        <v>16</v>
      </c>
      <c r="C1329" s="3">
        <v>27</v>
      </c>
      <c r="D1329" s="1">
        <v>1</v>
      </c>
      <c r="E1329" s="5" t="s">
        <v>88</v>
      </c>
      <c r="F1329" s="5">
        <f>+E1329*D1329</f>
        <v>2.7777777777777776E-2</v>
      </c>
      <c r="G1329" s="3">
        <f>+H1329-(B1329*D1329)</f>
        <v>11</v>
      </c>
      <c r="H1329" s="3">
        <f>+C1329*D1329</f>
        <v>27</v>
      </c>
      <c r="I1329" s="3">
        <f>+B1329*D1329</f>
        <v>16</v>
      </c>
      <c r="J1329" s="6">
        <f t="shared" si="20"/>
        <v>0.40740740740740738</v>
      </c>
    </row>
    <row r="1330" spans="1:10">
      <c r="A1330" s="1">
        <v>539</v>
      </c>
      <c r="B1330" s="3">
        <v>17</v>
      </c>
      <c r="C1330" s="3">
        <v>29</v>
      </c>
      <c r="D1330" s="1">
        <v>3</v>
      </c>
      <c r="E1330" s="5" t="s">
        <v>106</v>
      </c>
      <c r="F1330" s="5">
        <f>+E1330*D1330</f>
        <v>3.7500000000000006E-2</v>
      </c>
      <c r="G1330" s="3">
        <f>+H1330-(B1330*D1330)</f>
        <v>36</v>
      </c>
      <c r="H1330" s="3">
        <f>+C1330*D1330</f>
        <v>87</v>
      </c>
      <c r="I1330" s="3">
        <f>+B1330*D1330</f>
        <v>51</v>
      </c>
      <c r="J1330" s="6">
        <f t="shared" si="20"/>
        <v>0.13793103448275862</v>
      </c>
    </row>
    <row r="1331" spans="1:10">
      <c r="A1331" s="1">
        <v>539</v>
      </c>
      <c r="B1331" s="3">
        <v>10</v>
      </c>
      <c r="C1331" s="3">
        <v>18</v>
      </c>
      <c r="D1331" s="1">
        <v>2</v>
      </c>
      <c r="E1331" s="5" t="s">
        <v>118</v>
      </c>
      <c r="F1331" s="5">
        <f>+E1331*D1331</f>
        <v>3.888888888888889E-2</v>
      </c>
      <c r="G1331" s="3">
        <f>+H1331-(B1331*D1331)</f>
        <v>16</v>
      </c>
      <c r="H1331" s="3">
        <f>+C1331*D1331</f>
        <v>36</v>
      </c>
      <c r="I1331" s="3">
        <f>+B1331*D1331</f>
        <v>20</v>
      </c>
      <c r="J1331" s="6">
        <f t="shared" si="20"/>
        <v>0.22222222222222221</v>
      </c>
    </row>
    <row r="1332" spans="1:10">
      <c r="A1332" s="1">
        <v>540</v>
      </c>
      <c r="B1332" s="3">
        <v>10</v>
      </c>
      <c r="C1332" s="3">
        <v>18</v>
      </c>
      <c r="D1332" s="1">
        <v>3</v>
      </c>
      <c r="E1332" s="5" t="s">
        <v>102</v>
      </c>
      <c r="F1332" s="5">
        <f>+E1332*D1332</f>
        <v>9.791666666666668E-2</v>
      </c>
      <c r="G1332" s="3">
        <f>+H1332-(B1332*D1332)</f>
        <v>24</v>
      </c>
      <c r="H1332" s="3">
        <f>+C1332*D1332</f>
        <v>54</v>
      </c>
      <c r="I1332" s="3">
        <f>+B1332*D1332</f>
        <v>30</v>
      </c>
      <c r="J1332" s="6">
        <f t="shared" si="20"/>
        <v>0.14814814814814814</v>
      </c>
    </row>
    <row r="1333" spans="1:10">
      <c r="A1333" s="1">
        <v>540</v>
      </c>
      <c r="B1333" s="3">
        <v>21</v>
      </c>
      <c r="C1333" s="3">
        <v>35</v>
      </c>
      <c r="D1333" s="1">
        <v>2</v>
      </c>
      <c r="E1333" s="5" t="s">
        <v>103</v>
      </c>
      <c r="F1333" s="5">
        <f>+E1333*D1333</f>
        <v>4.8611111111111112E-2</v>
      </c>
      <c r="G1333" s="3">
        <f>+H1333-(B1333*D1333)</f>
        <v>28</v>
      </c>
      <c r="H1333" s="3">
        <f>+C1333*D1333</f>
        <v>70</v>
      </c>
      <c r="I1333" s="3">
        <f>+B1333*D1333</f>
        <v>42</v>
      </c>
      <c r="J1333" s="6">
        <f t="shared" si="20"/>
        <v>0.2</v>
      </c>
    </row>
    <row r="1334" spans="1:10">
      <c r="A1334" s="1">
        <v>541</v>
      </c>
      <c r="B1334" s="3">
        <v>11</v>
      </c>
      <c r="C1334" s="3">
        <v>19</v>
      </c>
      <c r="D1334" s="1">
        <v>2</v>
      </c>
      <c r="E1334" s="5" t="s">
        <v>81</v>
      </c>
      <c r="F1334" s="5">
        <f>+E1334*D1334</f>
        <v>4.3055555555555555E-2</v>
      </c>
      <c r="G1334" s="3">
        <f>+H1334-(B1334*D1334)</f>
        <v>16</v>
      </c>
      <c r="H1334" s="3">
        <f>+C1334*D1334</f>
        <v>38</v>
      </c>
      <c r="I1334" s="3">
        <f>+B1334*D1334</f>
        <v>22</v>
      </c>
      <c r="J1334" s="6">
        <f t="shared" si="20"/>
        <v>0.21052631578947367</v>
      </c>
    </row>
    <row r="1335" spans="1:10">
      <c r="A1335" s="1">
        <v>541</v>
      </c>
      <c r="B1335" s="3">
        <v>20</v>
      </c>
      <c r="C1335" s="3">
        <v>33</v>
      </c>
      <c r="D1335" s="1">
        <v>2</v>
      </c>
      <c r="E1335" s="5" t="s">
        <v>108</v>
      </c>
      <c r="F1335" s="5">
        <f>+E1335*D1335</f>
        <v>2.9166666666666667E-2</v>
      </c>
      <c r="G1335" s="3">
        <f>+H1335-(B1335*D1335)</f>
        <v>26</v>
      </c>
      <c r="H1335" s="3">
        <f>+C1335*D1335</f>
        <v>66</v>
      </c>
      <c r="I1335" s="3">
        <f>+B1335*D1335</f>
        <v>40</v>
      </c>
      <c r="J1335" s="6">
        <f t="shared" si="20"/>
        <v>0.19696969696969696</v>
      </c>
    </row>
    <row r="1336" spans="1:10">
      <c r="A1336" s="1">
        <v>541</v>
      </c>
      <c r="B1336" s="3">
        <v>17</v>
      </c>
      <c r="C1336" s="3">
        <v>29</v>
      </c>
      <c r="D1336" s="1">
        <v>1</v>
      </c>
      <c r="E1336" s="5" t="s">
        <v>103</v>
      </c>
      <c r="F1336" s="5">
        <f>+E1336*D1336</f>
        <v>2.4305555555555556E-2</v>
      </c>
      <c r="G1336" s="3">
        <f>+H1336-(B1336*D1336)</f>
        <v>12</v>
      </c>
      <c r="H1336" s="3">
        <f>+C1336*D1336</f>
        <v>29</v>
      </c>
      <c r="I1336" s="3">
        <f>+B1336*D1336</f>
        <v>17</v>
      </c>
      <c r="J1336" s="6">
        <f t="shared" si="20"/>
        <v>0.41379310344827586</v>
      </c>
    </row>
    <row r="1337" spans="1:10">
      <c r="A1337" s="1">
        <v>541</v>
      </c>
      <c r="B1337" s="3">
        <v>14</v>
      </c>
      <c r="C1337" s="3">
        <v>23</v>
      </c>
      <c r="D1337" s="1">
        <v>3</v>
      </c>
      <c r="E1337" s="5" t="s">
        <v>111</v>
      </c>
      <c r="F1337" s="5">
        <f>+E1337*D1337</f>
        <v>7.7083333333333337E-2</v>
      </c>
      <c r="G1337" s="3">
        <f>+H1337-(B1337*D1337)</f>
        <v>27</v>
      </c>
      <c r="H1337" s="3">
        <f>+C1337*D1337</f>
        <v>69</v>
      </c>
      <c r="I1337" s="3">
        <f>+B1337*D1337</f>
        <v>42</v>
      </c>
      <c r="J1337" s="6">
        <f t="shared" si="20"/>
        <v>0.13043478260869565</v>
      </c>
    </row>
    <row r="1338" spans="1:10">
      <c r="A1338" s="1">
        <v>542</v>
      </c>
      <c r="B1338" s="3">
        <v>20</v>
      </c>
      <c r="C1338" s="3">
        <v>34</v>
      </c>
      <c r="D1338" s="1">
        <v>2</v>
      </c>
      <c r="E1338" s="5" t="s">
        <v>75</v>
      </c>
      <c r="F1338" s="5">
        <f>+E1338*D1338</f>
        <v>2.361111111111111E-2</v>
      </c>
      <c r="G1338" s="3">
        <f>+H1338-(B1338*D1338)</f>
        <v>28</v>
      </c>
      <c r="H1338" s="3">
        <f>+C1338*D1338</f>
        <v>68</v>
      </c>
      <c r="I1338" s="3">
        <f>+B1338*D1338</f>
        <v>40</v>
      </c>
      <c r="J1338" s="6">
        <f t="shared" si="20"/>
        <v>0.20588235294117646</v>
      </c>
    </row>
    <row r="1339" spans="1:10">
      <c r="A1339" s="1">
        <v>542</v>
      </c>
      <c r="B1339" s="3">
        <v>15</v>
      </c>
      <c r="C1339" s="3">
        <v>26</v>
      </c>
      <c r="D1339" s="1">
        <v>1</v>
      </c>
      <c r="E1339" s="5" t="s">
        <v>100</v>
      </c>
      <c r="F1339" s="5">
        <f>+E1339*D1339</f>
        <v>3.1944444444444442E-2</v>
      </c>
      <c r="G1339" s="3">
        <f>+H1339-(B1339*D1339)</f>
        <v>11</v>
      </c>
      <c r="H1339" s="3">
        <f>+C1339*D1339</f>
        <v>26</v>
      </c>
      <c r="I1339" s="3">
        <f>+B1339*D1339</f>
        <v>15</v>
      </c>
      <c r="J1339" s="6">
        <f t="shared" si="20"/>
        <v>0.42307692307692307</v>
      </c>
    </row>
    <row r="1340" spans="1:10">
      <c r="A1340" s="1">
        <v>542</v>
      </c>
      <c r="B1340" s="3">
        <v>16</v>
      </c>
      <c r="C1340" s="3">
        <v>27</v>
      </c>
      <c r="D1340" s="1">
        <v>2</v>
      </c>
      <c r="E1340" s="5" t="s">
        <v>119</v>
      </c>
      <c r="F1340" s="5">
        <f>+E1340*D1340</f>
        <v>7.2222222222222215E-2</v>
      </c>
      <c r="G1340" s="3">
        <f>+H1340-(B1340*D1340)</f>
        <v>22</v>
      </c>
      <c r="H1340" s="3">
        <f>+C1340*D1340</f>
        <v>54</v>
      </c>
      <c r="I1340" s="3">
        <f>+B1340*D1340</f>
        <v>32</v>
      </c>
      <c r="J1340" s="6">
        <f t="shared" si="20"/>
        <v>0.20370370370370369</v>
      </c>
    </row>
    <row r="1341" spans="1:10">
      <c r="A1341" s="1">
        <v>543</v>
      </c>
      <c r="B1341" s="3">
        <v>16</v>
      </c>
      <c r="C1341" s="3">
        <v>28</v>
      </c>
      <c r="D1341" s="1">
        <v>2</v>
      </c>
      <c r="E1341" s="5" t="s">
        <v>71</v>
      </c>
      <c r="F1341" s="5">
        <f>+E1341*D1341</f>
        <v>3.7499999999999999E-2</v>
      </c>
      <c r="G1341" s="3">
        <f>+H1341-(B1341*D1341)</f>
        <v>24</v>
      </c>
      <c r="H1341" s="3">
        <f>+C1341*D1341</f>
        <v>56</v>
      </c>
      <c r="I1341" s="3">
        <f>+B1341*D1341</f>
        <v>32</v>
      </c>
      <c r="J1341" s="6">
        <f t="shared" si="20"/>
        <v>0.21428571428571427</v>
      </c>
    </row>
    <row r="1342" spans="1:10">
      <c r="A1342" s="1">
        <v>543</v>
      </c>
      <c r="B1342" s="3">
        <v>16</v>
      </c>
      <c r="C1342" s="3">
        <v>27</v>
      </c>
      <c r="D1342" s="1">
        <v>2</v>
      </c>
      <c r="E1342" s="5" t="s">
        <v>85</v>
      </c>
      <c r="F1342" s="5">
        <f>+E1342*D1342</f>
        <v>6.9444444444444441E-3</v>
      </c>
      <c r="G1342" s="3">
        <f>+H1342-(B1342*D1342)</f>
        <v>22</v>
      </c>
      <c r="H1342" s="3">
        <f>+C1342*D1342</f>
        <v>54</v>
      </c>
      <c r="I1342" s="3">
        <f>+B1342*D1342</f>
        <v>32</v>
      </c>
      <c r="J1342" s="6">
        <f t="shared" si="20"/>
        <v>0.20370370370370369</v>
      </c>
    </row>
    <row r="1343" spans="1:10">
      <c r="A1343" s="1">
        <v>543</v>
      </c>
      <c r="B1343" s="3">
        <v>19</v>
      </c>
      <c r="C1343" s="3">
        <v>32</v>
      </c>
      <c r="D1343" s="1">
        <v>3</v>
      </c>
      <c r="E1343" s="5" t="s">
        <v>101</v>
      </c>
      <c r="F1343" s="5">
        <f>+E1343*D1343</f>
        <v>8.7499999999999994E-2</v>
      </c>
      <c r="G1343" s="3">
        <f>+H1343-(B1343*D1343)</f>
        <v>39</v>
      </c>
      <c r="H1343" s="3">
        <f>+C1343*D1343</f>
        <v>96</v>
      </c>
      <c r="I1343" s="3">
        <f>+B1343*D1343</f>
        <v>57</v>
      </c>
      <c r="J1343" s="6">
        <f t="shared" si="20"/>
        <v>0.13541666666666666</v>
      </c>
    </row>
    <row r="1344" spans="1:10">
      <c r="A1344" s="1">
        <v>544</v>
      </c>
      <c r="B1344" s="3">
        <v>21</v>
      </c>
      <c r="C1344" s="3">
        <v>35</v>
      </c>
      <c r="D1344" s="1">
        <v>2</v>
      </c>
      <c r="E1344" s="5" t="s">
        <v>90</v>
      </c>
      <c r="F1344" s="5">
        <f>+E1344*D1344</f>
        <v>6.6666666666666666E-2</v>
      </c>
      <c r="G1344" s="3">
        <f>+H1344-(B1344*D1344)</f>
        <v>28</v>
      </c>
      <c r="H1344" s="3">
        <f>+C1344*D1344</f>
        <v>70</v>
      </c>
      <c r="I1344" s="3">
        <f>+B1344*D1344</f>
        <v>42</v>
      </c>
      <c r="J1344" s="6">
        <f t="shared" si="20"/>
        <v>0.2</v>
      </c>
    </row>
    <row r="1345" spans="1:10">
      <c r="A1345" s="1">
        <v>545</v>
      </c>
      <c r="B1345" s="3">
        <v>20</v>
      </c>
      <c r="C1345" s="3">
        <v>33</v>
      </c>
      <c r="D1345" s="1">
        <v>3</v>
      </c>
      <c r="E1345" s="5" t="s">
        <v>94</v>
      </c>
      <c r="F1345" s="5">
        <f>+E1345*D1345</f>
        <v>0.11874999999999999</v>
      </c>
      <c r="G1345" s="3">
        <f>+H1345-(B1345*D1345)</f>
        <v>39</v>
      </c>
      <c r="H1345" s="3">
        <f>+C1345*D1345</f>
        <v>99</v>
      </c>
      <c r="I1345" s="3">
        <f>+B1345*D1345</f>
        <v>60</v>
      </c>
      <c r="J1345" s="6">
        <f t="shared" si="20"/>
        <v>0.1313131313131313</v>
      </c>
    </row>
    <row r="1346" spans="1:10">
      <c r="A1346" s="1">
        <v>545</v>
      </c>
      <c r="B1346" s="3">
        <v>19</v>
      </c>
      <c r="C1346" s="3">
        <v>31</v>
      </c>
      <c r="D1346" s="1">
        <v>1</v>
      </c>
      <c r="E1346" s="5" t="s">
        <v>101</v>
      </c>
      <c r="F1346" s="5">
        <f>+E1346*D1346</f>
        <v>2.9166666666666667E-2</v>
      </c>
      <c r="G1346" s="3">
        <f>+H1346-(B1346*D1346)</f>
        <v>12</v>
      </c>
      <c r="H1346" s="3">
        <f>+C1346*D1346</f>
        <v>31</v>
      </c>
      <c r="I1346" s="3">
        <f>+B1346*D1346</f>
        <v>19</v>
      </c>
      <c r="J1346" s="6">
        <f t="shared" ref="J1346:J1409" si="21">+(G1346/H1346)/D1346</f>
        <v>0.38709677419354838</v>
      </c>
    </row>
    <row r="1347" spans="1:10">
      <c r="A1347" s="1">
        <v>546</v>
      </c>
      <c r="B1347" s="3">
        <v>19</v>
      </c>
      <c r="C1347" s="3">
        <v>32</v>
      </c>
      <c r="D1347" s="1">
        <v>2</v>
      </c>
      <c r="E1347" s="5" t="s">
        <v>112</v>
      </c>
      <c r="F1347" s="5">
        <f>+E1347*D1347</f>
        <v>4.583333333333333E-2</v>
      </c>
      <c r="G1347" s="3">
        <f>+H1347-(B1347*D1347)</f>
        <v>26</v>
      </c>
      <c r="H1347" s="3">
        <f>+C1347*D1347</f>
        <v>64</v>
      </c>
      <c r="I1347" s="3">
        <f>+B1347*D1347</f>
        <v>38</v>
      </c>
      <c r="J1347" s="6">
        <f t="shared" si="21"/>
        <v>0.203125</v>
      </c>
    </row>
    <row r="1348" spans="1:10">
      <c r="A1348" s="1">
        <v>546</v>
      </c>
      <c r="B1348" s="3">
        <v>16</v>
      </c>
      <c r="C1348" s="3">
        <v>28</v>
      </c>
      <c r="D1348" s="1">
        <v>1</v>
      </c>
      <c r="E1348" s="5" t="s">
        <v>93</v>
      </c>
      <c r="F1348" s="5">
        <f>+E1348*D1348</f>
        <v>4.027777777777778E-2</v>
      </c>
      <c r="G1348" s="3">
        <f>+H1348-(B1348*D1348)</f>
        <v>12</v>
      </c>
      <c r="H1348" s="3">
        <f>+C1348*D1348</f>
        <v>28</v>
      </c>
      <c r="I1348" s="3">
        <f>+B1348*D1348</f>
        <v>16</v>
      </c>
      <c r="J1348" s="6">
        <f t="shared" si="21"/>
        <v>0.42857142857142855</v>
      </c>
    </row>
    <row r="1349" spans="1:10">
      <c r="A1349" s="1">
        <v>547</v>
      </c>
      <c r="B1349" s="3">
        <v>19</v>
      </c>
      <c r="C1349" s="3">
        <v>31</v>
      </c>
      <c r="D1349" s="1">
        <v>3</v>
      </c>
      <c r="E1349" s="5" t="s">
        <v>99</v>
      </c>
      <c r="F1349" s="5">
        <f>+E1349*D1349</f>
        <v>2.7083333333333331E-2</v>
      </c>
      <c r="G1349" s="3">
        <f>+H1349-(B1349*D1349)</f>
        <v>36</v>
      </c>
      <c r="H1349" s="3">
        <f>+C1349*D1349</f>
        <v>93</v>
      </c>
      <c r="I1349" s="3">
        <f>+B1349*D1349</f>
        <v>57</v>
      </c>
      <c r="J1349" s="6">
        <f t="shared" si="21"/>
        <v>0.12903225806451613</v>
      </c>
    </row>
    <row r="1350" spans="1:10">
      <c r="A1350" s="1">
        <v>547</v>
      </c>
      <c r="B1350" s="3">
        <v>20</v>
      </c>
      <c r="C1350" s="3">
        <v>33</v>
      </c>
      <c r="D1350" s="1">
        <v>3</v>
      </c>
      <c r="E1350" s="5" t="s">
        <v>73</v>
      </c>
      <c r="F1350" s="5">
        <f>+E1350*D1350</f>
        <v>0.11249999999999999</v>
      </c>
      <c r="G1350" s="3">
        <f>+H1350-(B1350*D1350)</f>
        <v>39</v>
      </c>
      <c r="H1350" s="3">
        <f>+C1350*D1350</f>
        <v>99</v>
      </c>
      <c r="I1350" s="3">
        <f>+B1350*D1350</f>
        <v>60</v>
      </c>
      <c r="J1350" s="6">
        <f t="shared" si="21"/>
        <v>0.1313131313131313</v>
      </c>
    </row>
    <row r="1351" spans="1:10">
      <c r="A1351" s="1">
        <v>547</v>
      </c>
      <c r="B1351" s="3">
        <v>21</v>
      </c>
      <c r="C1351" s="3">
        <v>35</v>
      </c>
      <c r="D1351" s="1">
        <v>1</v>
      </c>
      <c r="E1351" s="5" t="s">
        <v>114</v>
      </c>
      <c r="F1351" s="5">
        <f>+E1351*D1351</f>
        <v>2.0833333333333332E-2</v>
      </c>
      <c r="G1351" s="3">
        <f>+H1351-(B1351*D1351)</f>
        <v>14</v>
      </c>
      <c r="H1351" s="3">
        <f>+C1351*D1351</f>
        <v>35</v>
      </c>
      <c r="I1351" s="3">
        <f>+B1351*D1351</f>
        <v>21</v>
      </c>
      <c r="J1351" s="6">
        <f t="shared" si="21"/>
        <v>0.4</v>
      </c>
    </row>
    <row r="1352" spans="1:10">
      <c r="A1352" s="1">
        <v>548</v>
      </c>
      <c r="B1352" s="3">
        <v>20</v>
      </c>
      <c r="C1352" s="3">
        <v>34</v>
      </c>
      <c r="D1352" s="1">
        <v>1</v>
      </c>
      <c r="E1352" s="5" t="s">
        <v>93</v>
      </c>
      <c r="F1352" s="5">
        <f>+E1352*D1352</f>
        <v>4.027777777777778E-2</v>
      </c>
      <c r="G1352" s="3">
        <f>+H1352-(B1352*D1352)</f>
        <v>14</v>
      </c>
      <c r="H1352" s="3">
        <f>+C1352*D1352</f>
        <v>34</v>
      </c>
      <c r="I1352" s="3">
        <f>+B1352*D1352</f>
        <v>20</v>
      </c>
      <c r="J1352" s="6">
        <f t="shared" si="21"/>
        <v>0.41176470588235292</v>
      </c>
    </row>
    <row r="1353" spans="1:10">
      <c r="A1353" s="1">
        <v>548</v>
      </c>
      <c r="B1353" s="3">
        <v>19</v>
      </c>
      <c r="C1353" s="3">
        <v>31</v>
      </c>
      <c r="D1353" s="1">
        <v>2</v>
      </c>
      <c r="E1353" s="5" t="s">
        <v>90</v>
      </c>
      <c r="F1353" s="5">
        <f>+E1353*D1353</f>
        <v>6.6666666666666666E-2</v>
      </c>
      <c r="G1353" s="3">
        <f>+H1353-(B1353*D1353)</f>
        <v>24</v>
      </c>
      <c r="H1353" s="3">
        <f>+C1353*D1353</f>
        <v>62</v>
      </c>
      <c r="I1353" s="3">
        <f>+B1353*D1353</f>
        <v>38</v>
      </c>
      <c r="J1353" s="6">
        <f t="shared" si="21"/>
        <v>0.19354838709677419</v>
      </c>
    </row>
    <row r="1354" spans="1:10">
      <c r="A1354" s="1">
        <v>549</v>
      </c>
      <c r="B1354" s="3">
        <v>15</v>
      </c>
      <c r="C1354" s="3">
        <v>25</v>
      </c>
      <c r="D1354" s="1">
        <v>1</v>
      </c>
      <c r="E1354" s="5" t="s">
        <v>83</v>
      </c>
      <c r="F1354" s="5">
        <f>+E1354*D1354</f>
        <v>1.3194444444444444E-2</v>
      </c>
      <c r="G1354" s="3">
        <f>+H1354-(B1354*D1354)</f>
        <v>10</v>
      </c>
      <c r="H1354" s="3">
        <f>+C1354*D1354</f>
        <v>25</v>
      </c>
      <c r="I1354" s="3">
        <f>+B1354*D1354</f>
        <v>15</v>
      </c>
      <c r="J1354" s="6">
        <f t="shared" si="21"/>
        <v>0.4</v>
      </c>
    </row>
    <row r="1355" spans="1:10">
      <c r="A1355" s="1">
        <v>549</v>
      </c>
      <c r="B1355" s="3">
        <v>21</v>
      </c>
      <c r="C1355" s="3">
        <v>35</v>
      </c>
      <c r="D1355" s="1">
        <v>1</v>
      </c>
      <c r="E1355" s="5" t="s">
        <v>97</v>
      </c>
      <c r="F1355" s="5">
        <f>+E1355*D1355</f>
        <v>1.3888888888888888E-2</v>
      </c>
      <c r="G1355" s="3">
        <f>+H1355-(B1355*D1355)</f>
        <v>14</v>
      </c>
      <c r="H1355" s="3">
        <f>+C1355*D1355</f>
        <v>35</v>
      </c>
      <c r="I1355" s="3">
        <f>+B1355*D1355</f>
        <v>21</v>
      </c>
      <c r="J1355" s="6">
        <f t="shared" si="21"/>
        <v>0.4</v>
      </c>
    </row>
    <row r="1356" spans="1:10">
      <c r="A1356" s="1">
        <v>549</v>
      </c>
      <c r="B1356" s="3">
        <v>20</v>
      </c>
      <c r="C1356" s="3">
        <v>34</v>
      </c>
      <c r="D1356" s="1">
        <v>3</v>
      </c>
      <c r="E1356" s="5" t="s">
        <v>89</v>
      </c>
      <c r="F1356" s="5">
        <f>+E1356*D1356</f>
        <v>0.12291666666666667</v>
      </c>
      <c r="G1356" s="3">
        <f>+H1356-(B1356*D1356)</f>
        <v>42</v>
      </c>
      <c r="H1356" s="3">
        <f>+C1356*D1356</f>
        <v>102</v>
      </c>
      <c r="I1356" s="3">
        <f>+B1356*D1356</f>
        <v>60</v>
      </c>
      <c r="J1356" s="6">
        <f t="shared" si="21"/>
        <v>0.1372549019607843</v>
      </c>
    </row>
    <row r="1357" spans="1:10">
      <c r="A1357" s="1">
        <v>550</v>
      </c>
      <c r="B1357" s="3">
        <v>18</v>
      </c>
      <c r="C1357" s="3">
        <v>30</v>
      </c>
      <c r="D1357" s="1">
        <v>2</v>
      </c>
      <c r="E1357" s="5" t="s">
        <v>118</v>
      </c>
      <c r="F1357" s="5">
        <f>+E1357*D1357</f>
        <v>3.888888888888889E-2</v>
      </c>
      <c r="G1357" s="3">
        <f>+H1357-(B1357*D1357)</f>
        <v>24</v>
      </c>
      <c r="H1357" s="3">
        <f>+C1357*D1357</f>
        <v>60</v>
      </c>
      <c r="I1357" s="3">
        <f>+B1357*D1357</f>
        <v>36</v>
      </c>
      <c r="J1357" s="6">
        <f t="shared" si="21"/>
        <v>0.2</v>
      </c>
    </row>
    <row r="1358" spans="1:10">
      <c r="A1358" s="1">
        <v>550</v>
      </c>
      <c r="B1358" s="3">
        <v>14</v>
      </c>
      <c r="C1358" s="3">
        <v>24</v>
      </c>
      <c r="D1358" s="1">
        <v>1</v>
      </c>
      <c r="E1358" s="5" t="s">
        <v>85</v>
      </c>
      <c r="F1358" s="5">
        <f>+E1358*D1358</f>
        <v>3.472222222222222E-3</v>
      </c>
      <c r="G1358" s="3">
        <f>+H1358-(B1358*D1358)</f>
        <v>10</v>
      </c>
      <c r="H1358" s="3">
        <f>+C1358*D1358</f>
        <v>24</v>
      </c>
      <c r="I1358" s="3">
        <f>+B1358*D1358</f>
        <v>14</v>
      </c>
      <c r="J1358" s="6">
        <f t="shared" si="21"/>
        <v>0.41666666666666669</v>
      </c>
    </row>
    <row r="1359" spans="1:10">
      <c r="A1359" s="1">
        <v>550</v>
      </c>
      <c r="B1359" s="3">
        <v>12</v>
      </c>
      <c r="C1359" s="3">
        <v>20</v>
      </c>
      <c r="D1359" s="1">
        <v>2</v>
      </c>
      <c r="E1359" s="5" t="s">
        <v>84</v>
      </c>
      <c r="F1359" s="5">
        <f>+E1359*D1359</f>
        <v>3.3333333333333333E-2</v>
      </c>
      <c r="G1359" s="3">
        <f>+H1359-(B1359*D1359)</f>
        <v>16</v>
      </c>
      <c r="H1359" s="3">
        <f>+C1359*D1359</f>
        <v>40</v>
      </c>
      <c r="I1359" s="3">
        <f>+B1359*D1359</f>
        <v>24</v>
      </c>
      <c r="J1359" s="6">
        <f t="shared" si="21"/>
        <v>0.2</v>
      </c>
    </row>
    <row r="1360" spans="1:10">
      <c r="A1360" s="1">
        <v>551</v>
      </c>
      <c r="B1360" s="3">
        <v>18</v>
      </c>
      <c r="C1360" s="3">
        <v>30</v>
      </c>
      <c r="D1360" s="1">
        <v>1</v>
      </c>
      <c r="E1360" s="5" t="s">
        <v>67</v>
      </c>
      <c r="F1360" s="5">
        <f>+E1360*D1360</f>
        <v>2.2222222222222223E-2</v>
      </c>
      <c r="G1360" s="3">
        <f>+H1360-(B1360*D1360)</f>
        <v>12</v>
      </c>
      <c r="H1360" s="3">
        <f>+C1360*D1360</f>
        <v>30</v>
      </c>
      <c r="I1360" s="3">
        <f>+B1360*D1360</f>
        <v>18</v>
      </c>
      <c r="J1360" s="6">
        <f t="shared" si="21"/>
        <v>0.4</v>
      </c>
    </row>
    <row r="1361" spans="1:10">
      <c r="A1361" s="1">
        <v>551</v>
      </c>
      <c r="B1361" s="3">
        <v>12</v>
      </c>
      <c r="C1361" s="3">
        <v>20</v>
      </c>
      <c r="D1361" s="1">
        <v>3</v>
      </c>
      <c r="E1361" s="5" t="s">
        <v>77</v>
      </c>
      <c r="F1361" s="5">
        <f>+E1361*D1361</f>
        <v>2.2916666666666665E-2</v>
      </c>
      <c r="G1361" s="3">
        <f>+H1361-(B1361*D1361)</f>
        <v>24</v>
      </c>
      <c r="H1361" s="3">
        <f>+C1361*D1361</f>
        <v>60</v>
      </c>
      <c r="I1361" s="3">
        <f>+B1361*D1361</f>
        <v>36</v>
      </c>
      <c r="J1361" s="6">
        <f t="shared" si="21"/>
        <v>0.13333333333333333</v>
      </c>
    </row>
    <row r="1362" spans="1:10">
      <c r="A1362" s="1">
        <v>551</v>
      </c>
      <c r="B1362" s="3">
        <v>10</v>
      </c>
      <c r="C1362" s="3">
        <v>18</v>
      </c>
      <c r="D1362" s="1">
        <v>1</v>
      </c>
      <c r="E1362" s="5" t="s">
        <v>116</v>
      </c>
      <c r="F1362" s="5">
        <f>+E1362*D1362</f>
        <v>2.013888888888889E-2</v>
      </c>
      <c r="G1362" s="3">
        <f>+H1362-(B1362*D1362)</f>
        <v>8</v>
      </c>
      <c r="H1362" s="3">
        <f>+C1362*D1362</f>
        <v>18</v>
      </c>
      <c r="I1362" s="3">
        <f>+B1362*D1362</f>
        <v>10</v>
      </c>
      <c r="J1362" s="6">
        <f t="shared" si="21"/>
        <v>0.44444444444444442</v>
      </c>
    </row>
    <row r="1363" spans="1:10">
      <c r="A1363" s="1">
        <v>551</v>
      </c>
      <c r="B1363" s="3">
        <v>13</v>
      </c>
      <c r="C1363" s="3">
        <v>21</v>
      </c>
      <c r="D1363" s="1">
        <v>3</v>
      </c>
      <c r="E1363" s="5" t="s">
        <v>68</v>
      </c>
      <c r="F1363" s="5">
        <f>+E1363*D1363</f>
        <v>0.10625</v>
      </c>
      <c r="G1363" s="3">
        <f>+H1363-(B1363*D1363)</f>
        <v>24</v>
      </c>
      <c r="H1363" s="3">
        <f>+C1363*D1363</f>
        <v>63</v>
      </c>
      <c r="I1363" s="3">
        <f>+B1363*D1363</f>
        <v>39</v>
      </c>
      <c r="J1363" s="6">
        <f t="shared" si="21"/>
        <v>0.12698412698412698</v>
      </c>
    </row>
    <row r="1364" spans="1:10">
      <c r="A1364" s="1">
        <v>552</v>
      </c>
      <c r="B1364" s="3">
        <v>25</v>
      </c>
      <c r="C1364" s="3">
        <v>40</v>
      </c>
      <c r="D1364" s="1">
        <v>3</v>
      </c>
      <c r="E1364" s="5" t="s">
        <v>79</v>
      </c>
      <c r="F1364" s="5">
        <f>+E1364*D1364</f>
        <v>5.4166666666666662E-2</v>
      </c>
      <c r="G1364" s="3">
        <f>+H1364-(B1364*D1364)</f>
        <v>45</v>
      </c>
      <c r="H1364" s="3">
        <f>+C1364*D1364</f>
        <v>120</v>
      </c>
      <c r="I1364" s="3">
        <f>+B1364*D1364</f>
        <v>75</v>
      </c>
      <c r="J1364" s="6">
        <f t="shared" si="21"/>
        <v>0.125</v>
      </c>
    </row>
    <row r="1365" spans="1:10">
      <c r="A1365" s="1">
        <v>552</v>
      </c>
      <c r="B1365" s="3">
        <v>13</v>
      </c>
      <c r="C1365" s="3">
        <v>21</v>
      </c>
      <c r="D1365" s="1">
        <v>3</v>
      </c>
      <c r="E1365" s="5" t="s">
        <v>94</v>
      </c>
      <c r="F1365" s="5">
        <f>+E1365*D1365</f>
        <v>0.11874999999999999</v>
      </c>
      <c r="G1365" s="3">
        <f>+H1365-(B1365*D1365)</f>
        <v>24</v>
      </c>
      <c r="H1365" s="3">
        <f>+C1365*D1365</f>
        <v>63</v>
      </c>
      <c r="I1365" s="3">
        <f>+B1365*D1365</f>
        <v>39</v>
      </c>
      <c r="J1365" s="6">
        <f t="shared" si="21"/>
        <v>0.12698412698412698</v>
      </c>
    </row>
    <row r="1366" spans="1:10">
      <c r="A1366" s="1">
        <v>552</v>
      </c>
      <c r="B1366" s="3">
        <v>12</v>
      </c>
      <c r="C1366" s="3">
        <v>20</v>
      </c>
      <c r="D1366" s="1">
        <v>3</v>
      </c>
      <c r="E1366" s="5" t="s">
        <v>67</v>
      </c>
      <c r="F1366" s="5">
        <f>+E1366*D1366</f>
        <v>6.6666666666666666E-2</v>
      </c>
      <c r="G1366" s="3">
        <f>+H1366-(B1366*D1366)</f>
        <v>24</v>
      </c>
      <c r="H1366" s="3">
        <f>+C1366*D1366</f>
        <v>60</v>
      </c>
      <c r="I1366" s="3">
        <f>+B1366*D1366</f>
        <v>36</v>
      </c>
      <c r="J1366" s="6">
        <f t="shared" si="21"/>
        <v>0.13333333333333333</v>
      </c>
    </row>
    <row r="1367" spans="1:10">
      <c r="A1367" s="1">
        <v>553</v>
      </c>
      <c r="B1367" s="3">
        <v>18</v>
      </c>
      <c r="C1367" s="3">
        <v>30</v>
      </c>
      <c r="D1367" s="1">
        <v>3</v>
      </c>
      <c r="E1367" s="5" t="s">
        <v>79</v>
      </c>
      <c r="F1367" s="5">
        <f>+E1367*D1367</f>
        <v>5.4166666666666662E-2</v>
      </c>
      <c r="G1367" s="3">
        <f>+H1367-(B1367*D1367)</f>
        <v>36</v>
      </c>
      <c r="H1367" s="3">
        <f>+C1367*D1367</f>
        <v>90</v>
      </c>
      <c r="I1367" s="3">
        <f>+B1367*D1367</f>
        <v>54</v>
      </c>
      <c r="J1367" s="6">
        <f t="shared" si="21"/>
        <v>0.13333333333333333</v>
      </c>
    </row>
    <row r="1368" spans="1:10">
      <c r="A1368" s="1">
        <v>553</v>
      </c>
      <c r="B1368" s="3">
        <v>15</v>
      </c>
      <c r="C1368" s="3">
        <v>25</v>
      </c>
      <c r="D1368" s="1">
        <v>2</v>
      </c>
      <c r="E1368" s="5" t="s">
        <v>110</v>
      </c>
      <c r="F1368" s="5">
        <f>+E1368*D1368</f>
        <v>7.7777777777777779E-2</v>
      </c>
      <c r="G1368" s="3">
        <f>+H1368-(B1368*D1368)</f>
        <v>20</v>
      </c>
      <c r="H1368" s="3">
        <f>+C1368*D1368</f>
        <v>50</v>
      </c>
      <c r="I1368" s="3">
        <f>+B1368*D1368</f>
        <v>30</v>
      </c>
      <c r="J1368" s="6">
        <f t="shared" si="21"/>
        <v>0.2</v>
      </c>
    </row>
    <row r="1369" spans="1:10">
      <c r="A1369" s="1">
        <v>553</v>
      </c>
      <c r="B1369" s="3">
        <v>13</v>
      </c>
      <c r="C1369" s="3">
        <v>22</v>
      </c>
      <c r="D1369" s="1">
        <v>2</v>
      </c>
      <c r="E1369" s="5" t="s">
        <v>73</v>
      </c>
      <c r="F1369" s="5">
        <f>+E1369*D1369</f>
        <v>7.4999999999999997E-2</v>
      </c>
      <c r="G1369" s="3">
        <f>+H1369-(B1369*D1369)</f>
        <v>18</v>
      </c>
      <c r="H1369" s="3">
        <f>+C1369*D1369</f>
        <v>44</v>
      </c>
      <c r="I1369" s="3">
        <f>+B1369*D1369</f>
        <v>26</v>
      </c>
      <c r="J1369" s="6">
        <f t="shared" si="21"/>
        <v>0.20454545454545456</v>
      </c>
    </row>
    <row r="1370" spans="1:10">
      <c r="A1370" s="1">
        <v>553</v>
      </c>
      <c r="B1370" s="3">
        <v>11</v>
      </c>
      <c r="C1370" s="3">
        <v>19</v>
      </c>
      <c r="D1370" s="1">
        <v>1</v>
      </c>
      <c r="E1370" s="5" t="s">
        <v>101</v>
      </c>
      <c r="F1370" s="5">
        <f>+E1370*D1370</f>
        <v>2.9166666666666667E-2</v>
      </c>
      <c r="G1370" s="3">
        <f>+H1370-(B1370*D1370)</f>
        <v>8</v>
      </c>
      <c r="H1370" s="3">
        <f>+C1370*D1370</f>
        <v>19</v>
      </c>
      <c r="I1370" s="3">
        <f>+B1370*D1370</f>
        <v>11</v>
      </c>
      <c r="J1370" s="6">
        <f t="shared" si="21"/>
        <v>0.42105263157894735</v>
      </c>
    </row>
    <row r="1371" spans="1:10">
      <c r="A1371" s="1">
        <v>554</v>
      </c>
      <c r="B1371" s="3">
        <v>14</v>
      </c>
      <c r="C1371" s="3">
        <v>23</v>
      </c>
      <c r="D1371" s="1">
        <v>2</v>
      </c>
      <c r="E1371" s="5" t="s">
        <v>107</v>
      </c>
      <c r="F1371" s="5">
        <f>+E1371*D1371</f>
        <v>7.6388888888888895E-2</v>
      </c>
      <c r="G1371" s="3">
        <f>+H1371-(B1371*D1371)</f>
        <v>18</v>
      </c>
      <c r="H1371" s="3">
        <f>+C1371*D1371</f>
        <v>46</v>
      </c>
      <c r="I1371" s="3">
        <f>+B1371*D1371</f>
        <v>28</v>
      </c>
      <c r="J1371" s="6">
        <f t="shared" si="21"/>
        <v>0.19565217391304349</v>
      </c>
    </row>
    <row r="1372" spans="1:10">
      <c r="A1372" s="1">
        <v>554</v>
      </c>
      <c r="B1372" s="3">
        <v>25</v>
      </c>
      <c r="C1372" s="3">
        <v>40</v>
      </c>
      <c r="D1372" s="1">
        <v>3</v>
      </c>
      <c r="E1372" s="5" t="s">
        <v>117</v>
      </c>
      <c r="F1372" s="5">
        <f>+E1372*D1372</f>
        <v>3.3333333333333333E-2</v>
      </c>
      <c r="G1372" s="3">
        <f>+H1372-(B1372*D1372)</f>
        <v>45</v>
      </c>
      <c r="H1372" s="3">
        <f>+C1372*D1372</f>
        <v>120</v>
      </c>
      <c r="I1372" s="3">
        <f>+B1372*D1372</f>
        <v>75</v>
      </c>
      <c r="J1372" s="6">
        <f t="shared" si="21"/>
        <v>0.125</v>
      </c>
    </row>
    <row r="1373" spans="1:10">
      <c r="A1373" s="1">
        <v>555</v>
      </c>
      <c r="B1373" s="3">
        <v>18</v>
      </c>
      <c r="C1373" s="3">
        <v>30</v>
      </c>
      <c r="D1373" s="1">
        <v>1</v>
      </c>
      <c r="E1373" s="5" t="s">
        <v>100</v>
      </c>
      <c r="F1373" s="5">
        <f>+E1373*D1373</f>
        <v>3.1944444444444442E-2</v>
      </c>
      <c r="G1373" s="3">
        <f>+H1373-(B1373*D1373)</f>
        <v>12</v>
      </c>
      <c r="H1373" s="3">
        <f>+C1373*D1373</f>
        <v>30</v>
      </c>
      <c r="I1373" s="3">
        <f>+B1373*D1373</f>
        <v>18</v>
      </c>
      <c r="J1373" s="6">
        <f t="shared" si="21"/>
        <v>0.4</v>
      </c>
    </row>
    <row r="1374" spans="1:10">
      <c r="A1374" s="1">
        <v>556</v>
      </c>
      <c r="B1374" s="3">
        <v>13</v>
      </c>
      <c r="C1374" s="3">
        <v>22</v>
      </c>
      <c r="D1374" s="1">
        <v>1</v>
      </c>
      <c r="E1374" s="5" t="s">
        <v>72</v>
      </c>
      <c r="F1374" s="5">
        <f>+E1374*D1374</f>
        <v>2.5000000000000001E-2</v>
      </c>
      <c r="G1374" s="3">
        <f>+H1374-(B1374*D1374)</f>
        <v>9</v>
      </c>
      <c r="H1374" s="3">
        <f>+C1374*D1374</f>
        <v>22</v>
      </c>
      <c r="I1374" s="3">
        <f>+B1374*D1374</f>
        <v>13</v>
      </c>
      <c r="J1374" s="6">
        <f t="shared" si="21"/>
        <v>0.40909090909090912</v>
      </c>
    </row>
    <row r="1375" spans="1:10">
      <c r="A1375" s="1">
        <v>556</v>
      </c>
      <c r="B1375" s="3">
        <v>10</v>
      </c>
      <c r="C1375" s="3">
        <v>18</v>
      </c>
      <c r="D1375" s="1">
        <v>3</v>
      </c>
      <c r="E1375" s="5" t="s">
        <v>114</v>
      </c>
      <c r="F1375" s="5">
        <f>+E1375*D1375</f>
        <v>6.25E-2</v>
      </c>
      <c r="G1375" s="3">
        <f>+H1375-(B1375*D1375)</f>
        <v>24</v>
      </c>
      <c r="H1375" s="3">
        <f>+C1375*D1375</f>
        <v>54</v>
      </c>
      <c r="I1375" s="3">
        <f>+B1375*D1375</f>
        <v>30</v>
      </c>
      <c r="J1375" s="6">
        <f t="shared" si="21"/>
        <v>0.14814814814814814</v>
      </c>
    </row>
    <row r="1376" spans="1:10">
      <c r="A1376" s="1">
        <v>557</v>
      </c>
      <c r="B1376" s="3">
        <v>19</v>
      </c>
      <c r="C1376" s="3">
        <v>32</v>
      </c>
      <c r="D1376" s="1">
        <v>2</v>
      </c>
      <c r="E1376" s="5" t="s">
        <v>102</v>
      </c>
      <c r="F1376" s="5">
        <f>+E1376*D1376</f>
        <v>6.5277777777777782E-2</v>
      </c>
      <c r="G1376" s="3">
        <f>+H1376-(B1376*D1376)</f>
        <v>26</v>
      </c>
      <c r="H1376" s="3">
        <f>+C1376*D1376</f>
        <v>64</v>
      </c>
      <c r="I1376" s="3">
        <f>+B1376*D1376</f>
        <v>38</v>
      </c>
      <c r="J1376" s="6">
        <f t="shared" si="21"/>
        <v>0.203125</v>
      </c>
    </row>
    <row r="1377" spans="1:10">
      <c r="A1377" s="1">
        <v>557</v>
      </c>
      <c r="B1377" s="3">
        <v>13</v>
      </c>
      <c r="C1377" s="3">
        <v>21</v>
      </c>
      <c r="D1377" s="1">
        <v>3</v>
      </c>
      <c r="E1377" s="5" t="s">
        <v>105</v>
      </c>
      <c r="F1377" s="5">
        <f>+E1377*D1377</f>
        <v>4.583333333333333E-2</v>
      </c>
      <c r="G1377" s="3">
        <f>+H1377-(B1377*D1377)</f>
        <v>24</v>
      </c>
      <c r="H1377" s="3">
        <f>+C1377*D1377</f>
        <v>63</v>
      </c>
      <c r="I1377" s="3">
        <f>+B1377*D1377</f>
        <v>39</v>
      </c>
      <c r="J1377" s="6">
        <f t="shared" si="21"/>
        <v>0.12698412698412698</v>
      </c>
    </row>
    <row r="1378" spans="1:10">
      <c r="A1378" s="1">
        <v>557</v>
      </c>
      <c r="B1378" s="3">
        <v>15</v>
      </c>
      <c r="C1378" s="3">
        <v>25</v>
      </c>
      <c r="D1378" s="1">
        <v>2</v>
      </c>
      <c r="E1378" s="5" t="s">
        <v>91</v>
      </c>
      <c r="F1378" s="5">
        <f>+E1378*D1378</f>
        <v>5.2777777777777778E-2</v>
      </c>
      <c r="G1378" s="3">
        <f>+H1378-(B1378*D1378)</f>
        <v>20</v>
      </c>
      <c r="H1378" s="3">
        <f>+C1378*D1378</f>
        <v>50</v>
      </c>
      <c r="I1378" s="3">
        <f>+B1378*D1378</f>
        <v>30</v>
      </c>
      <c r="J1378" s="6">
        <f t="shared" si="21"/>
        <v>0.2</v>
      </c>
    </row>
    <row r="1379" spans="1:10">
      <c r="A1379" s="1">
        <v>558</v>
      </c>
      <c r="B1379" s="3">
        <v>19</v>
      </c>
      <c r="C1379" s="3">
        <v>32</v>
      </c>
      <c r="D1379" s="1">
        <v>3</v>
      </c>
      <c r="E1379" s="5" t="s">
        <v>110</v>
      </c>
      <c r="F1379" s="5">
        <f>+E1379*D1379</f>
        <v>0.11666666666666667</v>
      </c>
      <c r="G1379" s="3">
        <f>+H1379-(B1379*D1379)</f>
        <v>39</v>
      </c>
      <c r="H1379" s="3">
        <f>+C1379*D1379</f>
        <v>96</v>
      </c>
      <c r="I1379" s="3">
        <f>+B1379*D1379</f>
        <v>57</v>
      </c>
      <c r="J1379" s="6">
        <f t="shared" si="21"/>
        <v>0.13541666666666666</v>
      </c>
    </row>
    <row r="1380" spans="1:10">
      <c r="A1380" s="1">
        <v>558</v>
      </c>
      <c r="B1380" s="3">
        <v>15</v>
      </c>
      <c r="C1380" s="3">
        <v>25</v>
      </c>
      <c r="D1380" s="1">
        <v>2</v>
      </c>
      <c r="E1380" s="5" t="s">
        <v>73</v>
      </c>
      <c r="F1380" s="5">
        <f>+E1380*D1380</f>
        <v>7.4999999999999997E-2</v>
      </c>
      <c r="G1380" s="3">
        <f>+H1380-(B1380*D1380)</f>
        <v>20</v>
      </c>
      <c r="H1380" s="3">
        <f>+C1380*D1380</f>
        <v>50</v>
      </c>
      <c r="I1380" s="3">
        <f>+B1380*D1380</f>
        <v>30</v>
      </c>
      <c r="J1380" s="6">
        <f t="shared" si="21"/>
        <v>0.2</v>
      </c>
    </row>
    <row r="1381" spans="1:10">
      <c r="A1381" s="1">
        <v>558</v>
      </c>
      <c r="B1381" s="3">
        <v>20</v>
      </c>
      <c r="C1381" s="3">
        <v>33</v>
      </c>
      <c r="D1381" s="1">
        <v>1</v>
      </c>
      <c r="E1381" s="5" t="s">
        <v>94</v>
      </c>
      <c r="F1381" s="5">
        <f>+E1381*D1381</f>
        <v>3.9583333333333331E-2</v>
      </c>
      <c r="G1381" s="3">
        <f>+H1381-(B1381*D1381)</f>
        <v>13</v>
      </c>
      <c r="H1381" s="3">
        <f>+C1381*D1381</f>
        <v>33</v>
      </c>
      <c r="I1381" s="3">
        <f>+B1381*D1381</f>
        <v>20</v>
      </c>
      <c r="J1381" s="6">
        <f t="shared" si="21"/>
        <v>0.39393939393939392</v>
      </c>
    </row>
    <row r="1382" spans="1:10">
      <c r="A1382" s="1">
        <v>559</v>
      </c>
      <c r="B1382" s="3">
        <v>20</v>
      </c>
      <c r="C1382" s="3">
        <v>33</v>
      </c>
      <c r="D1382" s="1">
        <v>3</v>
      </c>
      <c r="E1382" s="5" t="s">
        <v>120</v>
      </c>
      <c r="F1382" s="5">
        <f>+E1382*D1382</f>
        <v>8.5416666666666669E-2</v>
      </c>
      <c r="G1382" s="3">
        <f>+H1382-(B1382*D1382)</f>
        <v>39</v>
      </c>
      <c r="H1382" s="3">
        <f>+C1382*D1382</f>
        <v>99</v>
      </c>
      <c r="I1382" s="3">
        <f>+B1382*D1382</f>
        <v>60</v>
      </c>
      <c r="J1382" s="6">
        <f t="shared" si="21"/>
        <v>0.1313131313131313</v>
      </c>
    </row>
    <row r="1383" spans="1:10">
      <c r="A1383" s="1">
        <v>560</v>
      </c>
      <c r="B1383" s="3">
        <v>10</v>
      </c>
      <c r="C1383" s="3">
        <v>18</v>
      </c>
      <c r="D1383" s="1">
        <v>2</v>
      </c>
      <c r="E1383" s="5" t="s">
        <v>72</v>
      </c>
      <c r="F1383" s="5">
        <f>+E1383*D1383</f>
        <v>0.05</v>
      </c>
      <c r="G1383" s="3">
        <f>+H1383-(B1383*D1383)</f>
        <v>16</v>
      </c>
      <c r="H1383" s="3">
        <f>+C1383*D1383</f>
        <v>36</v>
      </c>
      <c r="I1383" s="3">
        <f>+B1383*D1383</f>
        <v>20</v>
      </c>
      <c r="J1383" s="6">
        <f t="shared" si="21"/>
        <v>0.22222222222222221</v>
      </c>
    </row>
    <row r="1384" spans="1:10">
      <c r="A1384" s="1">
        <v>560</v>
      </c>
      <c r="B1384" s="3">
        <v>15</v>
      </c>
      <c r="C1384" s="3">
        <v>25</v>
      </c>
      <c r="D1384" s="1">
        <v>3</v>
      </c>
      <c r="E1384" s="5" t="s">
        <v>109</v>
      </c>
      <c r="F1384" s="5">
        <f>+E1384*D1384</f>
        <v>2.5000000000000001E-2</v>
      </c>
      <c r="G1384" s="3">
        <f>+H1384-(B1384*D1384)</f>
        <v>30</v>
      </c>
      <c r="H1384" s="3">
        <f>+C1384*D1384</f>
        <v>75</v>
      </c>
      <c r="I1384" s="3">
        <f>+B1384*D1384</f>
        <v>45</v>
      </c>
      <c r="J1384" s="6">
        <f t="shared" si="21"/>
        <v>0.13333333333333333</v>
      </c>
    </row>
    <row r="1385" spans="1:10">
      <c r="A1385" s="1">
        <v>561</v>
      </c>
      <c r="B1385" s="3">
        <v>10</v>
      </c>
      <c r="C1385" s="3">
        <v>18</v>
      </c>
      <c r="D1385" s="1">
        <v>1</v>
      </c>
      <c r="E1385" s="5" t="s">
        <v>110</v>
      </c>
      <c r="F1385" s="5">
        <f>+E1385*D1385</f>
        <v>3.888888888888889E-2</v>
      </c>
      <c r="G1385" s="3">
        <f>+H1385-(B1385*D1385)</f>
        <v>8</v>
      </c>
      <c r="H1385" s="3">
        <f>+C1385*D1385</f>
        <v>18</v>
      </c>
      <c r="I1385" s="3">
        <f>+B1385*D1385</f>
        <v>10</v>
      </c>
      <c r="J1385" s="6">
        <f t="shared" si="21"/>
        <v>0.44444444444444442</v>
      </c>
    </row>
    <row r="1386" spans="1:10">
      <c r="A1386" s="1">
        <v>561</v>
      </c>
      <c r="B1386" s="3">
        <v>14</v>
      </c>
      <c r="C1386" s="3">
        <v>23</v>
      </c>
      <c r="D1386" s="1">
        <v>2</v>
      </c>
      <c r="E1386" s="5" t="s">
        <v>76</v>
      </c>
      <c r="F1386" s="5">
        <f>+E1386*D1386</f>
        <v>1.1111111111111112E-2</v>
      </c>
      <c r="G1386" s="3">
        <f>+H1386-(B1386*D1386)</f>
        <v>18</v>
      </c>
      <c r="H1386" s="3">
        <f>+C1386*D1386</f>
        <v>46</v>
      </c>
      <c r="I1386" s="3">
        <f>+B1386*D1386</f>
        <v>28</v>
      </c>
      <c r="J1386" s="6">
        <f t="shared" si="21"/>
        <v>0.19565217391304349</v>
      </c>
    </row>
    <row r="1387" spans="1:10">
      <c r="A1387" s="1">
        <v>562</v>
      </c>
      <c r="B1387" s="3">
        <v>25</v>
      </c>
      <c r="C1387" s="3">
        <v>40</v>
      </c>
      <c r="D1387" s="1">
        <v>3</v>
      </c>
      <c r="E1387" s="5" t="s">
        <v>120</v>
      </c>
      <c r="F1387" s="5">
        <f>+E1387*D1387</f>
        <v>8.5416666666666669E-2</v>
      </c>
      <c r="G1387" s="3">
        <f>+H1387-(B1387*D1387)</f>
        <v>45</v>
      </c>
      <c r="H1387" s="3">
        <f>+C1387*D1387</f>
        <v>120</v>
      </c>
      <c r="I1387" s="3">
        <f>+B1387*D1387</f>
        <v>75</v>
      </c>
      <c r="J1387" s="6">
        <f t="shared" si="21"/>
        <v>0.125</v>
      </c>
    </row>
    <row r="1388" spans="1:10">
      <c r="A1388" s="1">
        <v>562</v>
      </c>
      <c r="B1388" s="3">
        <v>17</v>
      </c>
      <c r="C1388" s="3">
        <v>29</v>
      </c>
      <c r="D1388" s="1">
        <v>2</v>
      </c>
      <c r="E1388" s="5" t="s">
        <v>115</v>
      </c>
      <c r="F1388" s="5">
        <f>+E1388*D1388</f>
        <v>9.7222222222222224E-3</v>
      </c>
      <c r="G1388" s="3">
        <f>+H1388-(B1388*D1388)</f>
        <v>24</v>
      </c>
      <c r="H1388" s="3">
        <f>+C1388*D1388</f>
        <v>58</v>
      </c>
      <c r="I1388" s="3">
        <f>+B1388*D1388</f>
        <v>34</v>
      </c>
      <c r="J1388" s="6">
        <f t="shared" si="21"/>
        <v>0.20689655172413793</v>
      </c>
    </row>
    <row r="1389" spans="1:10">
      <c r="A1389" s="1">
        <v>562</v>
      </c>
      <c r="B1389" s="3">
        <v>14</v>
      </c>
      <c r="C1389" s="3">
        <v>24</v>
      </c>
      <c r="D1389" s="1">
        <v>2</v>
      </c>
      <c r="E1389" s="5" t="s">
        <v>105</v>
      </c>
      <c r="F1389" s="5">
        <f>+E1389*D1389</f>
        <v>3.0555555555555555E-2</v>
      </c>
      <c r="G1389" s="3">
        <f>+H1389-(B1389*D1389)</f>
        <v>20</v>
      </c>
      <c r="H1389" s="3">
        <f>+C1389*D1389</f>
        <v>48</v>
      </c>
      <c r="I1389" s="3">
        <f>+B1389*D1389</f>
        <v>28</v>
      </c>
      <c r="J1389" s="6">
        <f t="shared" si="21"/>
        <v>0.20833333333333334</v>
      </c>
    </row>
    <row r="1390" spans="1:10">
      <c r="A1390" s="1">
        <v>562</v>
      </c>
      <c r="B1390" s="3">
        <v>19</v>
      </c>
      <c r="C1390" s="3">
        <v>31</v>
      </c>
      <c r="D1390" s="1">
        <v>2</v>
      </c>
      <c r="E1390" s="5" t="s">
        <v>101</v>
      </c>
      <c r="F1390" s="5">
        <f>+E1390*D1390</f>
        <v>5.8333333333333334E-2</v>
      </c>
      <c r="G1390" s="3">
        <f>+H1390-(B1390*D1390)</f>
        <v>24</v>
      </c>
      <c r="H1390" s="3">
        <f>+C1390*D1390</f>
        <v>62</v>
      </c>
      <c r="I1390" s="3">
        <f>+B1390*D1390</f>
        <v>38</v>
      </c>
      <c r="J1390" s="6">
        <f t="shared" si="21"/>
        <v>0.19354838709677419</v>
      </c>
    </row>
    <row r="1391" spans="1:10">
      <c r="A1391" s="1">
        <v>563</v>
      </c>
      <c r="B1391" s="3">
        <v>16</v>
      </c>
      <c r="C1391" s="3">
        <v>27</v>
      </c>
      <c r="D1391" s="1">
        <v>2</v>
      </c>
      <c r="E1391" s="5" t="s">
        <v>111</v>
      </c>
      <c r="F1391" s="5">
        <f>+E1391*D1391</f>
        <v>5.1388888888888887E-2</v>
      </c>
      <c r="G1391" s="3">
        <f>+H1391-(B1391*D1391)</f>
        <v>22</v>
      </c>
      <c r="H1391" s="3">
        <f>+C1391*D1391</f>
        <v>54</v>
      </c>
      <c r="I1391" s="3">
        <f>+B1391*D1391</f>
        <v>32</v>
      </c>
      <c r="J1391" s="6">
        <f t="shared" si="21"/>
        <v>0.20370370370370369</v>
      </c>
    </row>
    <row r="1392" spans="1:10">
      <c r="A1392" s="1">
        <v>564</v>
      </c>
      <c r="B1392" s="3">
        <v>22</v>
      </c>
      <c r="C1392" s="3">
        <v>36</v>
      </c>
      <c r="D1392" s="1">
        <v>1</v>
      </c>
      <c r="E1392" s="5" t="s">
        <v>115</v>
      </c>
      <c r="F1392" s="5">
        <f>+E1392*D1392</f>
        <v>4.8611111111111112E-3</v>
      </c>
      <c r="G1392" s="3">
        <f>+H1392-(B1392*D1392)</f>
        <v>14</v>
      </c>
      <c r="H1392" s="3">
        <f>+C1392*D1392</f>
        <v>36</v>
      </c>
      <c r="I1392" s="3">
        <f>+B1392*D1392</f>
        <v>22</v>
      </c>
      <c r="J1392" s="6">
        <f t="shared" si="21"/>
        <v>0.3888888888888889</v>
      </c>
    </row>
    <row r="1393" spans="1:10">
      <c r="A1393" s="1">
        <v>564</v>
      </c>
      <c r="B1393" s="3">
        <v>25</v>
      </c>
      <c r="C1393" s="3">
        <v>40</v>
      </c>
      <c r="D1393" s="1">
        <v>2</v>
      </c>
      <c r="E1393" s="5" t="s">
        <v>72</v>
      </c>
      <c r="F1393" s="5">
        <f>+E1393*D1393</f>
        <v>0.05</v>
      </c>
      <c r="G1393" s="3">
        <f>+H1393-(B1393*D1393)</f>
        <v>30</v>
      </c>
      <c r="H1393" s="3">
        <f>+C1393*D1393</f>
        <v>80</v>
      </c>
      <c r="I1393" s="3">
        <f>+B1393*D1393</f>
        <v>50</v>
      </c>
      <c r="J1393" s="6">
        <f t="shared" si="21"/>
        <v>0.1875</v>
      </c>
    </row>
    <row r="1394" spans="1:10">
      <c r="A1394" s="1">
        <v>564</v>
      </c>
      <c r="B1394" s="3">
        <v>12</v>
      </c>
      <c r="C1394" s="3">
        <v>20</v>
      </c>
      <c r="D1394" s="1">
        <v>2</v>
      </c>
      <c r="E1394" s="5" t="s">
        <v>77</v>
      </c>
      <c r="F1394" s="5">
        <f>+E1394*D1394</f>
        <v>1.5277777777777777E-2</v>
      </c>
      <c r="G1394" s="3">
        <f>+H1394-(B1394*D1394)</f>
        <v>16</v>
      </c>
      <c r="H1394" s="3">
        <f>+C1394*D1394</f>
        <v>40</v>
      </c>
      <c r="I1394" s="3">
        <f>+B1394*D1394</f>
        <v>24</v>
      </c>
      <c r="J1394" s="6">
        <f t="shared" si="21"/>
        <v>0.2</v>
      </c>
    </row>
    <row r="1395" spans="1:10">
      <c r="A1395" s="1">
        <v>565</v>
      </c>
      <c r="B1395" s="3">
        <v>19</v>
      </c>
      <c r="C1395" s="3">
        <v>32</v>
      </c>
      <c r="D1395" s="1">
        <v>3</v>
      </c>
      <c r="E1395" s="5" t="s">
        <v>83</v>
      </c>
      <c r="F1395" s="5">
        <f>+E1395*D1395</f>
        <v>3.9583333333333331E-2</v>
      </c>
      <c r="G1395" s="3">
        <f>+H1395-(B1395*D1395)</f>
        <v>39</v>
      </c>
      <c r="H1395" s="3">
        <f>+C1395*D1395</f>
        <v>96</v>
      </c>
      <c r="I1395" s="3">
        <f>+B1395*D1395</f>
        <v>57</v>
      </c>
      <c r="J1395" s="6">
        <f t="shared" si="21"/>
        <v>0.13541666666666666</v>
      </c>
    </row>
    <row r="1396" spans="1:10">
      <c r="A1396" s="1">
        <v>565</v>
      </c>
      <c r="B1396" s="3">
        <v>10</v>
      </c>
      <c r="C1396" s="3">
        <v>18</v>
      </c>
      <c r="D1396" s="1">
        <v>3</v>
      </c>
      <c r="E1396" s="5" t="s">
        <v>113</v>
      </c>
      <c r="F1396" s="5">
        <f>+E1396*D1396</f>
        <v>0.11041666666666666</v>
      </c>
      <c r="G1396" s="3">
        <f>+H1396-(B1396*D1396)</f>
        <v>24</v>
      </c>
      <c r="H1396" s="3">
        <f>+C1396*D1396</f>
        <v>54</v>
      </c>
      <c r="I1396" s="3">
        <f>+B1396*D1396</f>
        <v>30</v>
      </c>
      <c r="J1396" s="6">
        <f t="shared" si="21"/>
        <v>0.14814814814814814</v>
      </c>
    </row>
    <row r="1397" spans="1:10">
      <c r="A1397" s="1">
        <v>565</v>
      </c>
      <c r="B1397" s="3">
        <v>20</v>
      </c>
      <c r="C1397" s="3">
        <v>33</v>
      </c>
      <c r="D1397" s="1">
        <v>2</v>
      </c>
      <c r="E1397" s="5" t="s">
        <v>108</v>
      </c>
      <c r="F1397" s="5">
        <f>+E1397*D1397</f>
        <v>2.9166666666666667E-2</v>
      </c>
      <c r="G1397" s="3">
        <f>+H1397-(B1397*D1397)</f>
        <v>26</v>
      </c>
      <c r="H1397" s="3">
        <f>+C1397*D1397</f>
        <v>66</v>
      </c>
      <c r="I1397" s="3">
        <f>+B1397*D1397</f>
        <v>40</v>
      </c>
      <c r="J1397" s="6">
        <f t="shared" si="21"/>
        <v>0.19696969696969696</v>
      </c>
    </row>
    <row r="1398" spans="1:10">
      <c r="A1398" s="1">
        <v>565</v>
      </c>
      <c r="B1398" s="3">
        <v>21</v>
      </c>
      <c r="C1398" s="3">
        <v>35</v>
      </c>
      <c r="D1398" s="1">
        <v>1</v>
      </c>
      <c r="E1398" s="5" t="s">
        <v>85</v>
      </c>
      <c r="F1398" s="5">
        <f>+E1398*D1398</f>
        <v>3.472222222222222E-3</v>
      </c>
      <c r="G1398" s="3">
        <f>+H1398-(B1398*D1398)</f>
        <v>14</v>
      </c>
      <c r="H1398" s="3">
        <f>+C1398*D1398</f>
        <v>35</v>
      </c>
      <c r="I1398" s="3">
        <f>+B1398*D1398</f>
        <v>21</v>
      </c>
      <c r="J1398" s="6">
        <f t="shared" si="21"/>
        <v>0.4</v>
      </c>
    </row>
    <row r="1399" spans="1:10">
      <c r="A1399" s="1">
        <v>566</v>
      </c>
      <c r="B1399" s="3">
        <v>15</v>
      </c>
      <c r="C1399" s="3">
        <v>26</v>
      </c>
      <c r="D1399" s="1">
        <v>3</v>
      </c>
      <c r="E1399" s="5" t="s">
        <v>110</v>
      </c>
      <c r="F1399" s="5">
        <f>+E1399*D1399</f>
        <v>0.11666666666666667</v>
      </c>
      <c r="G1399" s="3">
        <f>+H1399-(B1399*D1399)</f>
        <v>33</v>
      </c>
      <c r="H1399" s="3">
        <f>+C1399*D1399</f>
        <v>78</v>
      </c>
      <c r="I1399" s="3">
        <f>+B1399*D1399</f>
        <v>45</v>
      </c>
      <c r="J1399" s="6">
        <f t="shared" si="21"/>
        <v>0.14102564102564102</v>
      </c>
    </row>
    <row r="1400" spans="1:10">
      <c r="A1400" s="1">
        <v>567</v>
      </c>
      <c r="B1400" s="3">
        <v>16</v>
      </c>
      <c r="C1400" s="3">
        <v>28</v>
      </c>
      <c r="D1400" s="1">
        <v>2</v>
      </c>
      <c r="E1400" s="5" t="s">
        <v>70</v>
      </c>
      <c r="F1400" s="5">
        <f>+E1400*D1400</f>
        <v>1.2500000000000001E-2</v>
      </c>
      <c r="G1400" s="3">
        <f>+H1400-(B1400*D1400)</f>
        <v>24</v>
      </c>
      <c r="H1400" s="3">
        <f>+C1400*D1400</f>
        <v>56</v>
      </c>
      <c r="I1400" s="3">
        <f>+B1400*D1400</f>
        <v>32</v>
      </c>
      <c r="J1400" s="6">
        <f t="shared" si="21"/>
        <v>0.21428571428571427</v>
      </c>
    </row>
    <row r="1401" spans="1:10">
      <c r="A1401" s="1">
        <v>567</v>
      </c>
      <c r="B1401" s="3">
        <v>20</v>
      </c>
      <c r="C1401" s="3">
        <v>33</v>
      </c>
      <c r="D1401" s="1">
        <v>2</v>
      </c>
      <c r="E1401" s="5" t="s">
        <v>69</v>
      </c>
      <c r="F1401" s="5">
        <f>+E1401*D1401</f>
        <v>4.7222222222222221E-2</v>
      </c>
      <c r="G1401" s="3">
        <f>+H1401-(B1401*D1401)</f>
        <v>26</v>
      </c>
      <c r="H1401" s="3">
        <f>+C1401*D1401</f>
        <v>66</v>
      </c>
      <c r="I1401" s="3">
        <f>+B1401*D1401</f>
        <v>40</v>
      </c>
      <c r="J1401" s="6">
        <f t="shared" si="21"/>
        <v>0.19696969696969696</v>
      </c>
    </row>
    <row r="1402" spans="1:10">
      <c r="A1402" s="1">
        <v>567</v>
      </c>
      <c r="B1402" s="3">
        <v>20</v>
      </c>
      <c r="C1402" s="3">
        <v>34</v>
      </c>
      <c r="D1402" s="1">
        <v>2</v>
      </c>
      <c r="E1402" s="5" t="s">
        <v>106</v>
      </c>
      <c r="F1402" s="5">
        <f>+E1402*D1402</f>
        <v>2.5000000000000001E-2</v>
      </c>
      <c r="G1402" s="3">
        <f>+H1402-(B1402*D1402)</f>
        <v>28</v>
      </c>
      <c r="H1402" s="3">
        <f>+C1402*D1402</f>
        <v>68</v>
      </c>
      <c r="I1402" s="3">
        <f>+B1402*D1402</f>
        <v>40</v>
      </c>
      <c r="J1402" s="6">
        <f t="shared" si="21"/>
        <v>0.20588235294117646</v>
      </c>
    </row>
    <row r="1403" spans="1:10">
      <c r="A1403" s="1">
        <v>567</v>
      </c>
      <c r="B1403" s="3">
        <v>13</v>
      </c>
      <c r="C1403" s="3">
        <v>21</v>
      </c>
      <c r="D1403" s="1">
        <v>3</v>
      </c>
      <c r="E1403" s="5" t="s">
        <v>120</v>
      </c>
      <c r="F1403" s="5">
        <f>+E1403*D1403</f>
        <v>8.5416666666666669E-2</v>
      </c>
      <c r="G1403" s="3">
        <f>+H1403-(B1403*D1403)</f>
        <v>24</v>
      </c>
      <c r="H1403" s="3">
        <f>+C1403*D1403</f>
        <v>63</v>
      </c>
      <c r="I1403" s="3">
        <f>+B1403*D1403</f>
        <v>39</v>
      </c>
      <c r="J1403" s="6">
        <f t="shared" si="21"/>
        <v>0.12698412698412698</v>
      </c>
    </row>
    <row r="1404" spans="1:10">
      <c r="A1404" s="1">
        <v>568</v>
      </c>
      <c r="B1404" s="3">
        <v>20</v>
      </c>
      <c r="C1404" s="3">
        <v>34</v>
      </c>
      <c r="D1404" s="1">
        <v>3</v>
      </c>
      <c r="E1404" s="5" t="s">
        <v>88</v>
      </c>
      <c r="F1404" s="5">
        <f>+E1404*D1404</f>
        <v>8.3333333333333329E-2</v>
      </c>
      <c r="G1404" s="3">
        <f>+H1404-(B1404*D1404)</f>
        <v>42</v>
      </c>
      <c r="H1404" s="3">
        <f>+C1404*D1404</f>
        <v>102</v>
      </c>
      <c r="I1404" s="3">
        <f>+B1404*D1404</f>
        <v>60</v>
      </c>
      <c r="J1404" s="6">
        <f t="shared" si="21"/>
        <v>0.1372549019607843</v>
      </c>
    </row>
    <row r="1405" spans="1:10">
      <c r="A1405" s="1">
        <v>568</v>
      </c>
      <c r="B1405" s="3">
        <v>25</v>
      </c>
      <c r="C1405" s="3">
        <v>40</v>
      </c>
      <c r="D1405" s="1">
        <v>2</v>
      </c>
      <c r="E1405" s="5" t="s">
        <v>86</v>
      </c>
      <c r="F1405" s="5">
        <f>+E1405*D1405</f>
        <v>6.1111111111111109E-2</v>
      </c>
      <c r="G1405" s="3">
        <f>+H1405-(B1405*D1405)</f>
        <v>30</v>
      </c>
      <c r="H1405" s="3">
        <f>+C1405*D1405</f>
        <v>80</v>
      </c>
      <c r="I1405" s="3">
        <f>+B1405*D1405</f>
        <v>50</v>
      </c>
      <c r="J1405" s="6">
        <f t="shared" si="21"/>
        <v>0.1875</v>
      </c>
    </row>
    <row r="1406" spans="1:10">
      <c r="A1406" s="1">
        <v>569</v>
      </c>
      <c r="B1406" s="3">
        <v>20</v>
      </c>
      <c r="C1406" s="3">
        <v>34</v>
      </c>
      <c r="D1406" s="1">
        <v>2</v>
      </c>
      <c r="E1406" s="5" t="s">
        <v>79</v>
      </c>
      <c r="F1406" s="5">
        <f>+E1406*D1406</f>
        <v>3.6111111111111108E-2</v>
      </c>
      <c r="G1406" s="3">
        <f>+H1406-(B1406*D1406)</f>
        <v>28</v>
      </c>
      <c r="H1406" s="3">
        <f>+C1406*D1406</f>
        <v>68</v>
      </c>
      <c r="I1406" s="3">
        <f>+B1406*D1406</f>
        <v>40</v>
      </c>
      <c r="J1406" s="6">
        <f t="shared" si="21"/>
        <v>0.20588235294117646</v>
      </c>
    </row>
    <row r="1407" spans="1:10">
      <c r="A1407" s="1">
        <v>569</v>
      </c>
      <c r="B1407" s="3">
        <v>13</v>
      </c>
      <c r="C1407" s="3">
        <v>21</v>
      </c>
      <c r="D1407" s="1">
        <v>3</v>
      </c>
      <c r="E1407" s="5" t="s">
        <v>67</v>
      </c>
      <c r="F1407" s="5">
        <f>+E1407*D1407</f>
        <v>6.6666666666666666E-2</v>
      </c>
      <c r="G1407" s="3">
        <f>+H1407-(B1407*D1407)</f>
        <v>24</v>
      </c>
      <c r="H1407" s="3">
        <f>+C1407*D1407</f>
        <v>63</v>
      </c>
      <c r="I1407" s="3">
        <f>+B1407*D1407</f>
        <v>39</v>
      </c>
      <c r="J1407" s="6">
        <f t="shared" si="21"/>
        <v>0.12698412698412698</v>
      </c>
    </row>
    <row r="1408" spans="1:10">
      <c r="A1408" s="1">
        <v>570</v>
      </c>
      <c r="B1408" s="3">
        <v>20</v>
      </c>
      <c r="C1408" s="3">
        <v>33</v>
      </c>
      <c r="D1408" s="1">
        <v>1</v>
      </c>
      <c r="E1408" s="5" t="s">
        <v>91</v>
      </c>
      <c r="F1408" s="5">
        <f>+E1408*D1408</f>
        <v>2.6388888888888889E-2</v>
      </c>
      <c r="G1408" s="3">
        <f>+H1408-(B1408*D1408)</f>
        <v>13</v>
      </c>
      <c r="H1408" s="3">
        <f>+C1408*D1408</f>
        <v>33</v>
      </c>
      <c r="I1408" s="3">
        <f>+B1408*D1408</f>
        <v>20</v>
      </c>
      <c r="J1408" s="6">
        <f t="shared" si="21"/>
        <v>0.39393939393939392</v>
      </c>
    </row>
    <row r="1409" spans="1:10">
      <c r="A1409" s="1">
        <v>570</v>
      </c>
      <c r="B1409" s="3">
        <v>15</v>
      </c>
      <c r="C1409" s="3">
        <v>26</v>
      </c>
      <c r="D1409" s="1">
        <v>2</v>
      </c>
      <c r="E1409" s="5" t="s">
        <v>76</v>
      </c>
      <c r="F1409" s="5">
        <f>+E1409*D1409</f>
        <v>1.1111111111111112E-2</v>
      </c>
      <c r="G1409" s="3">
        <f>+H1409-(B1409*D1409)</f>
        <v>22</v>
      </c>
      <c r="H1409" s="3">
        <f>+C1409*D1409</f>
        <v>52</v>
      </c>
      <c r="I1409" s="3">
        <f>+B1409*D1409</f>
        <v>30</v>
      </c>
      <c r="J1409" s="6">
        <f t="shared" si="21"/>
        <v>0.21153846153846154</v>
      </c>
    </row>
    <row r="1410" spans="1:10">
      <c r="A1410" s="1">
        <v>571</v>
      </c>
      <c r="B1410" s="3">
        <v>16</v>
      </c>
      <c r="C1410" s="3">
        <v>27</v>
      </c>
      <c r="D1410" s="1">
        <v>2</v>
      </c>
      <c r="E1410" s="5" t="s">
        <v>79</v>
      </c>
      <c r="F1410" s="5">
        <f>+E1410*D1410</f>
        <v>3.6111111111111108E-2</v>
      </c>
      <c r="G1410" s="3">
        <f>+H1410-(B1410*D1410)</f>
        <v>22</v>
      </c>
      <c r="H1410" s="3">
        <f>+C1410*D1410</f>
        <v>54</v>
      </c>
      <c r="I1410" s="3">
        <f>+B1410*D1410</f>
        <v>32</v>
      </c>
      <c r="J1410" s="6">
        <f t="shared" ref="J1410:J1473" si="22">+(G1410/H1410)/D1410</f>
        <v>0.20370370370370369</v>
      </c>
    </row>
    <row r="1411" spans="1:10">
      <c r="A1411" s="1">
        <v>572</v>
      </c>
      <c r="B1411" s="3">
        <v>18</v>
      </c>
      <c r="C1411" s="3">
        <v>30</v>
      </c>
      <c r="D1411" s="1">
        <v>1</v>
      </c>
      <c r="E1411" s="5" t="s">
        <v>69</v>
      </c>
      <c r="F1411" s="5">
        <f>+E1411*D1411</f>
        <v>2.361111111111111E-2</v>
      </c>
      <c r="G1411" s="3">
        <f>+H1411-(B1411*D1411)</f>
        <v>12</v>
      </c>
      <c r="H1411" s="3">
        <f>+C1411*D1411</f>
        <v>30</v>
      </c>
      <c r="I1411" s="3">
        <f>+B1411*D1411</f>
        <v>18</v>
      </c>
      <c r="J1411" s="6">
        <f t="shared" si="22"/>
        <v>0.4</v>
      </c>
    </row>
    <row r="1412" spans="1:10">
      <c r="A1412" s="1">
        <v>572</v>
      </c>
      <c r="B1412" s="3">
        <v>13</v>
      </c>
      <c r="C1412" s="3">
        <v>22</v>
      </c>
      <c r="D1412" s="1">
        <v>2</v>
      </c>
      <c r="E1412" s="5" t="s">
        <v>82</v>
      </c>
      <c r="F1412" s="5">
        <f>+E1412*D1412</f>
        <v>1.3888888888888888E-2</v>
      </c>
      <c r="G1412" s="3">
        <f>+H1412-(B1412*D1412)</f>
        <v>18</v>
      </c>
      <c r="H1412" s="3">
        <f>+C1412*D1412</f>
        <v>44</v>
      </c>
      <c r="I1412" s="3">
        <f>+B1412*D1412</f>
        <v>26</v>
      </c>
      <c r="J1412" s="6">
        <f t="shared" si="22"/>
        <v>0.20454545454545456</v>
      </c>
    </row>
    <row r="1413" spans="1:10">
      <c r="A1413" s="1">
        <v>573</v>
      </c>
      <c r="B1413" s="3">
        <v>13</v>
      </c>
      <c r="C1413" s="3">
        <v>21</v>
      </c>
      <c r="D1413" s="1">
        <v>3</v>
      </c>
      <c r="E1413" s="5" t="s">
        <v>120</v>
      </c>
      <c r="F1413" s="5">
        <f>+E1413*D1413</f>
        <v>8.5416666666666669E-2</v>
      </c>
      <c r="G1413" s="3">
        <f>+H1413-(B1413*D1413)</f>
        <v>24</v>
      </c>
      <c r="H1413" s="3">
        <f>+C1413*D1413</f>
        <v>63</v>
      </c>
      <c r="I1413" s="3">
        <f>+B1413*D1413</f>
        <v>39</v>
      </c>
      <c r="J1413" s="6">
        <f t="shared" si="22"/>
        <v>0.12698412698412698</v>
      </c>
    </row>
    <row r="1414" spans="1:10">
      <c r="A1414" s="1">
        <v>573</v>
      </c>
      <c r="B1414" s="3">
        <v>20</v>
      </c>
      <c r="C1414" s="3">
        <v>34</v>
      </c>
      <c r="D1414" s="1">
        <v>3</v>
      </c>
      <c r="E1414" s="5" t="s">
        <v>118</v>
      </c>
      <c r="F1414" s="5">
        <f>+E1414*D1414</f>
        <v>5.8333333333333334E-2</v>
      </c>
      <c r="G1414" s="3">
        <f>+H1414-(B1414*D1414)</f>
        <v>42</v>
      </c>
      <c r="H1414" s="3">
        <f>+C1414*D1414</f>
        <v>102</v>
      </c>
      <c r="I1414" s="3">
        <f>+B1414*D1414</f>
        <v>60</v>
      </c>
      <c r="J1414" s="6">
        <f t="shared" si="22"/>
        <v>0.1372549019607843</v>
      </c>
    </row>
    <row r="1415" spans="1:10">
      <c r="A1415" s="1">
        <v>574</v>
      </c>
      <c r="B1415" s="3">
        <v>15</v>
      </c>
      <c r="C1415" s="3">
        <v>26</v>
      </c>
      <c r="D1415" s="1">
        <v>3</v>
      </c>
      <c r="E1415" s="5" t="s">
        <v>95</v>
      </c>
      <c r="F1415" s="5">
        <f>+E1415*D1415</f>
        <v>0.10416666666666667</v>
      </c>
      <c r="G1415" s="3">
        <f>+H1415-(B1415*D1415)</f>
        <v>33</v>
      </c>
      <c r="H1415" s="3">
        <f>+C1415*D1415</f>
        <v>78</v>
      </c>
      <c r="I1415" s="3">
        <f>+B1415*D1415</f>
        <v>45</v>
      </c>
      <c r="J1415" s="6">
        <f t="shared" si="22"/>
        <v>0.14102564102564102</v>
      </c>
    </row>
    <row r="1416" spans="1:10">
      <c r="A1416" s="1">
        <v>574</v>
      </c>
      <c r="B1416" s="3">
        <v>22</v>
      </c>
      <c r="C1416" s="3">
        <v>36</v>
      </c>
      <c r="D1416" s="1">
        <v>2</v>
      </c>
      <c r="E1416" s="5" t="s">
        <v>88</v>
      </c>
      <c r="F1416" s="5">
        <f>+E1416*D1416</f>
        <v>5.5555555555555552E-2</v>
      </c>
      <c r="G1416" s="3">
        <f>+H1416-(B1416*D1416)</f>
        <v>28</v>
      </c>
      <c r="H1416" s="3">
        <f>+C1416*D1416</f>
        <v>72</v>
      </c>
      <c r="I1416" s="3">
        <f>+B1416*D1416</f>
        <v>44</v>
      </c>
      <c r="J1416" s="6">
        <f t="shared" si="22"/>
        <v>0.19444444444444445</v>
      </c>
    </row>
    <row r="1417" spans="1:10">
      <c r="A1417" s="1">
        <v>574</v>
      </c>
      <c r="B1417" s="3">
        <v>10</v>
      </c>
      <c r="C1417" s="3">
        <v>18</v>
      </c>
      <c r="D1417" s="1">
        <v>2</v>
      </c>
      <c r="E1417" s="5" t="s">
        <v>111</v>
      </c>
      <c r="F1417" s="5">
        <f>+E1417*D1417</f>
        <v>5.1388888888888887E-2</v>
      </c>
      <c r="G1417" s="3">
        <f>+H1417-(B1417*D1417)</f>
        <v>16</v>
      </c>
      <c r="H1417" s="3">
        <f>+C1417*D1417</f>
        <v>36</v>
      </c>
      <c r="I1417" s="3">
        <f>+B1417*D1417</f>
        <v>20</v>
      </c>
      <c r="J1417" s="6">
        <f t="shared" si="22"/>
        <v>0.22222222222222221</v>
      </c>
    </row>
    <row r="1418" spans="1:10">
      <c r="A1418" s="1">
        <v>574</v>
      </c>
      <c r="B1418" s="3">
        <v>13</v>
      </c>
      <c r="C1418" s="3">
        <v>21</v>
      </c>
      <c r="D1418" s="1">
        <v>1</v>
      </c>
      <c r="E1418" s="5" t="s">
        <v>120</v>
      </c>
      <c r="F1418" s="5">
        <f>+E1418*D1418</f>
        <v>2.8472222222222222E-2</v>
      </c>
      <c r="G1418" s="3">
        <f>+H1418-(B1418*D1418)</f>
        <v>8</v>
      </c>
      <c r="H1418" s="3">
        <f>+C1418*D1418</f>
        <v>21</v>
      </c>
      <c r="I1418" s="3">
        <f>+B1418*D1418</f>
        <v>13</v>
      </c>
      <c r="J1418" s="6">
        <f t="shared" si="22"/>
        <v>0.38095238095238093</v>
      </c>
    </row>
    <row r="1419" spans="1:10">
      <c r="A1419" s="1">
        <v>575</v>
      </c>
      <c r="B1419" s="3">
        <v>10</v>
      </c>
      <c r="C1419" s="3">
        <v>18</v>
      </c>
      <c r="D1419" s="1">
        <v>1</v>
      </c>
      <c r="E1419" s="5" t="s">
        <v>86</v>
      </c>
      <c r="F1419" s="5">
        <f>+E1419*D1419</f>
        <v>3.0555555555555555E-2</v>
      </c>
      <c r="G1419" s="3">
        <f>+H1419-(B1419*D1419)</f>
        <v>8</v>
      </c>
      <c r="H1419" s="3">
        <f>+C1419*D1419</f>
        <v>18</v>
      </c>
      <c r="I1419" s="3">
        <f>+B1419*D1419</f>
        <v>10</v>
      </c>
      <c r="J1419" s="6">
        <f t="shared" si="22"/>
        <v>0.44444444444444442</v>
      </c>
    </row>
    <row r="1420" spans="1:10">
      <c r="A1420" s="1">
        <v>576</v>
      </c>
      <c r="B1420" s="3">
        <v>20</v>
      </c>
      <c r="C1420" s="3">
        <v>33</v>
      </c>
      <c r="D1420" s="1">
        <v>1</v>
      </c>
      <c r="E1420" s="5" t="s">
        <v>100</v>
      </c>
      <c r="F1420" s="5">
        <f>+E1420*D1420</f>
        <v>3.1944444444444442E-2</v>
      </c>
      <c r="G1420" s="3">
        <f>+H1420-(B1420*D1420)</f>
        <v>13</v>
      </c>
      <c r="H1420" s="3">
        <f>+C1420*D1420</f>
        <v>33</v>
      </c>
      <c r="I1420" s="3">
        <f>+B1420*D1420</f>
        <v>20</v>
      </c>
      <c r="J1420" s="6">
        <f t="shared" si="22"/>
        <v>0.39393939393939392</v>
      </c>
    </row>
    <row r="1421" spans="1:10">
      <c r="A1421" s="1">
        <v>576</v>
      </c>
      <c r="B1421" s="3">
        <v>19</v>
      </c>
      <c r="C1421" s="3">
        <v>31</v>
      </c>
      <c r="D1421" s="1">
        <v>3</v>
      </c>
      <c r="E1421" s="5" t="s">
        <v>67</v>
      </c>
      <c r="F1421" s="5">
        <f>+E1421*D1421</f>
        <v>6.6666666666666666E-2</v>
      </c>
      <c r="G1421" s="3">
        <f>+H1421-(B1421*D1421)</f>
        <v>36</v>
      </c>
      <c r="H1421" s="3">
        <f>+C1421*D1421</f>
        <v>93</v>
      </c>
      <c r="I1421" s="3">
        <f>+B1421*D1421</f>
        <v>57</v>
      </c>
      <c r="J1421" s="6">
        <f t="shared" si="22"/>
        <v>0.12903225806451613</v>
      </c>
    </row>
    <row r="1422" spans="1:10">
      <c r="A1422" s="1">
        <v>576</v>
      </c>
      <c r="B1422" s="3">
        <v>22</v>
      </c>
      <c r="C1422" s="3">
        <v>36</v>
      </c>
      <c r="D1422" s="1">
        <v>3</v>
      </c>
      <c r="E1422" s="5" t="s">
        <v>111</v>
      </c>
      <c r="F1422" s="5">
        <f>+E1422*D1422</f>
        <v>7.7083333333333337E-2</v>
      </c>
      <c r="G1422" s="3">
        <f>+H1422-(B1422*D1422)</f>
        <v>42</v>
      </c>
      <c r="H1422" s="3">
        <f>+C1422*D1422</f>
        <v>108</v>
      </c>
      <c r="I1422" s="3">
        <f>+B1422*D1422</f>
        <v>66</v>
      </c>
      <c r="J1422" s="6">
        <f t="shared" si="22"/>
        <v>0.12962962962962962</v>
      </c>
    </row>
    <row r="1423" spans="1:10">
      <c r="A1423" s="1">
        <v>577</v>
      </c>
      <c r="B1423" s="3">
        <v>10</v>
      </c>
      <c r="C1423" s="3">
        <v>18</v>
      </c>
      <c r="D1423" s="1">
        <v>1</v>
      </c>
      <c r="E1423" s="5" t="s">
        <v>82</v>
      </c>
      <c r="F1423" s="5">
        <f>+E1423*D1423</f>
        <v>6.9444444444444441E-3</v>
      </c>
      <c r="G1423" s="3">
        <f>+H1423-(B1423*D1423)</f>
        <v>8</v>
      </c>
      <c r="H1423" s="3">
        <f>+C1423*D1423</f>
        <v>18</v>
      </c>
      <c r="I1423" s="3">
        <f>+B1423*D1423</f>
        <v>10</v>
      </c>
      <c r="J1423" s="6">
        <f t="shared" si="22"/>
        <v>0.44444444444444442</v>
      </c>
    </row>
    <row r="1424" spans="1:10">
      <c r="A1424" s="1">
        <v>577</v>
      </c>
      <c r="B1424" s="3">
        <v>13</v>
      </c>
      <c r="C1424" s="3">
        <v>22</v>
      </c>
      <c r="D1424" s="1">
        <v>1</v>
      </c>
      <c r="E1424" s="5" t="s">
        <v>78</v>
      </c>
      <c r="F1424" s="5">
        <f>+E1424*D1424</f>
        <v>1.0416666666666666E-2</v>
      </c>
      <c r="G1424" s="3">
        <f>+H1424-(B1424*D1424)</f>
        <v>9</v>
      </c>
      <c r="H1424" s="3">
        <f>+C1424*D1424</f>
        <v>22</v>
      </c>
      <c r="I1424" s="3">
        <f>+B1424*D1424</f>
        <v>13</v>
      </c>
      <c r="J1424" s="6">
        <f t="shared" si="22"/>
        <v>0.40909090909090912</v>
      </c>
    </row>
    <row r="1425" spans="1:10">
      <c r="A1425" s="1">
        <v>578</v>
      </c>
      <c r="B1425" s="3">
        <v>18</v>
      </c>
      <c r="C1425" s="3">
        <v>30</v>
      </c>
      <c r="D1425" s="1">
        <v>3</v>
      </c>
      <c r="E1425" s="5" t="s">
        <v>86</v>
      </c>
      <c r="F1425" s="5">
        <f>+E1425*D1425</f>
        <v>9.166666666666666E-2</v>
      </c>
      <c r="G1425" s="3">
        <f>+H1425-(B1425*D1425)</f>
        <v>36</v>
      </c>
      <c r="H1425" s="3">
        <f>+C1425*D1425</f>
        <v>90</v>
      </c>
      <c r="I1425" s="3">
        <f>+B1425*D1425</f>
        <v>54</v>
      </c>
      <c r="J1425" s="6">
        <f t="shared" si="22"/>
        <v>0.13333333333333333</v>
      </c>
    </row>
    <row r="1426" spans="1:10">
      <c r="A1426" s="1">
        <v>579</v>
      </c>
      <c r="B1426" s="3">
        <v>15</v>
      </c>
      <c r="C1426" s="3">
        <v>25</v>
      </c>
      <c r="D1426" s="1">
        <v>2</v>
      </c>
      <c r="E1426" s="5" t="s">
        <v>90</v>
      </c>
      <c r="F1426" s="5">
        <f>+E1426*D1426</f>
        <v>6.6666666666666666E-2</v>
      </c>
      <c r="G1426" s="3">
        <f>+H1426-(B1426*D1426)</f>
        <v>20</v>
      </c>
      <c r="H1426" s="3">
        <f>+C1426*D1426</f>
        <v>50</v>
      </c>
      <c r="I1426" s="3">
        <f>+B1426*D1426</f>
        <v>30</v>
      </c>
      <c r="J1426" s="6">
        <f t="shared" si="22"/>
        <v>0.2</v>
      </c>
    </row>
    <row r="1427" spans="1:10">
      <c r="A1427" s="1">
        <v>580</v>
      </c>
      <c r="B1427" s="3">
        <v>20</v>
      </c>
      <c r="C1427" s="3">
        <v>33</v>
      </c>
      <c r="D1427" s="1">
        <v>1</v>
      </c>
      <c r="E1427" s="5" t="s">
        <v>114</v>
      </c>
      <c r="F1427" s="5">
        <f>+E1427*D1427</f>
        <v>2.0833333333333332E-2</v>
      </c>
      <c r="G1427" s="3">
        <f>+H1427-(B1427*D1427)</f>
        <v>13</v>
      </c>
      <c r="H1427" s="3">
        <f>+C1427*D1427</f>
        <v>33</v>
      </c>
      <c r="I1427" s="3">
        <f>+B1427*D1427</f>
        <v>20</v>
      </c>
      <c r="J1427" s="6">
        <f t="shared" si="22"/>
        <v>0.39393939393939392</v>
      </c>
    </row>
    <row r="1428" spans="1:10">
      <c r="A1428" s="1">
        <v>581</v>
      </c>
      <c r="B1428" s="3">
        <v>20</v>
      </c>
      <c r="C1428" s="3">
        <v>33</v>
      </c>
      <c r="D1428" s="1">
        <v>1</v>
      </c>
      <c r="E1428" s="5" t="s">
        <v>78</v>
      </c>
      <c r="F1428" s="5">
        <f>+E1428*D1428</f>
        <v>1.0416666666666666E-2</v>
      </c>
      <c r="G1428" s="3">
        <f>+H1428-(B1428*D1428)</f>
        <v>13</v>
      </c>
      <c r="H1428" s="3">
        <f>+C1428*D1428</f>
        <v>33</v>
      </c>
      <c r="I1428" s="3">
        <f>+B1428*D1428</f>
        <v>20</v>
      </c>
      <c r="J1428" s="6">
        <f t="shared" si="22"/>
        <v>0.39393939393939392</v>
      </c>
    </row>
    <row r="1429" spans="1:10">
      <c r="A1429" s="1">
        <v>581</v>
      </c>
      <c r="B1429" s="3">
        <v>18</v>
      </c>
      <c r="C1429" s="3">
        <v>30</v>
      </c>
      <c r="D1429" s="1">
        <v>3</v>
      </c>
      <c r="E1429" s="5" t="s">
        <v>88</v>
      </c>
      <c r="F1429" s="5">
        <f>+E1429*D1429</f>
        <v>8.3333333333333329E-2</v>
      </c>
      <c r="G1429" s="3">
        <f>+H1429-(B1429*D1429)</f>
        <v>36</v>
      </c>
      <c r="H1429" s="3">
        <f>+C1429*D1429</f>
        <v>90</v>
      </c>
      <c r="I1429" s="3">
        <f>+B1429*D1429</f>
        <v>54</v>
      </c>
      <c r="J1429" s="6">
        <f t="shared" si="22"/>
        <v>0.13333333333333333</v>
      </c>
    </row>
    <row r="1430" spans="1:10">
      <c r="A1430" s="1">
        <v>582</v>
      </c>
      <c r="B1430" s="3">
        <v>16</v>
      </c>
      <c r="C1430" s="3">
        <v>27</v>
      </c>
      <c r="D1430" s="1">
        <v>2</v>
      </c>
      <c r="E1430" s="5" t="s">
        <v>101</v>
      </c>
      <c r="F1430" s="5">
        <f>+E1430*D1430</f>
        <v>5.8333333333333334E-2</v>
      </c>
      <c r="G1430" s="3">
        <f>+H1430-(B1430*D1430)</f>
        <v>22</v>
      </c>
      <c r="H1430" s="3">
        <f>+C1430*D1430</f>
        <v>54</v>
      </c>
      <c r="I1430" s="3">
        <f>+B1430*D1430</f>
        <v>32</v>
      </c>
      <c r="J1430" s="6">
        <f t="shared" si="22"/>
        <v>0.20370370370370369</v>
      </c>
    </row>
    <row r="1431" spans="1:10">
      <c r="A1431" s="1">
        <v>583</v>
      </c>
      <c r="B1431" s="3">
        <v>11</v>
      </c>
      <c r="C1431" s="3">
        <v>19</v>
      </c>
      <c r="D1431" s="1">
        <v>3</v>
      </c>
      <c r="E1431" s="5" t="s">
        <v>78</v>
      </c>
      <c r="F1431" s="5">
        <f>+E1431*D1431</f>
        <v>3.125E-2</v>
      </c>
      <c r="G1431" s="3">
        <f>+H1431-(B1431*D1431)</f>
        <v>24</v>
      </c>
      <c r="H1431" s="3">
        <f>+C1431*D1431</f>
        <v>57</v>
      </c>
      <c r="I1431" s="3">
        <f>+B1431*D1431</f>
        <v>33</v>
      </c>
      <c r="J1431" s="6">
        <f t="shared" si="22"/>
        <v>0.14035087719298245</v>
      </c>
    </row>
    <row r="1432" spans="1:10">
      <c r="A1432" s="1">
        <v>583</v>
      </c>
      <c r="B1432" s="3">
        <v>10</v>
      </c>
      <c r="C1432" s="3">
        <v>18</v>
      </c>
      <c r="D1432" s="1">
        <v>1</v>
      </c>
      <c r="E1432" s="5" t="s">
        <v>77</v>
      </c>
      <c r="F1432" s="5">
        <f>+E1432*D1432</f>
        <v>7.6388888888888886E-3</v>
      </c>
      <c r="G1432" s="3">
        <f>+H1432-(B1432*D1432)</f>
        <v>8</v>
      </c>
      <c r="H1432" s="3">
        <f>+C1432*D1432</f>
        <v>18</v>
      </c>
      <c r="I1432" s="3">
        <f>+B1432*D1432</f>
        <v>10</v>
      </c>
      <c r="J1432" s="6">
        <f t="shared" si="22"/>
        <v>0.44444444444444442</v>
      </c>
    </row>
    <row r="1433" spans="1:10">
      <c r="A1433" s="1">
        <v>583</v>
      </c>
      <c r="B1433" s="3">
        <v>14</v>
      </c>
      <c r="C1433" s="3">
        <v>24</v>
      </c>
      <c r="D1433" s="1">
        <v>2</v>
      </c>
      <c r="E1433" s="5" t="s">
        <v>116</v>
      </c>
      <c r="F1433" s="5">
        <f>+E1433*D1433</f>
        <v>4.027777777777778E-2</v>
      </c>
      <c r="G1433" s="3">
        <f>+H1433-(B1433*D1433)</f>
        <v>20</v>
      </c>
      <c r="H1433" s="3">
        <f>+C1433*D1433</f>
        <v>48</v>
      </c>
      <c r="I1433" s="3">
        <f>+B1433*D1433</f>
        <v>28</v>
      </c>
      <c r="J1433" s="6">
        <f t="shared" si="22"/>
        <v>0.20833333333333334</v>
      </c>
    </row>
    <row r="1434" spans="1:10">
      <c r="A1434" s="1">
        <v>583</v>
      </c>
      <c r="B1434" s="3">
        <v>25</v>
      </c>
      <c r="C1434" s="3">
        <v>40</v>
      </c>
      <c r="D1434" s="1">
        <v>3</v>
      </c>
      <c r="E1434" s="5" t="s">
        <v>95</v>
      </c>
      <c r="F1434" s="5">
        <f>+E1434*D1434</f>
        <v>0.10416666666666667</v>
      </c>
      <c r="G1434" s="3">
        <f>+H1434-(B1434*D1434)</f>
        <v>45</v>
      </c>
      <c r="H1434" s="3">
        <f>+C1434*D1434</f>
        <v>120</v>
      </c>
      <c r="I1434" s="3">
        <f>+B1434*D1434</f>
        <v>75</v>
      </c>
      <c r="J1434" s="6">
        <f t="shared" si="22"/>
        <v>0.125</v>
      </c>
    </row>
    <row r="1435" spans="1:10">
      <c r="A1435" s="1">
        <v>584</v>
      </c>
      <c r="B1435" s="3">
        <v>13</v>
      </c>
      <c r="C1435" s="3">
        <v>21</v>
      </c>
      <c r="D1435" s="1">
        <v>1</v>
      </c>
      <c r="E1435" s="5" t="s">
        <v>94</v>
      </c>
      <c r="F1435" s="5">
        <f>+E1435*D1435</f>
        <v>3.9583333333333331E-2</v>
      </c>
      <c r="G1435" s="3">
        <f>+H1435-(B1435*D1435)</f>
        <v>8</v>
      </c>
      <c r="H1435" s="3">
        <f>+C1435*D1435</f>
        <v>21</v>
      </c>
      <c r="I1435" s="3">
        <f>+B1435*D1435</f>
        <v>13</v>
      </c>
      <c r="J1435" s="6">
        <f t="shared" si="22"/>
        <v>0.38095238095238093</v>
      </c>
    </row>
    <row r="1436" spans="1:10">
      <c r="A1436" s="1">
        <v>584</v>
      </c>
      <c r="B1436" s="3">
        <v>19</v>
      </c>
      <c r="C1436" s="3">
        <v>31</v>
      </c>
      <c r="D1436" s="1">
        <v>2</v>
      </c>
      <c r="E1436" s="5" t="s">
        <v>69</v>
      </c>
      <c r="F1436" s="5">
        <f>+E1436*D1436</f>
        <v>4.7222222222222221E-2</v>
      </c>
      <c r="G1436" s="3">
        <f>+H1436-(B1436*D1436)</f>
        <v>24</v>
      </c>
      <c r="H1436" s="3">
        <f>+C1436*D1436</f>
        <v>62</v>
      </c>
      <c r="I1436" s="3">
        <f>+B1436*D1436</f>
        <v>38</v>
      </c>
      <c r="J1436" s="6">
        <f t="shared" si="22"/>
        <v>0.19354838709677419</v>
      </c>
    </row>
    <row r="1437" spans="1:10">
      <c r="A1437" s="1">
        <v>584</v>
      </c>
      <c r="B1437" s="3">
        <v>16</v>
      </c>
      <c r="C1437" s="3">
        <v>28</v>
      </c>
      <c r="D1437" s="1">
        <v>2</v>
      </c>
      <c r="E1437" s="5" t="s">
        <v>74</v>
      </c>
      <c r="F1437" s="5">
        <f>+E1437*D1437</f>
        <v>3.1944444444444442E-2</v>
      </c>
      <c r="G1437" s="3">
        <f>+H1437-(B1437*D1437)</f>
        <v>24</v>
      </c>
      <c r="H1437" s="3">
        <f>+C1437*D1437</f>
        <v>56</v>
      </c>
      <c r="I1437" s="3">
        <f>+B1437*D1437</f>
        <v>32</v>
      </c>
      <c r="J1437" s="6">
        <f t="shared" si="22"/>
        <v>0.21428571428571427</v>
      </c>
    </row>
    <row r="1438" spans="1:10">
      <c r="A1438" s="1">
        <v>585</v>
      </c>
      <c r="B1438" s="3">
        <v>19</v>
      </c>
      <c r="C1438" s="3">
        <v>32</v>
      </c>
      <c r="D1438" s="1">
        <v>1</v>
      </c>
      <c r="E1438" s="5" t="s">
        <v>103</v>
      </c>
      <c r="F1438" s="5">
        <f>+E1438*D1438</f>
        <v>2.4305555555555556E-2</v>
      </c>
      <c r="G1438" s="3">
        <f>+H1438-(B1438*D1438)</f>
        <v>13</v>
      </c>
      <c r="H1438" s="3">
        <f>+C1438*D1438</f>
        <v>32</v>
      </c>
      <c r="I1438" s="3">
        <f>+B1438*D1438</f>
        <v>19</v>
      </c>
      <c r="J1438" s="6">
        <f t="shared" si="22"/>
        <v>0.40625</v>
      </c>
    </row>
    <row r="1439" spans="1:10">
      <c r="A1439" s="1">
        <v>585</v>
      </c>
      <c r="B1439" s="3">
        <v>21</v>
      </c>
      <c r="C1439" s="3">
        <v>35</v>
      </c>
      <c r="D1439" s="1">
        <v>1</v>
      </c>
      <c r="E1439" s="5" t="s">
        <v>76</v>
      </c>
      <c r="F1439" s="5">
        <f>+E1439*D1439</f>
        <v>5.5555555555555558E-3</v>
      </c>
      <c r="G1439" s="3">
        <f>+H1439-(B1439*D1439)</f>
        <v>14</v>
      </c>
      <c r="H1439" s="3">
        <f>+C1439*D1439</f>
        <v>35</v>
      </c>
      <c r="I1439" s="3">
        <f>+B1439*D1439</f>
        <v>21</v>
      </c>
      <c r="J1439" s="6">
        <f t="shared" si="22"/>
        <v>0.4</v>
      </c>
    </row>
    <row r="1440" spans="1:10">
      <c r="A1440" s="1">
        <v>585</v>
      </c>
      <c r="B1440" s="3">
        <v>10</v>
      </c>
      <c r="C1440" s="3">
        <v>18</v>
      </c>
      <c r="D1440" s="1">
        <v>2</v>
      </c>
      <c r="E1440" s="5" t="s">
        <v>105</v>
      </c>
      <c r="F1440" s="5">
        <f>+E1440*D1440</f>
        <v>3.0555555555555555E-2</v>
      </c>
      <c r="G1440" s="3">
        <f>+H1440-(B1440*D1440)</f>
        <v>16</v>
      </c>
      <c r="H1440" s="3">
        <f>+C1440*D1440</f>
        <v>36</v>
      </c>
      <c r="I1440" s="3">
        <f>+B1440*D1440</f>
        <v>20</v>
      </c>
      <c r="J1440" s="6">
        <f t="shared" si="22"/>
        <v>0.22222222222222221</v>
      </c>
    </row>
    <row r="1441" spans="1:10">
      <c r="A1441" s="1">
        <v>585</v>
      </c>
      <c r="B1441" s="3">
        <v>15</v>
      </c>
      <c r="C1441" s="3">
        <v>25</v>
      </c>
      <c r="D1441" s="1">
        <v>1</v>
      </c>
      <c r="E1441" s="5" t="s">
        <v>114</v>
      </c>
      <c r="F1441" s="5">
        <f>+E1441*D1441</f>
        <v>2.0833333333333332E-2</v>
      </c>
      <c r="G1441" s="3">
        <f>+H1441-(B1441*D1441)</f>
        <v>10</v>
      </c>
      <c r="H1441" s="3">
        <f>+C1441*D1441</f>
        <v>25</v>
      </c>
      <c r="I1441" s="3">
        <f>+B1441*D1441</f>
        <v>15</v>
      </c>
      <c r="J1441" s="6">
        <f t="shared" si="22"/>
        <v>0.4</v>
      </c>
    </row>
    <row r="1442" spans="1:10">
      <c r="A1442" s="1">
        <v>586</v>
      </c>
      <c r="B1442" s="3">
        <v>20</v>
      </c>
      <c r="C1442" s="3">
        <v>33</v>
      </c>
      <c r="D1442" s="1">
        <v>3</v>
      </c>
      <c r="E1442" s="5" t="s">
        <v>102</v>
      </c>
      <c r="F1442" s="5">
        <f>+E1442*D1442</f>
        <v>9.791666666666668E-2</v>
      </c>
      <c r="G1442" s="3">
        <f>+H1442-(B1442*D1442)</f>
        <v>39</v>
      </c>
      <c r="H1442" s="3">
        <f>+C1442*D1442</f>
        <v>99</v>
      </c>
      <c r="I1442" s="3">
        <f>+B1442*D1442</f>
        <v>60</v>
      </c>
      <c r="J1442" s="6">
        <f t="shared" si="22"/>
        <v>0.1313131313131313</v>
      </c>
    </row>
    <row r="1443" spans="1:10">
      <c r="A1443" s="1">
        <v>586</v>
      </c>
      <c r="B1443" s="3">
        <v>14</v>
      </c>
      <c r="C1443" s="3">
        <v>24</v>
      </c>
      <c r="D1443" s="1">
        <v>3</v>
      </c>
      <c r="E1443" s="5" t="s">
        <v>98</v>
      </c>
      <c r="F1443" s="5">
        <f>+E1443*D1443</f>
        <v>9.375E-2</v>
      </c>
      <c r="G1443" s="3">
        <f>+H1443-(B1443*D1443)</f>
        <v>30</v>
      </c>
      <c r="H1443" s="3">
        <f>+C1443*D1443</f>
        <v>72</v>
      </c>
      <c r="I1443" s="3">
        <f>+B1443*D1443</f>
        <v>42</v>
      </c>
      <c r="J1443" s="6">
        <f t="shared" si="22"/>
        <v>0.1388888888888889</v>
      </c>
    </row>
    <row r="1444" spans="1:10">
      <c r="A1444" s="1">
        <v>587</v>
      </c>
      <c r="B1444" s="3">
        <v>14</v>
      </c>
      <c r="C1444" s="3">
        <v>24</v>
      </c>
      <c r="D1444" s="1">
        <v>2</v>
      </c>
      <c r="E1444" s="5" t="s">
        <v>92</v>
      </c>
      <c r="F1444" s="5">
        <f>+E1444*D1444</f>
        <v>5.9722222222222225E-2</v>
      </c>
      <c r="G1444" s="3">
        <f>+H1444-(B1444*D1444)</f>
        <v>20</v>
      </c>
      <c r="H1444" s="3">
        <f>+C1444*D1444</f>
        <v>48</v>
      </c>
      <c r="I1444" s="3">
        <f>+B1444*D1444</f>
        <v>28</v>
      </c>
      <c r="J1444" s="6">
        <f t="shared" si="22"/>
        <v>0.20833333333333334</v>
      </c>
    </row>
    <row r="1445" spans="1:10">
      <c r="A1445" s="1">
        <v>588</v>
      </c>
      <c r="B1445" s="3">
        <v>15</v>
      </c>
      <c r="C1445" s="3">
        <v>26</v>
      </c>
      <c r="D1445" s="1">
        <v>1</v>
      </c>
      <c r="E1445" s="5" t="s">
        <v>66</v>
      </c>
      <c r="F1445" s="5">
        <f>+E1445*D1445</f>
        <v>1.7361111111111112E-2</v>
      </c>
      <c r="G1445" s="3">
        <f>+H1445-(B1445*D1445)</f>
        <v>11</v>
      </c>
      <c r="H1445" s="3">
        <f>+C1445*D1445</f>
        <v>26</v>
      </c>
      <c r="I1445" s="3">
        <f>+B1445*D1445</f>
        <v>15</v>
      </c>
      <c r="J1445" s="6">
        <f t="shared" si="22"/>
        <v>0.42307692307692307</v>
      </c>
    </row>
    <row r="1446" spans="1:10">
      <c r="A1446" s="1">
        <v>588</v>
      </c>
      <c r="B1446" s="3">
        <v>15</v>
      </c>
      <c r="C1446" s="3">
        <v>25</v>
      </c>
      <c r="D1446" s="1">
        <v>3</v>
      </c>
      <c r="E1446" s="5" t="s">
        <v>109</v>
      </c>
      <c r="F1446" s="5">
        <f>+E1446*D1446</f>
        <v>2.5000000000000001E-2</v>
      </c>
      <c r="G1446" s="3">
        <f>+H1446-(B1446*D1446)</f>
        <v>30</v>
      </c>
      <c r="H1446" s="3">
        <f>+C1446*D1446</f>
        <v>75</v>
      </c>
      <c r="I1446" s="3">
        <f>+B1446*D1446</f>
        <v>45</v>
      </c>
      <c r="J1446" s="6">
        <f t="shared" si="22"/>
        <v>0.13333333333333333</v>
      </c>
    </row>
    <row r="1447" spans="1:10">
      <c r="A1447" s="1">
        <v>589</v>
      </c>
      <c r="B1447" s="3">
        <v>14</v>
      </c>
      <c r="C1447" s="3">
        <v>23</v>
      </c>
      <c r="D1447" s="1">
        <v>1</v>
      </c>
      <c r="E1447" s="5" t="s">
        <v>98</v>
      </c>
      <c r="F1447" s="5">
        <f>+E1447*D1447</f>
        <v>3.125E-2</v>
      </c>
      <c r="G1447" s="3">
        <f>+H1447-(B1447*D1447)</f>
        <v>9</v>
      </c>
      <c r="H1447" s="3">
        <f>+C1447*D1447</f>
        <v>23</v>
      </c>
      <c r="I1447" s="3">
        <f>+B1447*D1447</f>
        <v>14</v>
      </c>
      <c r="J1447" s="6">
        <f t="shared" si="22"/>
        <v>0.39130434782608697</v>
      </c>
    </row>
    <row r="1448" spans="1:10">
      <c r="A1448" s="1">
        <v>589</v>
      </c>
      <c r="B1448" s="3">
        <v>20</v>
      </c>
      <c r="C1448" s="3">
        <v>34</v>
      </c>
      <c r="D1448" s="1">
        <v>3</v>
      </c>
      <c r="E1448" s="5" t="s">
        <v>89</v>
      </c>
      <c r="F1448" s="5">
        <f>+E1448*D1448</f>
        <v>0.12291666666666667</v>
      </c>
      <c r="G1448" s="3">
        <f>+H1448-(B1448*D1448)</f>
        <v>42</v>
      </c>
      <c r="H1448" s="3">
        <f>+C1448*D1448</f>
        <v>102</v>
      </c>
      <c r="I1448" s="3">
        <f>+B1448*D1448</f>
        <v>60</v>
      </c>
      <c r="J1448" s="6">
        <f t="shared" si="22"/>
        <v>0.1372549019607843</v>
      </c>
    </row>
    <row r="1449" spans="1:10">
      <c r="A1449" s="1">
        <v>589</v>
      </c>
      <c r="B1449" s="3">
        <v>13</v>
      </c>
      <c r="C1449" s="3">
        <v>21</v>
      </c>
      <c r="D1449" s="1">
        <v>3</v>
      </c>
      <c r="E1449" s="5" t="s">
        <v>115</v>
      </c>
      <c r="F1449" s="5">
        <f>+E1449*D1449</f>
        <v>1.4583333333333334E-2</v>
      </c>
      <c r="G1449" s="3">
        <f>+H1449-(B1449*D1449)</f>
        <v>24</v>
      </c>
      <c r="H1449" s="3">
        <f>+C1449*D1449</f>
        <v>63</v>
      </c>
      <c r="I1449" s="3">
        <f>+B1449*D1449</f>
        <v>39</v>
      </c>
      <c r="J1449" s="6">
        <f t="shared" si="22"/>
        <v>0.12698412698412698</v>
      </c>
    </row>
    <row r="1450" spans="1:10">
      <c r="A1450" s="1">
        <v>589</v>
      </c>
      <c r="B1450" s="3">
        <v>19</v>
      </c>
      <c r="C1450" s="3">
        <v>32</v>
      </c>
      <c r="D1450" s="1">
        <v>3</v>
      </c>
      <c r="E1450" s="5" t="s">
        <v>70</v>
      </c>
      <c r="F1450" s="5">
        <f>+E1450*D1450</f>
        <v>1.8750000000000003E-2</v>
      </c>
      <c r="G1450" s="3">
        <f>+H1450-(B1450*D1450)</f>
        <v>39</v>
      </c>
      <c r="H1450" s="3">
        <f>+C1450*D1450</f>
        <v>96</v>
      </c>
      <c r="I1450" s="3">
        <f>+B1450*D1450</f>
        <v>57</v>
      </c>
      <c r="J1450" s="6">
        <f t="shared" si="22"/>
        <v>0.13541666666666666</v>
      </c>
    </row>
    <row r="1451" spans="1:10">
      <c r="A1451" s="1">
        <v>590</v>
      </c>
      <c r="B1451" s="3">
        <v>20</v>
      </c>
      <c r="C1451" s="3">
        <v>34</v>
      </c>
      <c r="D1451" s="1">
        <v>3</v>
      </c>
      <c r="E1451" s="5" t="s">
        <v>92</v>
      </c>
      <c r="F1451" s="5">
        <f>+E1451*D1451</f>
        <v>8.9583333333333334E-2</v>
      </c>
      <c r="G1451" s="3">
        <f>+H1451-(B1451*D1451)</f>
        <v>42</v>
      </c>
      <c r="H1451" s="3">
        <f>+C1451*D1451</f>
        <v>102</v>
      </c>
      <c r="I1451" s="3">
        <f>+B1451*D1451</f>
        <v>60</v>
      </c>
      <c r="J1451" s="6">
        <f t="shared" si="22"/>
        <v>0.1372549019607843</v>
      </c>
    </row>
    <row r="1452" spans="1:10">
      <c r="A1452" s="1">
        <v>590</v>
      </c>
      <c r="B1452" s="3">
        <v>12</v>
      </c>
      <c r="C1452" s="3">
        <v>20</v>
      </c>
      <c r="D1452" s="1">
        <v>1</v>
      </c>
      <c r="E1452" s="5" t="s">
        <v>108</v>
      </c>
      <c r="F1452" s="5">
        <f>+E1452*D1452</f>
        <v>1.4583333333333334E-2</v>
      </c>
      <c r="G1452" s="3">
        <f>+H1452-(B1452*D1452)</f>
        <v>8</v>
      </c>
      <c r="H1452" s="3">
        <f>+C1452*D1452</f>
        <v>20</v>
      </c>
      <c r="I1452" s="3">
        <f>+B1452*D1452</f>
        <v>12</v>
      </c>
      <c r="J1452" s="6">
        <f t="shared" si="22"/>
        <v>0.4</v>
      </c>
    </row>
    <row r="1453" spans="1:10">
      <c r="A1453" s="1">
        <v>591</v>
      </c>
      <c r="B1453" s="3">
        <v>25</v>
      </c>
      <c r="C1453" s="3">
        <v>40</v>
      </c>
      <c r="D1453" s="1">
        <v>3</v>
      </c>
      <c r="E1453" s="5" t="s">
        <v>68</v>
      </c>
      <c r="F1453" s="5">
        <f>+E1453*D1453</f>
        <v>0.10625</v>
      </c>
      <c r="G1453" s="3">
        <f>+H1453-(B1453*D1453)</f>
        <v>45</v>
      </c>
      <c r="H1453" s="3">
        <f>+C1453*D1453</f>
        <v>120</v>
      </c>
      <c r="I1453" s="3">
        <f>+B1453*D1453</f>
        <v>75</v>
      </c>
      <c r="J1453" s="6">
        <f t="shared" si="22"/>
        <v>0.125</v>
      </c>
    </row>
    <row r="1454" spans="1:10">
      <c r="A1454" s="1">
        <v>592</v>
      </c>
      <c r="B1454" s="3">
        <v>13</v>
      </c>
      <c r="C1454" s="3">
        <v>22</v>
      </c>
      <c r="D1454" s="1">
        <v>2</v>
      </c>
      <c r="E1454" s="5" t="s">
        <v>89</v>
      </c>
      <c r="F1454" s="5">
        <f>+E1454*D1454</f>
        <v>8.1944444444444445E-2</v>
      </c>
      <c r="G1454" s="3">
        <f>+H1454-(B1454*D1454)</f>
        <v>18</v>
      </c>
      <c r="H1454" s="3">
        <f>+C1454*D1454</f>
        <v>44</v>
      </c>
      <c r="I1454" s="3">
        <f>+B1454*D1454</f>
        <v>26</v>
      </c>
      <c r="J1454" s="6">
        <f t="shared" si="22"/>
        <v>0.20454545454545456</v>
      </c>
    </row>
    <row r="1455" spans="1:10">
      <c r="A1455" s="1">
        <v>592</v>
      </c>
      <c r="B1455" s="3">
        <v>15</v>
      </c>
      <c r="C1455" s="3">
        <v>25</v>
      </c>
      <c r="D1455" s="1">
        <v>2</v>
      </c>
      <c r="E1455" s="5" t="s">
        <v>101</v>
      </c>
      <c r="F1455" s="5">
        <f>+E1455*D1455</f>
        <v>5.8333333333333334E-2</v>
      </c>
      <c r="G1455" s="3">
        <f>+H1455-(B1455*D1455)</f>
        <v>20</v>
      </c>
      <c r="H1455" s="3">
        <f>+C1455*D1455</f>
        <v>50</v>
      </c>
      <c r="I1455" s="3">
        <f>+B1455*D1455</f>
        <v>30</v>
      </c>
      <c r="J1455" s="6">
        <f t="shared" si="22"/>
        <v>0.2</v>
      </c>
    </row>
    <row r="1456" spans="1:10">
      <c r="A1456" s="1">
        <v>593</v>
      </c>
      <c r="B1456" s="3">
        <v>25</v>
      </c>
      <c r="C1456" s="3">
        <v>40</v>
      </c>
      <c r="D1456" s="1">
        <v>1</v>
      </c>
      <c r="E1456" s="5" t="s">
        <v>114</v>
      </c>
      <c r="F1456" s="5">
        <f>+E1456*D1456</f>
        <v>2.0833333333333332E-2</v>
      </c>
      <c r="G1456" s="3">
        <f>+H1456-(B1456*D1456)</f>
        <v>15</v>
      </c>
      <c r="H1456" s="3">
        <f>+C1456*D1456</f>
        <v>40</v>
      </c>
      <c r="I1456" s="3">
        <f>+B1456*D1456</f>
        <v>25</v>
      </c>
      <c r="J1456" s="6">
        <f t="shared" si="22"/>
        <v>0.375</v>
      </c>
    </row>
    <row r="1457" spans="1:10">
      <c r="A1457" s="1">
        <v>593</v>
      </c>
      <c r="B1457" s="3">
        <v>19</v>
      </c>
      <c r="C1457" s="3">
        <v>31</v>
      </c>
      <c r="D1457" s="1">
        <v>1</v>
      </c>
      <c r="E1457" s="5" t="s">
        <v>76</v>
      </c>
      <c r="F1457" s="5">
        <f>+E1457*D1457</f>
        <v>5.5555555555555558E-3</v>
      </c>
      <c r="G1457" s="3">
        <f>+H1457-(B1457*D1457)</f>
        <v>12</v>
      </c>
      <c r="H1457" s="3">
        <f>+C1457*D1457</f>
        <v>31</v>
      </c>
      <c r="I1457" s="3">
        <f>+B1457*D1457</f>
        <v>19</v>
      </c>
      <c r="J1457" s="6">
        <f t="shared" si="22"/>
        <v>0.38709677419354838</v>
      </c>
    </row>
    <row r="1458" spans="1:10">
      <c r="A1458" s="1">
        <v>593</v>
      </c>
      <c r="B1458" s="3">
        <v>20</v>
      </c>
      <c r="C1458" s="3">
        <v>33</v>
      </c>
      <c r="D1458" s="1">
        <v>2</v>
      </c>
      <c r="E1458" s="5" t="s">
        <v>85</v>
      </c>
      <c r="F1458" s="5">
        <f>+E1458*D1458</f>
        <v>6.9444444444444441E-3</v>
      </c>
      <c r="G1458" s="3">
        <f>+H1458-(B1458*D1458)</f>
        <v>26</v>
      </c>
      <c r="H1458" s="3">
        <f>+C1458*D1458</f>
        <v>66</v>
      </c>
      <c r="I1458" s="3">
        <f>+B1458*D1458</f>
        <v>40</v>
      </c>
      <c r="J1458" s="6">
        <f t="shared" si="22"/>
        <v>0.19696969696969696</v>
      </c>
    </row>
    <row r="1459" spans="1:10">
      <c r="A1459" s="1">
        <v>593</v>
      </c>
      <c r="B1459" s="3">
        <v>22</v>
      </c>
      <c r="C1459" s="3">
        <v>36</v>
      </c>
      <c r="D1459" s="1">
        <v>2</v>
      </c>
      <c r="E1459" s="5" t="s">
        <v>85</v>
      </c>
      <c r="F1459" s="5">
        <f>+E1459*D1459</f>
        <v>6.9444444444444441E-3</v>
      </c>
      <c r="G1459" s="3">
        <f>+H1459-(B1459*D1459)</f>
        <v>28</v>
      </c>
      <c r="H1459" s="3">
        <f>+C1459*D1459</f>
        <v>72</v>
      </c>
      <c r="I1459" s="3">
        <f>+B1459*D1459</f>
        <v>44</v>
      </c>
      <c r="J1459" s="6">
        <f t="shared" si="22"/>
        <v>0.19444444444444445</v>
      </c>
    </row>
    <row r="1460" spans="1:10">
      <c r="A1460" s="1">
        <v>594</v>
      </c>
      <c r="B1460" s="3">
        <v>20</v>
      </c>
      <c r="C1460" s="3">
        <v>33</v>
      </c>
      <c r="D1460" s="1">
        <v>1</v>
      </c>
      <c r="E1460" s="5" t="s">
        <v>85</v>
      </c>
      <c r="F1460" s="5">
        <f>+E1460*D1460</f>
        <v>3.472222222222222E-3</v>
      </c>
      <c r="G1460" s="3">
        <f>+H1460-(B1460*D1460)</f>
        <v>13</v>
      </c>
      <c r="H1460" s="3">
        <f>+C1460*D1460</f>
        <v>33</v>
      </c>
      <c r="I1460" s="3">
        <f>+B1460*D1460</f>
        <v>20</v>
      </c>
      <c r="J1460" s="6">
        <f t="shared" si="22"/>
        <v>0.39393939393939392</v>
      </c>
    </row>
    <row r="1461" spans="1:10">
      <c r="A1461" s="1">
        <v>594</v>
      </c>
      <c r="B1461" s="3">
        <v>13</v>
      </c>
      <c r="C1461" s="3">
        <v>22</v>
      </c>
      <c r="D1461" s="1">
        <v>3</v>
      </c>
      <c r="E1461" s="5" t="s">
        <v>86</v>
      </c>
      <c r="F1461" s="5">
        <f>+E1461*D1461</f>
        <v>9.166666666666666E-2</v>
      </c>
      <c r="G1461" s="3">
        <f>+H1461-(B1461*D1461)</f>
        <v>27</v>
      </c>
      <c r="H1461" s="3">
        <f>+C1461*D1461</f>
        <v>66</v>
      </c>
      <c r="I1461" s="3">
        <f>+B1461*D1461</f>
        <v>39</v>
      </c>
      <c r="J1461" s="6">
        <f t="shared" si="22"/>
        <v>0.13636363636363638</v>
      </c>
    </row>
    <row r="1462" spans="1:10">
      <c r="A1462" s="1">
        <v>594</v>
      </c>
      <c r="B1462" s="3">
        <v>12</v>
      </c>
      <c r="C1462" s="3">
        <v>20</v>
      </c>
      <c r="D1462" s="1">
        <v>2</v>
      </c>
      <c r="E1462" s="5" t="s">
        <v>80</v>
      </c>
      <c r="F1462" s="5">
        <f>+E1462*D1462</f>
        <v>6.805555555555555E-2</v>
      </c>
      <c r="G1462" s="3">
        <f>+H1462-(B1462*D1462)</f>
        <v>16</v>
      </c>
      <c r="H1462" s="3">
        <f>+C1462*D1462</f>
        <v>40</v>
      </c>
      <c r="I1462" s="3">
        <f>+B1462*D1462</f>
        <v>24</v>
      </c>
      <c r="J1462" s="6">
        <f t="shared" si="22"/>
        <v>0.2</v>
      </c>
    </row>
    <row r="1463" spans="1:10">
      <c r="A1463" s="1">
        <v>595</v>
      </c>
      <c r="B1463" s="3">
        <v>13</v>
      </c>
      <c r="C1463" s="3">
        <v>21</v>
      </c>
      <c r="D1463" s="1">
        <v>2</v>
      </c>
      <c r="E1463" s="5" t="s">
        <v>85</v>
      </c>
      <c r="F1463" s="5">
        <f>+E1463*D1463</f>
        <v>6.9444444444444441E-3</v>
      </c>
      <c r="G1463" s="3">
        <f>+H1463-(B1463*D1463)</f>
        <v>16</v>
      </c>
      <c r="H1463" s="3">
        <f>+C1463*D1463</f>
        <v>42</v>
      </c>
      <c r="I1463" s="3">
        <f>+B1463*D1463</f>
        <v>26</v>
      </c>
      <c r="J1463" s="6">
        <f t="shared" si="22"/>
        <v>0.19047619047619047</v>
      </c>
    </row>
    <row r="1464" spans="1:10">
      <c r="A1464" s="1">
        <v>595</v>
      </c>
      <c r="B1464" s="3">
        <v>18</v>
      </c>
      <c r="C1464" s="3">
        <v>30</v>
      </c>
      <c r="D1464" s="1">
        <v>1</v>
      </c>
      <c r="E1464" s="5" t="s">
        <v>86</v>
      </c>
      <c r="F1464" s="5">
        <f>+E1464*D1464</f>
        <v>3.0555555555555555E-2</v>
      </c>
      <c r="G1464" s="3">
        <f>+H1464-(B1464*D1464)</f>
        <v>12</v>
      </c>
      <c r="H1464" s="3">
        <f>+C1464*D1464</f>
        <v>30</v>
      </c>
      <c r="I1464" s="3">
        <f>+B1464*D1464</f>
        <v>18</v>
      </c>
      <c r="J1464" s="6">
        <f t="shared" si="22"/>
        <v>0.4</v>
      </c>
    </row>
    <row r="1465" spans="1:10">
      <c r="A1465" s="1">
        <v>596</v>
      </c>
      <c r="B1465" s="3">
        <v>14</v>
      </c>
      <c r="C1465" s="3">
        <v>23</v>
      </c>
      <c r="D1465" s="1">
        <v>2</v>
      </c>
      <c r="E1465" s="5" t="s">
        <v>102</v>
      </c>
      <c r="F1465" s="5">
        <f>+E1465*D1465</f>
        <v>6.5277777777777782E-2</v>
      </c>
      <c r="G1465" s="3">
        <f>+H1465-(B1465*D1465)</f>
        <v>18</v>
      </c>
      <c r="H1465" s="3">
        <f>+C1465*D1465</f>
        <v>46</v>
      </c>
      <c r="I1465" s="3">
        <f>+B1465*D1465</f>
        <v>28</v>
      </c>
      <c r="J1465" s="6">
        <f t="shared" si="22"/>
        <v>0.19565217391304349</v>
      </c>
    </row>
    <row r="1466" spans="1:10">
      <c r="A1466" s="1">
        <v>596</v>
      </c>
      <c r="B1466" s="3">
        <v>14</v>
      </c>
      <c r="C1466" s="3">
        <v>24</v>
      </c>
      <c r="D1466" s="1">
        <v>2</v>
      </c>
      <c r="E1466" s="5" t="s">
        <v>95</v>
      </c>
      <c r="F1466" s="5">
        <f>+E1466*D1466</f>
        <v>6.9444444444444448E-2</v>
      </c>
      <c r="G1466" s="3">
        <f>+H1466-(B1466*D1466)</f>
        <v>20</v>
      </c>
      <c r="H1466" s="3">
        <f>+C1466*D1466</f>
        <v>48</v>
      </c>
      <c r="I1466" s="3">
        <f>+B1466*D1466</f>
        <v>28</v>
      </c>
      <c r="J1466" s="6">
        <f t="shared" si="22"/>
        <v>0.20833333333333334</v>
      </c>
    </row>
    <row r="1467" spans="1:10">
      <c r="A1467" s="1">
        <v>596</v>
      </c>
      <c r="B1467" s="3">
        <v>19</v>
      </c>
      <c r="C1467" s="3">
        <v>32</v>
      </c>
      <c r="D1467" s="1">
        <v>3</v>
      </c>
      <c r="E1467" s="5" t="s">
        <v>101</v>
      </c>
      <c r="F1467" s="5">
        <f>+E1467*D1467</f>
        <v>8.7499999999999994E-2</v>
      </c>
      <c r="G1467" s="3">
        <f>+H1467-(B1467*D1467)</f>
        <v>39</v>
      </c>
      <c r="H1467" s="3">
        <f>+C1467*D1467</f>
        <v>96</v>
      </c>
      <c r="I1467" s="3">
        <f>+B1467*D1467</f>
        <v>57</v>
      </c>
      <c r="J1467" s="6">
        <f t="shared" si="22"/>
        <v>0.13541666666666666</v>
      </c>
    </row>
    <row r="1468" spans="1:10">
      <c r="A1468" s="1">
        <v>596</v>
      </c>
      <c r="B1468" s="3">
        <v>15</v>
      </c>
      <c r="C1468" s="3">
        <v>25</v>
      </c>
      <c r="D1468" s="1">
        <v>2</v>
      </c>
      <c r="E1468" s="5" t="s">
        <v>83</v>
      </c>
      <c r="F1468" s="5">
        <f>+E1468*D1468</f>
        <v>2.6388888888888889E-2</v>
      </c>
      <c r="G1468" s="3">
        <f>+H1468-(B1468*D1468)</f>
        <v>20</v>
      </c>
      <c r="H1468" s="3">
        <f>+C1468*D1468</f>
        <v>50</v>
      </c>
      <c r="I1468" s="3">
        <f>+B1468*D1468</f>
        <v>30</v>
      </c>
      <c r="J1468" s="6">
        <f t="shared" si="22"/>
        <v>0.2</v>
      </c>
    </row>
    <row r="1469" spans="1:10">
      <c r="A1469" s="1">
        <v>597</v>
      </c>
      <c r="B1469" s="3">
        <v>16</v>
      </c>
      <c r="C1469" s="3">
        <v>28</v>
      </c>
      <c r="D1469" s="1">
        <v>1</v>
      </c>
      <c r="E1469" s="5" t="s">
        <v>104</v>
      </c>
      <c r="F1469" s="5">
        <f>+E1469*D1469</f>
        <v>2.7083333333333334E-2</v>
      </c>
      <c r="G1469" s="3">
        <f>+H1469-(B1469*D1469)</f>
        <v>12</v>
      </c>
      <c r="H1469" s="3">
        <f>+C1469*D1469</f>
        <v>28</v>
      </c>
      <c r="I1469" s="3">
        <f>+B1469*D1469</f>
        <v>16</v>
      </c>
      <c r="J1469" s="6">
        <f t="shared" si="22"/>
        <v>0.42857142857142855</v>
      </c>
    </row>
    <row r="1470" spans="1:10">
      <c r="A1470" s="1">
        <v>597</v>
      </c>
      <c r="B1470" s="3">
        <v>10</v>
      </c>
      <c r="C1470" s="3">
        <v>18</v>
      </c>
      <c r="D1470" s="1">
        <v>1</v>
      </c>
      <c r="E1470" s="5" t="s">
        <v>107</v>
      </c>
      <c r="F1470" s="5">
        <f>+E1470*D1470</f>
        <v>3.8194444444444448E-2</v>
      </c>
      <c r="G1470" s="3">
        <f>+H1470-(B1470*D1470)</f>
        <v>8</v>
      </c>
      <c r="H1470" s="3">
        <f>+C1470*D1470</f>
        <v>18</v>
      </c>
      <c r="I1470" s="3">
        <f>+B1470*D1470</f>
        <v>10</v>
      </c>
      <c r="J1470" s="6">
        <f t="shared" si="22"/>
        <v>0.44444444444444442</v>
      </c>
    </row>
    <row r="1471" spans="1:10">
      <c r="A1471" s="1">
        <v>597</v>
      </c>
      <c r="B1471" s="3">
        <v>25</v>
      </c>
      <c r="C1471" s="3">
        <v>40</v>
      </c>
      <c r="D1471" s="1">
        <v>2</v>
      </c>
      <c r="E1471" s="5" t="s">
        <v>104</v>
      </c>
      <c r="F1471" s="5">
        <f>+E1471*D1471</f>
        <v>5.4166666666666669E-2</v>
      </c>
      <c r="G1471" s="3">
        <f>+H1471-(B1471*D1471)</f>
        <v>30</v>
      </c>
      <c r="H1471" s="3">
        <f>+C1471*D1471</f>
        <v>80</v>
      </c>
      <c r="I1471" s="3">
        <f>+B1471*D1471</f>
        <v>50</v>
      </c>
      <c r="J1471" s="6">
        <f t="shared" si="22"/>
        <v>0.1875</v>
      </c>
    </row>
    <row r="1472" spans="1:10">
      <c r="A1472" s="1">
        <v>597</v>
      </c>
      <c r="B1472" s="3">
        <v>14</v>
      </c>
      <c r="C1472" s="3">
        <v>24</v>
      </c>
      <c r="D1472" s="1">
        <v>1</v>
      </c>
      <c r="E1472" s="5" t="s">
        <v>76</v>
      </c>
      <c r="F1472" s="5">
        <f>+E1472*D1472</f>
        <v>5.5555555555555558E-3</v>
      </c>
      <c r="G1472" s="3">
        <f>+H1472-(B1472*D1472)</f>
        <v>10</v>
      </c>
      <c r="H1472" s="3">
        <f>+C1472*D1472</f>
        <v>24</v>
      </c>
      <c r="I1472" s="3">
        <f>+B1472*D1472</f>
        <v>14</v>
      </c>
      <c r="J1472" s="6">
        <f t="shared" si="22"/>
        <v>0.41666666666666669</v>
      </c>
    </row>
    <row r="1473" spans="1:10">
      <c r="A1473" s="1">
        <v>598</v>
      </c>
      <c r="B1473" s="3">
        <v>15</v>
      </c>
      <c r="C1473" s="3">
        <v>26</v>
      </c>
      <c r="D1473" s="1">
        <v>2</v>
      </c>
      <c r="E1473" s="5" t="s">
        <v>86</v>
      </c>
      <c r="F1473" s="5">
        <f>+E1473*D1473</f>
        <v>6.1111111111111109E-2</v>
      </c>
      <c r="G1473" s="3">
        <f>+H1473-(B1473*D1473)</f>
        <v>22</v>
      </c>
      <c r="H1473" s="3">
        <f>+C1473*D1473</f>
        <v>52</v>
      </c>
      <c r="I1473" s="3">
        <f>+B1473*D1473</f>
        <v>30</v>
      </c>
      <c r="J1473" s="6">
        <f t="shared" si="22"/>
        <v>0.21153846153846154</v>
      </c>
    </row>
    <row r="1474" spans="1:10">
      <c r="A1474" s="1">
        <v>598</v>
      </c>
      <c r="B1474" s="3">
        <v>19</v>
      </c>
      <c r="C1474" s="3">
        <v>32</v>
      </c>
      <c r="D1474" s="1">
        <v>2</v>
      </c>
      <c r="E1474" s="5" t="s">
        <v>105</v>
      </c>
      <c r="F1474" s="5">
        <f>+E1474*D1474</f>
        <v>3.0555555555555555E-2</v>
      </c>
      <c r="G1474" s="3">
        <f>+H1474-(B1474*D1474)</f>
        <v>26</v>
      </c>
      <c r="H1474" s="3">
        <f>+C1474*D1474</f>
        <v>64</v>
      </c>
      <c r="I1474" s="3">
        <f>+B1474*D1474</f>
        <v>38</v>
      </c>
      <c r="J1474" s="6">
        <f t="shared" ref="J1474:J1537" si="23">+(G1474/H1474)/D1474</f>
        <v>0.203125</v>
      </c>
    </row>
    <row r="1475" spans="1:10">
      <c r="A1475" s="1">
        <v>598</v>
      </c>
      <c r="B1475" s="3">
        <v>19</v>
      </c>
      <c r="C1475" s="3">
        <v>31</v>
      </c>
      <c r="D1475" s="1">
        <v>3</v>
      </c>
      <c r="E1475" s="5" t="s">
        <v>78</v>
      </c>
      <c r="F1475" s="5">
        <f>+E1475*D1475</f>
        <v>3.125E-2</v>
      </c>
      <c r="G1475" s="3">
        <f>+H1475-(B1475*D1475)</f>
        <v>36</v>
      </c>
      <c r="H1475" s="3">
        <f>+C1475*D1475</f>
        <v>93</v>
      </c>
      <c r="I1475" s="3">
        <f>+B1475*D1475</f>
        <v>57</v>
      </c>
      <c r="J1475" s="6">
        <f t="shared" si="23"/>
        <v>0.12903225806451613</v>
      </c>
    </row>
    <row r="1476" spans="1:10">
      <c r="A1476" s="1">
        <v>599</v>
      </c>
      <c r="B1476" s="3">
        <v>20</v>
      </c>
      <c r="C1476" s="3">
        <v>34</v>
      </c>
      <c r="D1476" s="1">
        <v>2</v>
      </c>
      <c r="E1476" s="5" t="s">
        <v>85</v>
      </c>
      <c r="F1476" s="5">
        <f>+E1476*D1476</f>
        <v>6.9444444444444441E-3</v>
      </c>
      <c r="G1476" s="3">
        <f>+H1476-(B1476*D1476)</f>
        <v>28</v>
      </c>
      <c r="H1476" s="3">
        <f>+C1476*D1476</f>
        <v>68</v>
      </c>
      <c r="I1476" s="3">
        <f>+B1476*D1476</f>
        <v>40</v>
      </c>
      <c r="J1476" s="6">
        <f t="shared" si="23"/>
        <v>0.20588235294117646</v>
      </c>
    </row>
    <row r="1477" spans="1:10">
      <c r="A1477" s="1">
        <v>599</v>
      </c>
      <c r="B1477" s="3">
        <v>19</v>
      </c>
      <c r="C1477" s="3">
        <v>31</v>
      </c>
      <c r="D1477" s="1">
        <v>1</v>
      </c>
      <c r="E1477" s="5" t="s">
        <v>80</v>
      </c>
      <c r="F1477" s="5">
        <f>+E1477*D1477</f>
        <v>3.4027777777777775E-2</v>
      </c>
      <c r="G1477" s="3">
        <f>+H1477-(B1477*D1477)</f>
        <v>12</v>
      </c>
      <c r="H1477" s="3">
        <f>+C1477*D1477</f>
        <v>31</v>
      </c>
      <c r="I1477" s="3">
        <f>+B1477*D1477</f>
        <v>19</v>
      </c>
      <c r="J1477" s="6">
        <f t="shared" si="23"/>
        <v>0.38709677419354838</v>
      </c>
    </row>
    <row r="1478" spans="1:10">
      <c r="A1478" s="1">
        <v>599</v>
      </c>
      <c r="B1478" s="3">
        <v>21</v>
      </c>
      <c r="C1478" s="3">
        <v>35</v>
      </c>
      <c r="D1478" s="1">
        <v>2</v>
      </c>
      <c r="E1478" s="5" t="s">
        <v>73</v>
      </c>
      <c r="F1478" s="5">
        <f>+E1478*D1478</f>
        <v>7.4999999999999997E-2</v>
      </c>
      <c r="G1478" s="3">
        <f>+H1478-(B1478*D1478)</f>
        <v>28</v>
      </c>
      <c r="H1478" s="3">
        <f>+C1478*D1478</f>
        <v>70</v>
      </c>
      <c r="I1478" s="3">
        <f>+B1478*D1478</f>
        <v>42</v>
      </c>
      <c r="J1478" s="6">
        <f t="shared" si="23"/>
        <v>0.2</v>
      </c>
    </row>
    <row r="1479" spans="1:10">
      <c r="A1479" s="1">
        <v>600</v>
      </c>
      <c r="B1479" s="3">
        <v>16</v>
      </c>
      <c r="C1479" s="3">
        <v>28</v>
      </c>
      <c r="D1479" s="1">
        <v>3</v>
      </c>
      <c r="E1479" s="5" t="s">
        <v>105</v>
      </c>
      <c r="F1479" s="5">
        <f>+E1479*D1479</f>
        <v>4.583333333333333E-2</v>
      </c>
      <c r="G1479" s="3">
        <f>+H1479-(B1479*D1479)</f>
        <v>36</v>
      </c>
      <c r="H1479" s="3">
        <f>+C1479*D1479</f>
        <v>84</v>
      </c>
      <c r="I1479" s="3">
        <f>+B1479*D1479</f>
        <v>48</v>
      </c>
      <c r="J1479" s="6">
        <f t="shared" si="23"/>
        <v>0.14285714285714285</v>
      </c>
    </row>
    <row r="1480" spans="1:10">
      <c r="A1480" s="1">
        <v>600</v>
      </c>
      <c r="B1480" s="3">
        <v>18</v>
      </c>
      <c r="C1480" s="3">
        <v>30</v>
      </c>
      <c r="D1480" s="1">
        <v>2</v>
      </c>
      <c r="E1480" s="5" t="s">
        <v>92</v>
      </c>
      <c r="F1480" s="5">
        <f>+E1480*D1480</f>
        <v>5.9722222222222225E-2</v>
      </c>
      <c r="G1480" s="3">
        <f>+H1480-(B1480*D1480)</f>
        <v>24</v>
      </c>
      <c r="H1480" s="3">
        <f>+C1480*D1480</f>
        <v>60</v>
      </c>
      <c r="I1480" s="3">
        <f>+B1480*D1480</f>
        <v>36</v>
      </c>
      <c r="J1480" s="6">
        <f t="shared" si="23"/>
        <v>0.2</v>
      </c>
    </row>
    <row r="1481" spans="1:10">
      <c r="A1481" s="1">
        <v>601</v>
      </c>
      <c r="B1481" s="3">
        <v>25</v>
      </c>
      <c r="C1481" s="3">
        <v>40</v>
      </c>
      <c r="D1481" s="1">
        <v>2</v>
      </c>
      <c r="E1481" s="5" t="s">
        <v>77</v>
      </c>
      <c r="F1481" s="5">
        <f>+E1481*D1481</f>
        <v>1.5277777777777777E-2</v>
      </c>
      <c r="G1481" s="3">
        <f>+H1481-(B1481*D1481)</f>
        <v>30</v>
      </c>
      <c r="H1481" s="3">
        <f>+C1481*D1481</f>
        <v>80</v>
      </c>
      <c r="I1481" s="3">
        <f>+B1481*D1481</f>
        <v>50</v>
      </c>
      <c r="J1481" s="6">
        <f t="shared" si="23"/>
        <v>0.1875</v>
      </c>
    </row>
    <row r="1482" spans="1:10">
      <c r="A1482" s="1">
        <v>601</v>
      </c>
      <c r="B1482" s="3">
        <v>16</v>
      </c>
      <c r="C1482" s="3">
        <v>28</v>
      </c>
      <c r="D1482" s="1">
        <v>3</v>
      </c>
      <c r="E1482" s="5" t="s">
        <v>118</v>
      </c>
      <c r="F1482" s="5">
        <f>+E1482*D1482</f>
        <v>5.8333333333333334E-2</v>
      </c>
      <c r="G1482" s="3">
        <f>+H1482-(B1482*D1482)</f>
        <v>36</v>
      </c>
      <c r="H1482" s="3">
        <f>+C1482*D1482</f>
        <v>84</v>
      </c>
      <c r="I1482" s="3">
        <f>+B1482*D1482</f>
        <v>48</v>
      </c>
      <c r="J1482" s="6">
        <f t="shared" si="23"/>
        <v>0.14285714285714285</v>
      </c>
    </row>
    <row r="1483" spans="1:10">
      <c r="A1483" s="1">
        <v>601</v>
      </c>
      <c r="B1483" s="3">
        <v>14</v>
      </c>
      <c r="C1483" s="3">
        <v>23</v>
      </c>
      <c r="D1483" s="1">
        <v>1</v>
      </c>
      <c r="E1483" s="5" t="s">
        <v>86</v>
      </c>
      <c r="F1483" s="5">
        <f>+E1483*D1483</f>
        <v>3.0555555555555555E-2</v>
      </c>
      <c r="G1483" s="3">
        <f>+H1483-(B1483*D1483)</f>
        <v>9</v>
      </c>
      <c r="H1483" s="3">
        <f>+C1483*D1483</f>
        <v>23</v>
      </c>
      <c r="I1483" s="3">
        <f>+B1483*D1483</f>
        <v>14</v>
      </c>
      <c r="J1483" s="6">
        <f t="shared" si="23"/>
        <v>0.39130434782608697</v>
      </c>
    </row>
    <row r="1484" spans="1:10">
      <c r="A1484" s="1">
        <v>601</v>
      </c>
      <c r="B1484" s="3">
        <v>21</v>
      </c>
      <c r="C1484" s="3">
        <v>35</v>
      </c>
      <c r="D1484" s="1">
        <v>3</v>
      </c>
      <c r="E1484" s="5" t="s">
        <v>67</v>
      </c>
      <c r="F1484" s="5">
        <f>+E1484*D1484</f>
        <v>6.6666666666666666E-2</v>
      </c>
      <c r="G1484" s="3">
        <f>+H1484-(B1484*D1484)</f>
        <v>42</v>
      </c>
      <c r="H1484" s="3">
        <f>+C1484*D1484</f>
        <v>105</v>
      </c>
      <c r="I1484" s="3">
        <f>+B1484*D1484</f>
        <v>63</v>
      </c>
      <c r="J1484" s="6">
        <f t="shared" si="23"/>
        <v>0.13333333333333333</v>
      </c>
    </row>
    <row r="1485" spans="1:10">
      <c r="A1485" s="1">
        <v>602</v>
      </c>
      <c r="B1485" s="3">
        <v>21</v>
      </c>
      <c r="C1485" s="3">
        <v>35</v>
      </c>
      <c r="D1485" s="1">
        <v>2</v>
      </c>
      <c r="E1485" s="5" t="s">
        <v>110</v>
      </c>
      <c r="F1485" s="5">
        <f>+E1485*D1485</f>
        <v>7.7777777777777779E-2</v>
      </c>
      <c r="G1485" s="3">
        <f>+H1485-(B1485*D1485)</f>
        <v>28</v>
      </c>
      <c r="H1485" s="3">
        <f>+C1485*D1485</f>
        <v>70</v>
      </c>
      <c r="I1485" s="3">
        <f>+B1485*D1485</f>
        <v>42</v>
      </c>
      <c r="J1485" s="6">
        <f t="shared" si="23"/>
        <v>0.2</v>
      </c>
    </row>
    <row r="1486" spans="1:10">
      <c r="A1486" s="1">
        <v>602</v>
      </c>
      <c r="B1486" s="3">
        <v>13</v>
      </c>
      <c r="C1486" s="3">
        <v>22</v>
      </c>
      <c r="D1486" s="1">
        <v>3</v>
      </c>
      <c r="E1486" s="5" t="s">
        <v>93</v>
      </c>
      <c r="F1486" s="5">
        <f>+E1486*D1486</f>
        <v>0.12083333333333335</v>
      </c>
      <c r="G1486" s="3">
        <f>+H1486-(B1486*D1486)</f>
        <v>27</v>
      </c>
      <c r="H1486" s="3">
        <f>+C1486*D1486</f>
        <v>66</v>
      </c>
      <c r="I1486" s="3">
        <f>+B1486*D1486</f>
        <v>39</v>
      </c>
      <c r="J1486" s="6">
        <f t="shared" si="23"/>
        <v>0.13636363636363638</v>
      </c>
    </row>
    <row r="1487" spans="1:10">
      <c r="A1487" s="1">
        <v>602</v>
      </c>
      <c r="B1487" s="3">
        <v>18</v>
      </c>
      <c r="C1487" s="3">
        <v>30</v>
      </c>
      <c r="D1487" s="1">
        <v>3</v>
      </c>
      <c r="E1487" s="5" t="s">
        <v>109</v>
      </c>
      <c r="F1487" s="5">
        <f>+E1487*D1487</f>
        <v>2.5000000000000001E-2</v>
      </c>
      <c r="G1487" s="3">
        <f>+H1487-(B1487*D1487)</f>
        <v>36</v>
      </c>
      <c r="H1487" s="3">
        <f>+C1487*D1487</f>
        <v>90</v>
      </c>
      <c r="I1487" s="3">
        <f>+B1487*D1487</f>
        <v>54</v>
      </c>
      <c r="J1487" s="6">
        <f t="shared" si="23"/>
        <v>0.13333333333333333</v>
      </c>
    </row>
    <row r="1488" spans="1:10">
      <c r="A1488" s="1">
        <v>602</v>
      </c>
      <c r="B1488" s="3">
        <v>25</v>
      </c>
      <c r="C1488" s="3">
        <v>40</v>
      </c>
      <c r="D1488" s="1">
        <v>1</v>
      </c>
      <c r="E1488" s="5" t="s">
        <v>72</v>
      </c>
      <c r="F1488" s="5">
        <f>+E1488*D1488</f>
        <v>2.5000000000000001E-2</v>
      </c>
      <c r="G1488" s="3">
        <f>+H1488-(B1488*D1488)</f>
        <v>15</v>
      </c>
      <c r="H1488" s="3">
        <f>+C1488*D1488</f>
        <v>40</v>
      </c>
      <c r="I1488" s="3">
        <f>+B1488*D1488</f>
        <v>25</v>
      </c>
      <c r="J1488" s="6">
        <f t="shared" si="23"/>
        <v>0.375</v>
      </c>
    </row>
    <row r="1489" spans="1:10">
      <c r="A1489" s="1">
        <v>603</v>
      </c>
      <c r="B1489" s="3">
        <v>19</v>
      </c>
      <c r="C1489" s="3">
        <v>31</v>
      </c>
      <c r="D1489" s="1">
        <v>2</v>
      </c>
      <c r="E1489" s="5" t="s">
        <v>75</v>
      </c>
      <c r="F1489" s="5">
        <f>+E1489*D1489</f>
        <v>2.361111111111111E-2</v>
      </c>
      <c r="G1489" s="3">
        <f>+H1489-(B1489*D1489)</f>
        <v>24</v>
      </c>
      <c r="H1489" s="3">
        <f>+C1489*D1489</f>
        <v>62</v>
      </c>
      <c r="I1489" s="3">
        <f>+B1489*D1489</f>
        <v>38</v>
      </c>
      <c r="J1489" s="6">
        <f t="shared" si="23"/>
        <v>0.19354838709677419</v>
      </c>
    </row>
    <row r="1490" spans="1:10">
      <c r="A1490" s="1">
        <v>604</v>
      </c>
      <c r="B1490" s="3">
        <v>21</v>
      </c>
      <c r="C1490" s="3">
        <v>35</v>
      </c>
      <c r="D1490" s="1">
        <v>3</v>
      </c>
      <c r="E1490" s="5" t="s">
        <v>101</v>
      </c>
      <c r="F1490" s="5">
        <f>+E1490*D1490</f>
        <v>8.7499999999999994E-2</v>
      </c>
      <c r="G1490" s="3">
        <f>+H1490-(B1490*D1490)</f>
        <v>42</v>
      </c>
      <c r="H1490" s="3">
        <f>+C1490*D1490</f>
        <v>105</v>
      </c>
      <c r="I1490" s="3">
        <f>+B1490*D1490</f>
        <v>63</v>
      </c>
      <c r="J1490" s="6">
        <f t="shared" si="23"/>
        <v>0.13333333333333333</v>
      </c>
    </row>
    <row r="1491" spans="1:10">
      <c r="A1491" s="1">
        <v>605</v>
      </c>
      <c r="B1491" s="3">
        <v>12</v>
      </c>
      <c r="C1491" s="3">
        <v>20</v>
      </c>
      <c r="D1491" s="1">
        <v>1</v>
      </c>
      <c r="E1491" s="5" t="s">
        <v>102</v>
      </c>
      <c r="F1491" s="5">
        <f>+E1491*D1491</f>
        <v>3.2638888888888891E-2</v>
      </c>
      <c r="G1491" s="3">
        <f>+H1491-(B1491*D1491)</f>
        <v>8</v>
      </c>
      <c r="H1491" s="3">
        <f>+C1491*D1491</f>
        <v>20</v>
      </c>
      <c r="I1491" s="3">
        <f>+B1491*D1491</f>
        <v>12</v>
      </c>
      <c r="J1491" s="6">
        <f t="shared" si="23"/>
        <v>0.4</v>
      </c>
    </row>
    <row r="1492" spans="1:10">
      <c r="A1492" s="1">
        <v>605</v>
      </c>
      <c r="B1492" s="3">
        <v>25</v>
      </c>
      <c r="C1492" s="3">
        <v>40</v>
      </c>
      <c r="D1492" s="1">
        <v>1</v>
      </c>
      <c r="E1492" s="5" t="s">
        <v>84</v>
      </c>
      <c r="F1492" s="5">
        <f>+E1492*D1492</f>
        <v>1.6666666666666666E-2</v>
      </c>
      <c r="G1492" s="3">
        <f>+H1492-(B1492*D1492)</f>
        <v>15</v>
      </c>
      <c r="H1492" s="3">
        <f>+C1492*D1492</f>
        <v>40</v>
      </c>
      <c r="I1492" s="3">
        <f>+B1492*D1492</f>
        <v>25</v>
      </c>
      <c r="J1492" s="6">
        <f t="shared" si="23"/>
        <v>0.375</v>
      </c>
    </row>
    <row r="1493" spans="1:10">
      <c r="A1493" s="1">
        <v>605</v>
      </c>
      <c r="B1493" s="3">
        <v>21</v>
      </c>
      <c r="C1493" s="3">
        <v>35</v>
      </c>
      <c r="D1493" s="1">
        <v>2</v>
      </c>
      <c r="E1493" s="5" t="s">
        <v>107</v>
      </c>
      <c r="F1493" s="5">
        <f>+E1493*D1493</f>
        <v>7.6388888888888895E-2</v>
      </c>
      <c r="G1493" s="3">
        <f>+H1493-(B1493*D1493)</f>
        <v>28</v>
      </c>
      <c r="H1493" s="3">
        <f>+C1493*D1493</f>
        <v>70</v>
      </c>
      <c r="I1493" s="3">
        <f>+B1493*D1493</f>
        <v>42</v>
      </c>
      <c r="J1493" s="6">
        <f t="shared" si="23"/>
        <v>0.2</v>
      </c>
    </row>
    <row r="1494" spans="1:10">
      <c r="A1494" s="1">
        <v>605</v>
      </c>
      <c r="B1494" s="3">
        <v>18</v>
      </c>
      <c r="C1494" s="3">
        <v>30</v>
      </c>
      <c r="D1494" s="1">
        <v>3</v>
      </c>
      <c r="E1494" s="5" t="s">
        <v>95</v>
      </c>
      <c r="F1494" s="5">
        <f>+E1494*D1494</f>
        <v>0.10416666666666667</v>
      </c>
      <c r="G1494" s="3">
        <f>+H1494-(B1494*D1494)</f>
        <v>36</v>
      </c>
      <c r="H1494" s="3">
        <f>+C1494*D1494</f>
        <v>90</v>
      </c>
      <c r="I1494" s="3">
        <f>+B1494*D1494</f>
        <v>54</v>
      </c>
      <c r="J1494" s="6">
        <f t="shared" si="23"/>
        <v>0.13333333333333333</v>
      </c>
    </row>
    <row r="1495" spans="1:10">
      <c r="A1495" s="1">
        <v>606</v>
      </c>
      <c r="B1495" s="3">
        <v>15</v>
      </c>
      <c r="C1495" s="3">
        <v>25</v>
      </c>
      <c r="D1495" s="1">
        <v>2</v>
      </c>
      <c r="E1495" s="5" t="s">
        <v>102</v>
      </c>
      <c r="F1495" s="5">
        <f>+E1495*D1495</f>
        <v>6.5277777777777782E-2</v>
      </c>
      <c r="G1495" s="3">
        <f>+H1495-(B1495*D1495)</f>
        <v>20</v>
      </c>
      <c r="H1495" s="3">
        <f>+C1495*D1495</f>
        <v>50</v>
      </c>
      <c r="I1495" s="3">
        <f>+B1495*D1495</f>
        <v>30</v>
      </c>
      <c r="J1495" s="6">
        <f t="shared" si="23"/>
        <v>0.2</v>
      </c>
    </row>
    <row r="1496" spans="1:10">
      <c r="A1496" s="1">
        <v>606</v>
      </c>
      <c r="B1496" s="3">
        <v>16</v>
      </c>
      <c r="C1496" s="3">
        <v>27</v>
      </c>
      <c r="D1496" s="1">
        <v>3</v>
      </c>
      <c r="E1496" s="5" t="s">
        <v>90</v>
      </c>
      <c r="F1496" s="5">
        <f>+E1496*D1496</f>
        <v>0.1</v>
      </c>
      <c r="G1496" s="3">
        <f>+H1496-(B1496*D1496)</f>
        <v>33</v>
      </c>
      <c r="H1496" s="3">
        <f>+C1496*D1496</f>
        <v>81</v>
      </c>
      <c r="I1496" s="3">
        <f>+B1496*D1496</f>
        <v>48</v>
      </c>
      <c r="J1496" s="6">
        <f t="shared" si="23"/>
        <v>0.13580246913580246</v>
      </c>
    </row>
    <row r="1497" spans="1:10">
      <c r="A1497" s="1">
        <v>606</v>
      </c>
      <c r="B1497" s="3">
        <v>15</v>
      </c>
      <c r="C1497" s="3">
        <v>26</v>
      </c>
      <c r="D1497" s="1">
        <v>2</v>
      </c>
      <c r="E1497" s="5" t="s">
        <v>95</v>
      </c>
      <c r="F1497" s="5">
        <f>+E1497*D1497</f>
        <v>6.9444444444444448E-2</v>
      </c>
      <c r="G1497" s="3">
        <f>+H1497-(B1497*D1497)</f>
        <v>22</v>
      </c>
      <c r="H1497" s="3">
        <f>+C1497*D1497</f>
        <v>52</v>
      </c>
      <c r="I1497" s="3">
        <f>+B1497*D1497</f>
        <v>30</v>
      </c>
      <c r="J1497" s="6">
        <f t="shared" si="23"/>
        <v>0.21153846153846154</v>
      </c>
    </row>
    <row r="1498" spans="1:10">
      <c r="A1498" s="1">
        <v>607</v>
      </c>
      <c r="B1498" s="3">
        <v>25</v>
      </c>
      <c r="C1498" s="3">
        <v>40</v>
      </c>
      <c r="D1498" s="1">
        <v>1</v>
      </c>
      <c r="E1498" s="5" t="s">
        <v>66</v>
      </c>
      <c r="F1498" s="5">
        <f>+E1498*D1498</f>
        <v>1.7361111111111112E-2</v>
      </c>
      <c r="G1498" s="3">
        <f>+H1498-(B1498*D1498)</f>
        <v>15</v>
      </c>
      <c r="H1498" s="3">
        <f>+C1498*D1498</f>
        <v>40</v>
      </c>
      <c r="I1498" s="3">
        <f>+B1498*D1498</f>
        <v>25</v>
      </c>
      <c r="J1498" s="6">
        <f t="shared" si="23"/>
        <v>0.375</v>
      </c>
    </row>
    <row r="1499" spans="1:10">
      <c r="A1499" s="1">
        <v>607</v>
      </c>
      <c r="B1499" s="3">
        <v>16</v>
      </c>
      <c r="C1499" s="3">
        <v>28</v>
      </c>
      <c r="D1499" s="1">
        <v>1</v>
      </c>
      <c r="E1499" s="5" t="s">
        <v>86</v>
      </c>
      <c r="F1499" s="5">
        <f>+E1499*D1499</f>
        <v>3.0555555555555555E-2</v>
      </c>
      <c r="G1499" s="3">
        <f>+H1499-(B1499*D1499)</f>
        <v>12</v>
      </c>
      <c r="H1499" s="3">
        <f>+C1499*D1499</f>
        <v>28</v>
      </c>
      <c r="I1499" s="3">
        <f>+B1499*D1499</f>
        <v>16</v>
      </c>
      <c r="J1499" s="6">
        <f t="shared" si="23"/>
        <v>0.42857142857142855</v>
      </c>
    </row>
    <row r="1500" spans="1:10">
      <c r="A1500" s="1">
        <v>608</v>
      </c>
      <c r="B1500" s="3">
        <v>17</v>
      </c>
      <c r="C1500" s="3">
        <v>29</v>
      </c>
      <c r="D1500" s="1">
        <v>1</v>
      </c>
      <c r="E1500" s="5" t="s">
        <v>98</v>
      </c>
      <c r="F1500" s="5">
        <f>+E1500*D1500</f>
        <v>3.125E-2</v>
      </c>
      <c r="G1500" s="3">
        <f>+H1500-(B1500*D1500)</f>
        <v>12</v>
      </c>
      <c r="H1500" s="3">
        <f>+C1500*D1500</f>
        <v>29</v>
      </c>
      <c r="I1500" s="3">
        <f>+B1500*D1500</f>
        <v>17</v>
      </c>
      <c r="J1500" s="6">
        <f t="shared" si="23"/>
        <v>0.41379310344827586</v>
      </c>
    </row>
    <row r="1501" spans="1:10">
      <c r="A1501" s="1">
        <v>609</v>
      </c>
      <c r="B1501" s="3">
        <v>19</v>
      </c>
      <c r="C1501" s="3">
        <v>32</v>
      </c>
      <c r="D1501" s="1">
        <v>1</v>
      </c>
      <c r="E1501" s="5" t="s">
        <v>71</v>
      </c>
      <c r="F1501" s="5">
        <f>+E1501*D1501</f>
        <v>1.8749999999999999E-2</v>
      </c>
      <c r="G1501" s="3">
        <f>+H1501-(B1501*D1501)</f>
        <v>13</v>
      </c>
      <c r="H1501" s="3">
        <f>+C1501*D1501</f>
        <v>32</v>
      </c>
      <c r="I1501" s="3">
        <f>+B1501*D1501</f>
        <v>19</v>
      </c>
      <c r="J1501" s="6">
        <f t="shared" si="23"/>
        <v>0.40625</v>
      </c>
    </row>
    <row r="1502" spans="1:10">
      <c r="A1502" s="1">
        <v>610</v>
      </c>
      <c r="B1502" s="3">
        <v>15</v>
      </c>
      <c r="C1502" s="3">
        <v>26</v>
      </c>
      <c r="D1502" s="1">
        <v>1</v>
      </c>
      <c r="E1502" s="5" t="s">
        <v>104</v>
      </c>
      <c r="F1502" s="5">
        <f>+E1502*D1502</f>
        <v>2.7083333333333334E-2</v>
      </c>
      <c r="G1502" s="3">
        <f>+H1502-(B1502*D1502)</f>
        <v>11</v>
      </c>
      <c r="H1502" s="3">
        <f>+C1502*D1502</f>
        <v>26</v>
      </c>
      <c r="I1502" s="3">
        <f>+B1502*D1502</f>
        <v>15</v>
      </c>
      <c r="J1502" s="6">
        <f t="shared" si="23"/>
        <v>0.42307692307692307</v>
      </c>
    </row>
    <row r="1503" spans="1:10">
      <c r="A1503" s="1">
        <v>610</v>
      </c>
      <c r="B1503" s="3">
        <v>10</v>
      </c>
      <c r="C1503" s="3">
        <v>18</v>
      </c>
      <c r="D1503" s="1">
        <v>1</v>
      </c>
      <c r="E1503" s="5" t="s">
        <v>76</v>
      </c>
      <c r="F1503" s="5">
        <f>+E1503*D1503</f>
        <v>5.5555555555555558E-3</v>
      </c>
      <c r="G1503" s="3">
        <f>+H1503-(B1503*D1503)</f>
        <v>8</v>
      </c>
      <c r="H1503" s="3">
        <f>+C1503*D1503</f>
        <v>18</v>
      </c>
      <c r="I1503" s="3">
        <f>+B1503*D1503</f>
        <v>10</v>
      </c>
      <c r="J1503" s="6">
        <f t="shared" si="23"/>
        <v>0.44444444444444442</v>
      </c>
    </row>
    <row r="1504" spans="1:10">
      <c r="A1504" s="1">
        <v>611</v>
      </c>
      <c r="B1504" s="3">
        <v>13</v>
      </c>
      <c r="C1504" s="3">
        <v>21</v>
      </c>
      <c r="D1504" s="1">
        <v>2</v>
      </c>
      <c r="E1504" s="5" t="s">
        <v>113</v>
      </c>
      <c r="F1504" s="5">
        <f>+E1504*D1504</f>
        <v>7.3611111111111113E-2</v>
      </c>
      <c r="G1504" s="3">
        <f>+H1504-(B1504*D1504)</f>
        <v>16</v>
      </c>
      <c r="H1504" s="3">
        <f>+C1504*D1504</f>
        <v>42</v>
      </c>
      <c r="I1504" s="3">
        <f>+B1504*D1504</f>
        <v>26</v>
      </c>
      <c r="J1504" s="6">
        <f t="shared" si="23"/>
        <v>0.19047619047619047</v>
      </c>
    </row>
    <row r="1505" spans="1:10">
      <c r="A1505" s="1">
        <v>611</v>
      </c>
      <c r="B1505" s="3">
        <v>22</v>
      </c>
      <c r="C1505" s="3">
        <v>36</v>
      </c>
      <c r="D1505" s="1">
        <v>1</v>
      </c>
      <c r="E1505" s="5" t="s">
        <v>114</v>
      </c>
      <c r="F1505" s="5">
        <f>+E1505*D1505</f>
        <v>2.0833333333333332E-2</v>
      </c>
      <c r="G1505" s="3">
        <f>+H1505-(B1505*D1505)</f>
        <v>14</v>
      </c>
      <c r="H1505" s="3">
        <f>+C1505*D1505</f>
        <v>36</v>
      </c>
      <c r="I1505" s="3">
        <f>+B1505*D1505</f>
        <v>22</v>
      </c>
      <c r="J1505" s="6">
        <f t="shared" si="23"/>
        <v>0.3888888888888889</v>
      </c>
    </row>
    <row r="1506" spans="1:10">
      <c r="A1506" s="1">
        <v>612</v>
      </c>
      <c r="B1506" s="3">
        <v>16</v>
      </c>
      <c r="C1506" s="3">
        <v>27</v>
      </c>
      <c r="D1506" s="1">
        <v>1</v>
      </c>
      <c r="E1506" s="5" t="s">
        <v>79</v>
      </c>
      <c r="F1506" s="5">
        <f>+E1506*D1506</f>
        <v>1.8055555555555554E-2</v>
      </c>
      <c r="G1506" s="3">
        <f>+H1506-(B1506*D1506)</f>
        <v>11</v>
      </c>
      <c r="H1506" s="3">
        <f>+C1506*D1506</f>
        <v>27</v>
      </c>
      <c r="I1506" s="3">
        <f>+B1506*D1506</f>
        <v>16</v>
      </c>
      <c r="J1506" s="6">
        <f t="shared" si="23"/>
        <v>0.40740740740740738</v>
      </c>
    </row>
    <row r="1507" spans="1:10">
      <c r="A1507" s="1">
        <v>612</v>
      </c>
      <c r="B1507" s="3">
        <v>22</v>
      </c>
      <c r="C1507" s="3">
        <v>36</v>
      </c>
      <c r="D1507" s="1">
        <v>3</v>
      </c>
      <c r="E1507" s="5" t="s">
        <v>111</v>
      </c>
      <c r="F1507" s="5">
        <f>+E1507*D1507</f>
        <v>7.7083333333333337E-2</v>
      </c>
      <c r="G1507" s="3">
        <f>+H1507-(B1507*D1507)</f>
        <v>42</v>
      </c>
      <c r="H1507" s="3">
        <f>+C1507*D1507</f>
        <v>108</v>
      </c>
      <c r="I1507" s="3">
        <f>+B1507*D1507</f>
        <v>66</v>
      </c>
      <c r="J1507" s="6">
        <f t="shared" si="23"/>
        <v>0.12962962962962962</v>
      </c>
    </row>
    <row r="1508" spans="1:10">
      <c r="A1508" s="1">
        <v>612</v>
      </c>
      <c r="B1508" s="3">
        <v>16</v>
      </c>
      <c r="C1508" s="3">
        <v>28</v>
      </c>
      <c r="D1508" s="1">
        <v>2</v>
      </c>
      <c r="E1508" s="5" t="s">
        <v>78</v>
      </c>
      <c r="F1508" s="5">
        <f>+E1508*D1508</f>
        <v>2.0833333333333332E-2</v>
      </c>
      <c r="G1508" s="3">
        <f>+H1508-(B1508*D1508)</f>
        <v>24</v>
      </c>
      <c r="H1508" s="3">
        <f>+C1508*D1508</f>
        <v>56</v>
      </c>
      <c r="I1508" s="3">
        <f>+B1508*D1508</f>
        <v>32</v>
      </c>
      <c r="J1508" s="6">
        <f t="shared" si="23"/>
        <v>0.21428571428571427</v>
      </c>
    </row>
    <row r="1509" spans="1:10">
      <c r="A1509" s="1">
        <v>612</v>
      </c>
      <c r="B1509" s="3">
        <v>12</v>
      </c>
      <c r="C1509" s="3">
        <v>20</v>
      </c>
      <c r="D1509" s="1">
        <v>2</v>
      </c>
      <c r="E1509" s="5" t="s">
        <v>68</v>
      </c>
      <c r="F1509" s="5">
        <f>+E1509*D1509</f>
        <v>7.0833333333333331E-2</v>
      </c>
      <c r="G1509" s="3">
        <f>+H1509-(B1509*D1509)</f>
        <v>16</v>
      </c>
      <c r="H1509" s="3">
        <f>+C1509*D1509</f>
        <v>40</v>
      </c>
      <c r="I1509" s="3">
        <f>+B1509*D1509</f>
        <v>24</v>
      </c>
      <c r="J1509" s="6">
        <f t="shared" si="23"/>
        <v>0.2</v>
      </c>
    </row>
    <row r="1510" spans="1:10">
      <c r="A1510" s="1">
        <v>613</v>
      </c>
      <c r="B1510" s="3">
        <v>11</v>
      </c>
      <c r="C1510" s="3">
        <v>19</v>
      </c>
      <c r="D1510" s="1">
        <v>3</v>
      </c>
      <c r="E1510" s="5" t="s">
        <v>120</v>
      </c>
      <c r="F1510" s="5">
        <f>+E1510*D1510</f>
        <v>8.5416666666666669E-2</v>
      </c>
      <c r="G1510" s="3">
        <f>+H1510-(B1510*D1510)</f>
        <v>24</v>
      </c>
      <c r="H1510" s="3">
        <f>+C1510*D1510</f>
        <v>57</v>
      </c>
      <c r="I1510" s="3">
        <f>+B1510*D1510</f>
        <v>33</v>
      </c>
      <c r="J1510" s="6">
        <f t="shared" si="23"/>
        <v>0.14035087719298245</v>
      </c>
    </row>
    <row r="1511" spans="1:10">
      <c r="A1511" s="1">
        <v>613</v>
      </c>
      <c r="B1511" s="3">
        <v>14</v>
      </c>
      <c r="C1511" s="3">
        <v>23</v>
      </c>
      <c r="D1511" s="1">
        <v>3</v>
      </c>
      <c r="E1511" s="5" t="s">
        <v>74</v>
      </c>
      <c r="F1511" s="5">
        <f>+E1511*D1511</f>
        <v>4.7916666666666663E-2</v>
      </c>
      <c r="G1511" s="3">
        <f>+H1511-(B1511*D1511)</f>
        <v>27</v>
      </c>
      <c r="H1511" s="3">
        <f>+C1511*D1511</f>
        <v>69</v>
      </c>
      <c r="I1511" s="3">
        <f>+B1511*D1511</f>
        <v>42</v>
      </c>
      <c r="J1511" s="6">
        <f t="shared" si="23"/>
        <v>0.13043478260869565</v>
      </c>
    </row>
    <row r="1512" spans="1:10">
      <c r="A1512" s="1">
        <v>613</v>
      </c>
      <c r="B1512" s="3">
        <v>10</v>
      </c>
      <c r="C1512" s="3">
        <v>18</v>
      </c>
      <c r="D1512" s="1">
        <v>3</v>
      </c>
      <c r="E1512" s="5" t="s">
        <v>81</v>
      </c>
      <c r="F1512" s="5">
        <f>+E1512*D1512</f>
        <v>6.4583333333333326E-2</v>
      </c>
      <c r="G1512" s="3">
        <f>+H1512-(B1512*D1512)</f>
        <v>24</v>
      </c>
      <c r="H1512" s="3">
        <f>+C1512*D1512</f>
        <v>54</v>
      </c>
      <c r="I1512" s="3">
        <f>+B1512*D1512</f>
        <v>30</v>
      </c>
      <c r="J1512" s="6">
        <f t="shared" si="23"/>
        <v>0.14814814814814814</v>
      </c>
    </row>
    <row r="1513" spans="1:10">
      <c r="A1513" s="1">
        <v>613</v>
      </c>
      <c r="B1513" s="3">
        <v>21</v>
      </c>
      <c r="C1513" s="3">
        <v>35</v>
      </c>
      <c r="D1513" s="1">
        <v>3</v>
      </c>
      <c r="E1513" s="5" t="s">
        <v>94</v>
      </c>
      <c r="F1513" s="5">
        <f>+E1513*D1513</f>
        <v>0.11874999999999999</v>
      </c>
      <c r="G1513" s="3">
        <f>+H1513-(B1513*D1513)</f>
        <v>42</v>
      </c>
      <c r="H1513" s="3">
        <f>+C1513*D1513</f>
        <v>105</v>
      </c>
      <c r="I1513" s="3">
        <f>+B1513*D1513</f>
        <v>63</v>
      </c>
      <c r="J1513" s="6">
        <f t="shared" si="23"/>
        <v>0.13333333333333333</v>
      </c>
    </row>
    <row r="1514" spans="1:10">
      <c r="A1514" s="1">
        <v>614</v>
      </c>
      <c r="B1514" s="3">
        <v>14</v>
      </c>
      <c r="C1514" s="3">
        <v>24</v>
      </c>
      <c r="D1514" s="1">
        <v>3</v>
      </c>
      <c r="E1514" s="5" t="s">
        <v>95</v>
      </c>
      <c r="F1514" s="5">
        <f>+E1514*D1514</f>
        <v>0.10416666666666667</v>
      </c>
      <c r="G1514" s="3">
        <f>+H1514-(B1514*D1514)</f>
        <v>30</v>
      </c>
      <c r="H1514" s="3">
        <f>+C1514*D1514</f>
        <v>72</v>
      </c>
      <c r="I1514" s="3">
        <f>+B1514*D1514</f>
        <v>42</v>
      </c>
      <c r="J1514" s="6">
        <f t="shared" si="23"/>
        <v>0.1388888888888889</v>
      </c>
    </row>
    <row r="1515" spans="1:10">
      <c r="A1515" s="1">
        <v>615</v>
      </c>
      <c r="B1515" s="3">
        <v>19</v>
      </c>
      <c r="C1515" s="3">
        <v>31</v>
      </c>
      <c r="D1515" s="1">
        <v>3</v>
      </c>
      <c r="E1515" s="5" t="s">
        <v>95</v>
      </c>
      <c r="F1515" s="5">
        <f>+E1515*D1515</f>
        <v>0.10416666666666667</v>
      </c>
      <c r="G1515" s="3">
        <f>+H1515-(B1515*D1515)</f>
        <v>36</v>
      </c>
      <c r="H1515" s="3">
        <f>+C1515*D1515</f>
        <v>93</v>
      </c>
      <c r="I1515" s="3">
        <f>+B1515*D1515</f>
        <v>57</v>
      </c>
      <c r="J1515" s="6">
        <f t="shared" si="23"/>
        <v>0.12903225806451613</v>
      </c>
    </row>
    <row r="1516" spans="1:10">
      <c r="A1516" s="1">
        <v>615</v>
      </c>
      <c r="B1516" s="3">
        <v>14</v>
      </c>
      <c r="C1516" s="3">
        <v>23</v>
      </c>
      <c r="D1516" s="1">
        <v>3</v>
      </c>
      <c r="E1516" s="5" t="s">
        <v>92</v>
      </c>
      <c r="F1516" s="5">
        <f>+E1516*D1516</f>
        <v>8.9583333333333334E-2</v>
      </c>
      <c r="G1516" s="3">
        <f>+H1516-(B1516*D1516)</f>
        <v>27</v>
      </c>
      <c r="H1516" s="3">
        <f>+C1516*D1516</f>
        <v>69</v>
      </c>
      <c r="I1516" s="3">
        <f>+B1516*D1516</f>
        <v>42</v>
      </c>
      <c r="J1516" s="6">
        <f t="shared" si="23"/>
        <v>0.13043478260869565</v>
      </c>
    </row>
    <row r="1517" spans="1:10">
      <c r="A1517" s="1">
        <v>615</v>
      </c>
      <c r="B1517" s="3">
        <v>15</v>
      </c>
      <c r="C1517" s="3">
        <v>25</v>
      </c>
      <c r="D1517" s="1">
        <v>3</v>
      </c>
      <c r="E1517" s="5" t="s">
        <v>120</v>
      </c>
      <c r="F1517" s="5">
        <f>+E1517*D1517</f>
        <v>8.5416666666666669E-2</v>
      </c>
      <c r="G1517" s="3">
        <f>+H1517-(B1517*D1517)</f>
        <v>30</v>
      </c>
      <c r="H1517" s="3">
        <f>+C1517*D1517</f>
        <v>75</v>
      </c>
      <c r="I1517" s="3">
        <f>+B1517*D1517</f>
        <v>45</v>
      </c>
      <c r="J1517" s="6">
        <f t="shared" si="23"/>
        <v>0.13333333333333333</v>
      </c>
    </row>
    <row r="1518" spans="1:10">
      <c r="A1518" s="1">
        <v>615</v>
      </c>
      <c r="B1518" s="3">
        <v>19</v>
      </c>
      <c r="C1518" s="3">
        <v>32</v>
      </c>
      <c r="D1518" s="1">
        <v>3</v>
      </c>
      <c r="E1518" s="5" t="s">
        <v>105</v>
      </c>
      <c r="F1518" s="5">
        <f>+E1518*D1518</f>
        <v>4.583333333333333E-2</v>
      </c>
      <c r="G1518" s="3">
        <f>+H1518-(B1518*D1518)</f>
        <v>39</v>
      </c>
      <c r="H1518" s="3">
        <f>+C1518*D1518</f>
        <v>96</v>
      </c>
      <c r="I1518" s="3">
        <f>+B1518*D1518</f>
        <v>57</v>
      </c>
      <c r="J1518" s="6">
        <f t="shared" si="23"/>
        <v>0.13541666666666666</v>
      </c>
    </row>
    <row r="1519" spans="1:10">
      <c r="A1519" s="1">
        <v>616</v>
      </c>
      <c r="B1519" s="3">
        <v>14</v>
      </c>
      <c r="C1519" s="3">
        <v>24</v>
      </c>
      <c r="D1519" s="1">
        <v>3</v>
      </c>
      <c r="E1519" s="5" t="s">
        <v>112</v>
      </c>
      <c r="F1519" s="5">
        <f>+E1519*D1519</f>
        <v>6.8749999999999992E-2</v>
      </c>
      <c r="G1519" s="3">
        <f>+H1519-(B1519*D1519)</f>
        <v>30</v>
      </c>
      <c r="H1519" s="3">
        <f>+C1519*D1519</f>
        <v>72</v>
      </c>
      <c r="I1519" s="3">
        <f>+B1519*D1519</f>
        <v>42</v>
      </c>
      <c r="J1519" s="6">
        <f t="shared" si="23"/>
        <v>0.1388888888888889</v>
      </c>
    </row>
    <row r="1520" spans="1:10">
      <c r="A1520" s="1">
        <v>616</v>
      </c>
      <c r="B1520" s="3">
        <v>18</v>
      </c>
      <c r="C1520" s="3">
        <v>30</v>
      </c>
      <c r="D1520" s="1">
        <v>2</v>
      </c>
      <c r="E1520" s="5" t="s">
        <v>96</v>
      </c>
      <c r="F1520" s="5">
        <f>+E1520*D1520</f>
        <v>1.9444444444444445E-2</v>
      </c>
      <c r="G1520" s="3">
        <f>+H1520-(B1520*D1520)</f>
        <v>24</v>
      </c>
      <c r="H1520" s="3">
        <f>+C1520*D1520</f>
        <v>60</v>
      </c>
      <c r="I1520" s="3">
        <f>+B1520*D1520</f>
        <v>36</v>
      </c>
      <c r="J1520" s="6">
        <f t="shared" si="23"/>
        <v>0.2</v>
      </c>
    </row>
    <row r="1521" spans="1:10">
      <c r="A1521" s="1">
        <v>617</v>
      </c>
      <c r="B1521" s="3">
        <v>15</v>
      </c>
      <c r="C1521" s="3">
        <v>26</v>
      </c>
      <c r="D1521" s="1">
        <v>2</v>
      </c>
      <c r="E1521" s="5" t="s">
        <v>106</v>
      </c>
      <c r="F1521" s="5">
        <f>+E1521*D1521</f>
        <v>2.5000000000000001E-2</v>
      </c>
      <c r="G1521" s="3">
        <f>+H1521-(B1521*D1521)</f>
        <v>22</v>
      </c>
      <c r="H1521" s="3">
        <f>+C1521*D1521</f>
        <v>52</v>
      </c>
      <c r="I1521" s="3">
        <f>+B1521*D1521</f>
        <v>30</v>
      </c>
      <c r="J1521" s="6">
        <f t="shared" si="23"/>
        <v>0.21153846153846154</v>
      </c>
    </row>
    <row r="1522" spans="1:10">
      <c r="A1522" s="1">
        <v>617</v>
      </c>
      <c r="B1522" s="3">
        <v>18</v>
      </c>
      <c r="C1522" s="3">
        <v>30</v>
      </c>
      <c r="D1522" s="1">
        <v>3</v>
      </c>
      <c r="E1522" s="5" t="s">
        <v>112</v>
      </c>
      <c r="F1522" s="5">
        <f>+E1522*D1522</f>
        <v>6.8749999999999992E-2</v>
      </c>
      <c r="G1522" s="3">
        <f>+H1522-(B1522*D1522)</f>
        <v>36</v>
      </c>
      <c r="H1522" s="3">
        <f>+C1522*D1522</f>
        <v>90</v>
      </c>
      <c r="I1522" s="3">
        <f>+B1522*D1522</f>
        <v>54</v>
      </c>
      <c r="J1522" s="6">
        <f t="shared" si="23"/>
        <v>0.13333333333333333</v>
      </c>
    </row>
    <row r="1523" spans="1:10">
      <c r="A1523" s="1">
        <v>618</v>
      </c>
      <c r="B1523" s="3">
        <v>19</v>
      </c>
      <c r="C1523" s="3">
        <v>32</v>
      </c>
      <c r="D1523" s="1">
        <v>2</v>
      </c>
      <c r="E1523" s="5" t="s">
        <v>87</v>
      </c>
      <c r="F1523" s="5">
        <f>+E1523*D1523</f>
        <v>8.3333333333333332E-3</v>
      </c>
      <c r="G1523" s="3">
        <f>+H1523-(B1523*D1523)</f>
        <v>26</v>
      </c>
      <c r="H1523" s="3">
        <f>+C1523*D1523</f>
        <v>64</v>
      </c>
      <c r="I1523" s="3">
        <f>+B1523*D1523</f>
        <v>38</v>
      </c>
      <c r="J1523" s="6">
        <f t="shared" si="23"/>
        <v>0.203125</v>
      </c>
    </row>
    <row r="1524" spans="1:10">
      <c r="A1524" s="1">
        <v>618</v>
      </c>
      <c r="B1524" s="3">
        <v>19</v>
      </c>
      <c r="C1524" s="3">
        <v>31</v>
      </c>
      <c r="D1524" s="1">
        <v>3</v>
      </c>
      <c r="E1524" s="5" t="s">
        <v>103</v>
      </c>
      <c r="F1524" s="5">
        <f>+E1524*D1524</f>
        <v>7.2916666666666671E-2</v>
      </c>
      <c r="G1524" s="3">
        <f>+H1524-(B1524*D1524)</f>
        <v>36</v>
      </c>
      <c r="H1524" s="3">
        <f>+C1524*D1524</f>
        <v>93</v>
      </c>
      <c r="I1524" s="3">
        <f>+B1524*D1524</f>
        <v>57</v>
      </c>
      <c r="J1524" s="6">
        <f t="shared" si="23"/>
        <v>0.12903225806451613</v>
      </c>
    </row>
    <row r="1525" spans="1:10">
      <c r="A1525" s="1">
        <v>618</v>
      </c>
      <c r="B1525" s="3">
        <v>10</v>
      </c>
      <c r="C1525" s="3">
        <v>18</v>
      </c>
      <c r="D1525" s="1">
        <v>3</v>
      </c>
      <c r="E1525" s="5" t="s">
        <v>84</v>
      </c>
      <c r="F1525" s="5">
        <f>+E1525*D1525</f>
        <v>0.05</v>
      </c>
      <c r="G1525" s="3">
        <f>+H1525-(B1525*D1525)</f>
        <v>24</v>
      </c>
      <c r="H1525" s="3">
        <f>+C1525*D1525</f>
        <v>54</v>
      </c>
      <c r="I1525" s="3">
        <f>+B1525*D1525</f>
        <v>30</v>
      </c>
      <c r="J1525" s="6">
        <f t="shared" si="23"/>
        <v>0.14814814814814814</v>
      </c>
    </row>
    <row r="1526" spans="1:10">
      <c r="A1526" s="1">
        <v>618</v>
      </c>
      <c r="B1526" s="3">
        <v>22</v>
      </c>
      <c r="C1526" s="3">
        <v>36</v>
      </c>
      <c r="D1526" s="1">
        <v>3</v>
      </c>
      <c r="E1526" s="5" t="s">
        <v>113</v>
      </c>
      <c r="F1526" s="5">
        <f>+E1526*D1526</f>
        <v>0.11041666666666666</v>
      </c>
      <c r="G1526" s="3">
        <f>+H1526-(B1526*D1526)</f>
        <v>42</v>
      </c>
      <c r="H1526" s="3">
        <f>+C1526*D1526</f>
        <v>108</v>
      </c>
      <c r="I1526" s="3">
        <f>+B1526*D1526</f>
        <v>66</v>
      </c>
      <c r="J1526" s="6">
        <f t="shared" si="23"/>
        <v>0.12962962962962962</v>
      </c>
    </row>
    <row r="1527" spans="1:10">
      <c r="A1527" s="1">
        <v>619</v>
      </c>
      <c r="B1527" s="3">
        <v>16</v>
      </c>
      <c r="C1527" s="3">
        <v>27</v>
      </c>
      <c r="D1527" s="1">
        <v>2</v>
      </c>
      <c r="E1527" s="5" t="s">
        <v>88</v>
      </c>
      <c r="F1527" s="5">
        <f>+E1527*D1527</f>
        <v>5.5555555555555552E-2</v>
      </c>
      <c r="G1527" s="3">
        <f>+H1527-(B1527*D1527)</f>
        <v>22</v>
      </c>
      <c r="H1527" s="3">
        <f>+C1527*D1527</f>
        <v>54</v>
      </c>
      <c r="I1527" s="3">
        <f>+B1527*D1527</f>
        <v>32</v>
      </c>
      <c r="J1527" s="6">
        <f t="shared" si="23"/>
        <v>0.20370370370370369</v>
      </c>
    </row>
    <row r="1528" spans="1:10">
      <c r="A1528" s="1">
        <v>619</v>
      </c>
      <c r="B1528" s="3">
        <v>15</v>
      </c>
      <c r="C1528" s="3">
        <v>26</v>
      </c>
      <c r="D1528" s="1">
        <v>3</v>
      </c>
      <c r="E1528" s="5" t="s">
        <v>110</v>
      </c>
      <c r="F1528" s="5">
        <f>+E1528*D1528</f>
        <v>0.11666666666666667</v>
      </c>
      <c r="G1528" s="3">
        <f>+H1528-(B1528*D1528)</f>
        <v>33</v>
      </c>
      <c r="H1528" s="3">
        <f>+C1528*D1528</f>
        <v>78</v>
      </c>
      <c r="I1528" s="3">
        <f>+B1528*D1528</f>
        <v>45</v>
      </c>
      <c r="J1528" s="6">
        <f t="shared" si="23"/>
        <v>0.14102564102564102</v>
      </c>
    </row>
    <row r="1529" spans="1:10">
      <c r="A1529" s="1">
        <v>620</v>
      </c>
      <c r="B1529" s="3">
        <v>11</v>
      </c>
      <c r="C1529" s="3">
        <v>19</v>
      </c>
      <c r="D1529" s="1">
        <v>3</v>
      </c>
      <c r="E1529" s="5" t="s">
        <v>88</v>
      </c>
      <c r="F1529" s="5">
        <f>+E1529*D1529</f>
        <v>8.3333333333333329E-2</v>
      </c>
      <c r="G1529" s="3">
        <f>+H1529-(B1529*D1529)</f>
        <v>24</v>
      </c>
      <c r="H1529" s="3">
        <f>+C1529*D1529</f>
        <v>57</v>
      </c>
      <c r="I1529" s="3">
        <f>+B1529*D1529</f>
        <v>33</v>
      </c>
      <c r="J1529" s="6">
        <f t="shared" si="23"/>
        <v>0.14035087719298245</v>
      </c>
    </row>
    <row r="1530" spans="1:10">
      <c r="A1530" s="1">
        <v>621</v>
      </c>
      <c r="B1530" s="3">
        <v>21</v>
      </c>
      <c r="C1530" s="3">
        <v>35</v>
      </c>
      <c r="D1530" s="1">
        <v>3</v>
      </c>
      <c r="E1530" s="5" t="s">
        <v>76</v>
      </c>
      <c r="F1530" s="5">
        <f>+E1530*D1530</f>
        <v>1.6666666666666666E-2</v>
      </c>
      <c r="G1530" s="3">
        <f>+H1530-(B1530*D1530)</f>
        <v>42</v>
      </c>
      <c r="H1530" s="3">
        <f>+C1530*D1530</f>
        <v>105</v>
      </c>
      <c r="I1530" s="3">
        <f>+B1530*D1530</f>
        <v>63</v>
      </c>
      <c r="J1530" s="6">
        <f t="shared" si="23"/>
        <v>0.13333333333333333</v>
      </c>
    </row>
    <row r="1531" spans="1:10">
      <c r="A1531" s="1">
        <v>622</v>
      </c>
      <c r="B1531" s="3">
        <v>19</v>
      </c>
      <c r="C1531" s="3">
        <v>31</v>
      </c>
      <c r="D1531" s="1">
        <v>3</v>
      </c>
      <c r="E1531" s="5" t="s">
        <v>113</v>
      </c>
      <c r="F1531" s="5">
        <f>+E1531*D1531</f>
        <v>0.11041666666666666</v>
      </c>
      <c r="G1531" s="3">
        <f>+H1531-(B1531*D1531)</f>
        <v>36</v>
      </c>
      <c r="H1531" s="3">
        <f>+C1531*D1531</f>
        <v>93</v>
      </c>
      <c r="I1531" s="3">
        <f>+B1531*D1531</f>
        <v>57</v>
      </c>
      <c r="J1531" s="6">
        <f t="shared" si="23"/>
        <v>0.12903225806451613</v>
      </c>
    </row>
    <row r="1532" spans="1:10">
      <c r="A1532" s="1">
        <v>622</v>
      </c>
      <c r="B1532" s="3">
        <v>16</v>
      </c>
      <c r="C1532" s="3">
        <v>28</v>
      </c>
      <c r="D1532" s="1">
        <v>1</v>
      </c>
      <c r="E1532" s="5" t="s">
        <v>66</v>
      </c>
      <c r="F1532" s="5">
        <f>+E1532*D1532</f>
        <v>1.7361111111111112E-2</v>
      </c>
      <c r="G1532" s="3">
        <f>+H1532-(B1532*D1532)</f>
        <v>12</v>
      </c>
      <c r="H1532" s="3">
        <f>+C1532*D1532</f>
        <v>28</v>
      </c>
      <c r="I1532" s="3">
        <f>+B1532*D1532</f>
        <v>16</v>
      </c>
      <c r="J1532" s="6">
        <f t="shared" si="23"/>
        <v>0.42857142857142855</v>
      </c>
    </row>
    <row r="1533" spans="1:10">
      <c r="A1533" s="1">
        <v>623</v>
      </c>
      <c r="B1533" s="3">
        <v>13</v>
      </c>
      <c r="C1533" s="3">
        <v>22</v>
      </c>
      <c r="D1533" s="1">
        <v>2</v>
      </c>
      <c r="E1533" s="5" t="s">
        <v>74</v>
      </c>
      <c r="F1533" s="5">
        <f>+E1533*D1533</f>
        <v>3.1944444444444442E-2</v>
      </c>
      <c r="G1533" s="3">
        <f>+H1533-(B1533*D1533)</f>
        <v>18</v>
      </c>
      <c r="H1533" s="3">
        <f>+C1533*D1533</f>
        <v>44</v>
      </c>
      <c r="I1533" s="3">
        <f>+B1533*D1533</f>
        <v>26</v>
      </c>
      <c r="J1533" s="6">
        <f t="shared" si="23"/>
        <v>0.20454545454545456</v>
      </c>
    </row>
    <row r="1534" spans="1:10">
      <c r="A1534" s="1">
        <v>623</v>
      </c>
      <c r="B1534" s="3">
        <v>21</v>
      </c>
      <c r="C1534" s="3">
        <v>35</v>
      </c>
      <c r="D1534" s="1">
        <v>2</v>
      </c>
      <c r="E1534" s="5" t="s">
        <v>89</v>
      </c>
      <c r="F1534" s="5">
        <f>+E1534*D1534</f>
        <v>8.1944444444444445E-2</v>
      </c>
      <c r="G1534" s="3">
        <f>+H1534-(B1534*D1534)</f>
        <v>28</v>
      </c>
      <c r="H1534" s="3">
        <f>+C1534*D1534</f>
        <v>70</v>
      </c>
      <c r="I1534" s="3">
        <f>+B1534*D1534</f>
        <v>42</v>
      </c>
      <c r="J1534" s="6">
        <f t="shared" si="23"/>
        <v>0.2</v>
      </c>
    </row>
    <row r="1535" spans="1:10">
      <c r="A1535" s="1">
        <v>623</v>
      </c>
      <c r="B1535" s="3">
        <v>15</v>
      </c>
      <c r="C1535" s="3">
        <v>25</v>
      </c>
      <c r="D1535" s="1">
        <v>1</v>
      </c>
      <c r="E1535" s="5" t="s">
        <v>97</v>
      </c>
      <c r="F1535" s="5">
        <f>+E1535*D1535</f>
        <v>1.3888888888888888E-2</v>
      </c>
      <c r="G1535" s="3">
        <f>+H1535-(B1535*D1535)</f>
        <v>10</v>
      </c>
      <c r="H1535" s="3">
        <f>+C1535*D1535</f>
        <v>25</v>
      </c>
      <c r="I1535" s="3">
        <f>+B1535*D1535</f>
        <v>15</v>
      </c>
      <c r="J1535" s="6">
        <f t="shared" si="23"/>
        <v>0.4</v>
      </c>
    </row>
    <row r="1536" spans="1:10">
      <c r="A1536" s="1">
        <v>623</v>
      </c>
      <c r="B1536" s="3">
        <v>19</v>
      </c>
      <c r="C1536" s="3">
        <v>32</v>
      </c>
      <c r="D1536" s="1">
        <v>3</v>
      </c>
      <c r="E1536" s="5" t="s">
        <v>92</v>
      </c>
      <c r="F1536" s="5">
        <f>+E1536*D1536</f>
        <v>8.9583333333333334E-2</v>
      </c>
      <c r="G1536" s="3">
        <f>+H1536-(B1536*D1536)</f>
        <v>39</v>
      </c>
      <c r="H1536" s="3">
        <f>+C1536*D1536</f>
        <v>96</v>
      </c>
      <c r="I1536" s="3">
        <f>+B1536*D1536</f>
        <v>57</v>
      </c>
      <c r="J1536" s="6">
        <f t="shared" si="23"/>
        <v>0.13541666666666666</v>
      </c>
    </row>
    <row r="1537" spans="1:10">
      <c r="A1537" s="1">
        <v>624</v>
      </c>
      <c r="B1537" s="3">
        <v>22</v>
      </c>
      <c r="C1537" s="3">
        <v>36</v>
      </c>
      <c r="D1537" s="1">
        <v>1</v>
      </c>
      <c r="E1537" s="5" t="s">
        <v>83</v>
      </c>
      <c r="F1537" s="5">
        <f>+E1537*D1537</f>
        <v>1.3194444444444444E-2</v>
      </c>
      <c r="G1537" s="3">
        <f>+H1537-(B1537*D1537)</f>
        <v>14</v>
      </c>
      <c r="H1537" s="3">
        <f>+C1537*D1537</f>
        <v>36</v>
      </c>
      <c r="I1537" s="3">
        <f>+B1537*D1537</f>
        <v>22</v>
      </c>
      <c r="J1537" s="6">
        <f t="shared" si="23"/>
        <v>0.3888888888888889</v>
      </c>
    </row>
    <row r="1538" spans="1:10">
      <c r="A1538" s="1">
        <v>624</v>
      </c>
      <c r="B1538" s="3">
        <v>14</v>
      </c>
      <c r="C1538" s="3">
        <v>24</v>
      </c>
      <c r="D1538" s="1">
        <v>1</v>
      </c>
      <c r="E1538" s="5" t="s">
        <v>98</v>
      </c>
      <c r="F1538" s="5">
        <f>+E1538*D1538</f>
        <v>3.125E-2</v>
      </c>
      <c r="G1538" s="3">
        <f>+H1538-(B1538*D1538)</f>
        <v>10</v>
      </c>
      <c r="H1538" s="3">
        <f>+C1538*D1538</f>
        <v>24</v>
      </c>
      <c r="I1538" s="3">
        <f>+B1538*D1538</f>
        <v>14</v>
      </c>
      <c r="J1538" s="6">
        <f t="shared" ref="J1538:J1601" si="24">+(G1538/H1538)/D1538</f>
        <v>0.41666666666666669</v>
      </c>
    </row>
    <row r="1539" spans="1:10">
      <c r="A1539" s="1">
        <v>624</v>
      </c>
      <c r="B1539" s="3">
        <v>13</v>
      </c>
      <c r="C1539" s="3">
        <v>21</v>
      </c>
      <c r="D1539" s="1">
        <v>2</v>
      </c>
      <c r="E1539" s="5" t="s">
        <v>78</v>
      </c>
      <c r="F1539" s="5">
        <f>+E1539*D1539</f>
        <v>2.0833333333333332E-2</v>
      </c>
      <c r="G1539" s="3">
        <f>+H1539-(B1539*D1539)</f>
        <v>16</v>
      </c>
      <c r="H1539" s="3">
        <f>+C1539*D1539</f>
        <v>42</v>
      </c>
      <c r="I1539" s="3">
        <f>+B1539*D1539</f>
        <v>26</v>
      </c>
      <c r="J1539" s="6">
        <f t="shared" si="24"/>
        <v>0.19047619047619047</v>
      </c>
    </row>
    <row r="1540" spans="1:10">
      <c r="A1540" s="1">
        <v>625</v>
      </c>
      <c r="B1540" s="3">
        <v>10</v>
      </c>
      <c r="C1540" s="3">
        <v>18</v>
      </c>
      <c r="D1540" s="1">
        <v>2</v>
      </c>
      <c r="E1540" s="5" t="s">
        <v>109</v>
      </c>
      <c r="F1540" s="5">
        <f>+E1540*D1540</f>
        <v>1.6666666666666666E-2</v>
      </c>
      <c r="G1540" s="3">
        <f>+H1540-(B1540*D1540)</f>
        <v>16</v>
      </c>
      <c r="H1540" s="3">
        <f>+C1540*D1540</f>
        <v>36</v>
      </c>
      <c r="I1540" s="3">
        <f>+B1540*D1540</f>
        <v>20</v>
      </c>
      <c r="J1540" s="6">
        <f t="shared" si="24"/>
        <v>0.22222222222222221</v>
      </c>
    </row>
    <row r="1541" spans="1:10">
      <c r="A1541" s="1">
        <v>625</v>
      </c>
      <c r="B1541" s="3">
        <v>25</v>
      </c>
      <c r="C1541" s="3">
        <v>40</v>
      </c>
      <c r="D1541" s="1">
        <v>1</v>
      </c>
      <c r="E1541" s="5" t="s">
        <v>100</v>
      </c>
      <c r="F1541" s="5">
        <f>+E1541*D1541</f>
        <v>3.1944444444444442E-2</v>
      </c>
      <c r="G1541" s="3">
        <f>+H1541-(B1541*D1541)</f>
        <v>15</v>
      </c>
      <c r="H1541" s="3">
        <f>+C1541*D1541</f>
        <v>40</v>
      </c>
      <c r="I1541" s="3">
        <f>+B1541*D1541</f>
        <v>25</v>
      </c>
      <c r="J1541" s="6">
        <f t="shared" si="24"/>
        <v>0.375</v>
      </c>
    </row>
    <row r="1542" spans="1:10">
      <c r="A1542" s="1">
        <v>625</v>
      </c>
      <c r="B1542" s="3">
        <v>13</v>
      </c>
      <c r="C1542" s="3">
        <v>21</v>
      </c>
      <c r="D1542" s="1">
        <v>3</v>
      </c>
      <c r="E1542" s="5" t="s">
        <v>104</v>
      </c>
      <c r="F1542" s="5">
        <f>+E1542*D1542</f>
        <v>8.1250000000000003E-2</v>
      </c>
      <c r="G1542" s="3">
        <f>+H1542-(B1542*D1542)</f>
        <v>24</v>
      </c>
      <c r="H1542" s="3">
        <f>+C1542*D1542</f>
        <v>63</v>
      </c>
      <c r="I1542" s="3">
        <f>+B1542*D1542</f>
        <v>39</v>
      </c>
      <c r="J1542" s="6">
        <f t="shared" si="24"/>
        <v>0.12698412698412698</v>
      </c>
    </row>
    <row r="1543" spans="1:10">
      <c r="A1543" s="1">
        <v>626</v>
      </c>
      <c r="B1543" s="3">
        <v>18</v>
      </c>
      <c r="C1543" s="3">
        <v>30</v>
      </c>
      <c r="D1543" s="1">
        <v>2</v>
      </c>
      <c r="E1543" s="5" t="s">
        <v>77</v>
      </c>
      <c r="F1543" s="5">
        <f>+E1543*D1543</f>
        <v>1.5277777777777777E-2</v>
      </c>
      <c r="G1543" s="3">
        <f>+H1543-(B1543*D1543)</f>
        <v>24</v>
      </c>
      <c r="H1543" s="3">
        <f>+C1543*D1543</f>
        <v>60</v>
      </c>
      <c r="I1543" s="3">
        <f>+B1543*D1543</f>
        <v>36</v>
      </c>
      <c r="J1543" s="6">
        <f t="shared" si="24"/>
        <v>0.2</v>
      </c>
    </row>
    <row r="1544" spans="1:10">
      <c r="A1544" s="1">
        <v>626</v>
      </c>
      <c r="B1544" s="3">
        <v>14</v>
      </c>
      <c r="C1544" s="3">
        <v>24</v>
      </c>
      <c r="D1544" s="1">
        <v>2</v>
      </c>
      <c r="E1544" s="5" t="s">
        <v>72</v>
      </c>
      <c r="F1544" s="5">
        <f>+E1544*D1544</f>
        <v>0.05</v>
      </c>
      <c r="G1544" s="3">
        <f>+H1544-(B1544*D1544)</f>
        <v>20</v>
      </c>
      <c r="H1544" s="3">
        <f>+C1544*D1544</f>
        <v>48</v>
      </c>
      <c r="I1544" s="3">
        <f>+B1544*D1544</f>
        <v>28</v>
      </c>
      <c r="J1544" s="6">
        <f t="shared" si="24"/>
        <v>0.20833333333333334</v>
      </c>
    </row>
    <row r="1545" spans="1:10">
      <c r="A1545" s="1">
        <v>626</v>
      </c>
      <c r="B1545" s="3">
        <v>17</v>
      </c>
      <c r="C1545" s="3">
        <v>29</v>
      </c>
      <c r="D1545" s="1">
        <v>1</v>
      </c>
      <c r="E1545" s="5" t="s">
        <v>77</v>
      </c>
      <c r="F1545" s="5">
        <f>+E1545*D1545</f>
        <v>7.6388888888888886E-3</v>
      </c>
      <c r="G1545" s="3">
        <f>+H1545-(B1545*D1545)</f>
        <v>12</v>
      </c>
      <c r="H1545" s="3">
        <f>+C1545*D1545</f>
        <v>29</v>
      </c>
      <c r="I1545" s="3">
        <f>+B1545*D1545</f>
        <v>17</v>
      </c>
      <c r="J1545" s="6">
        <f t="shared" si="24"/>
        <v>0.41379310344827586</v>
      </c>
    </row>
    <row r="1546" spans="1:10">
      <c r="A1546" s="1">
        <v>627</v>
      </c>
      <c r="B1546" s="3">
        <v>13</v>
      </c>
      <c r="C1546" s="3">
        <v>21</v>
      </c>
      <c r="D1546" s="1">
        <v>1</v>
      </c>
      <c r="E1546" s="5" t="s">
        <v>111</v>
      </c>
      <c r="F1546" s="5">
        <f>+E1546*D1546</f>
        <v>2.5694444444444443E-2</v>
      </c>
      <c r="G1546" s="3">
        <f>+H1546-(B1546*D1546)</f>
        <v>8</v>
      </c>
      <c r="H1546" s="3">
        <f>+C1546*D1546</f>
        <v>21</v>
      </c>
      <c r="I1546" s="3">
        <f>+B1546*D1546</f>
        <v>13</v>
      </c>
      <c r="J1546" s="6">
        <f t="shared" si="24"/>
        <v>0.38095238095238093</v>
      </c>
    </row>
    <row r="1547" spans="1:10">
      <c r="A1547" s="1">
        <v>628</v>
      </c>
      <c r="B1547" s="3">
        <v>14</v>
      </c>
      <c r="C1547" s="3">
        <v>24</v>
      </c>
      <c r="D1547" s="1">
        <v>2</v>
      </c>
      <c r="E1547" s="5" t="s">
        <v>82</v>
      </c>
      <c r="F1547" s="5">
        <f>+E1547*D1547</f>
        <v>1.3888888888888888E-2</v>
      </c>
      <c r="G1547" s="3">
        <f>+H1547-(B1547*D1547)</f>
        <v>20</v>
      </c>
      <c r="H1547" s="3">
        <f>+C1547*D1547</f>
        <v>48</v>
      </c>
      <c r="I1547" s="3">
        <f>+B1547*D1547</f>
        <v>28</v>
      </c>
      <c r="J1547" s="6">
        <f t="shared" si="24"/>
        <v>0.20833333333333334</v>
      </c>
    </row>
    <row r="1548" spans="1:10">
      <c r="A1548" s="1">
        <v>628</v>
      </c>
      <c r="B1548" s="3">
        <v>25</v>
      </c>
      <c r="C1548" s="3">
        <v>40</v>
      </c>
      <c r="D1548" s="1">
        <v>3</v>
      </c>
      <c r="E1548" s="5" t="s">
        <v>112</v>
      </c>
      <c r="F1548" s="5">
        <f>+E1548*D1548</f>
        <v>6.8749999999999992E-2</v>
      </c>
      <c r="G1548" s="3">
        <f>+H1548-(B1548*D1548)</f>
        <v>45</v>
      </c>
      <c r="H1548" s="3">
        <f>+C1548*D1548</f>
        <v>120</v>
      </c>
      <c r="I1548" s="3">
        <f>+B1548*D1548</f>
        <v>75</v>
      </c>
      <c r="J1548" s="6">
        <f t="shared" si="24"/>
        <v>0.125</v>
      </c>
    </row>
    <row r="1549" spans="1:10">
      <c r="A1549" s="1">
        <v>629</v>
      </c>
      <c r="B1549" s="3">
        <v>20</v>
      </c>
      <c r="C1549" s="3">
        <v>34</v>
      </c>
      <c r="D1549" s="1">
        <v>1</v>
      </c>
      <c r="E1549" s="5" t="s">
        <v>105</v>
      </c>
      <c r="F1549" s="5">
        <f>+E1549*D1549</f>
        <v>1.5277777777777777E-2</v>
      </c>
      <c r="G1549" s="3">
        <f>+H1549-(B1549*D1549)</f>
        <v>14</v>
      </c>
      <c r="H1549" s="3">
        <f>+C1549*D1549</f>
        <v>34</v>
      </c>
      <c r="I1549" s="3">
        <f>+B1549*D1549</f>
        <v>20</v>
      </c>
      <c r="J1549" s="6">
        <f t="shared" si="24"/>
        <v>0.41176470588235292</v>
      </c>
    </row>
    <row r="1550" spans="1:10">
      <c r="A1550" s="1">
        <v>629</v>
      </c>
      <c r="B1550" s="3">
        <v>12</v>
      </c>
      <c r="C1550" s="3">
        <v>20</v>
      </c>
      <c r="D1550" s="1">
        <v>3</v>
      </c>
      <c r="E1550" s="5" t="s">
        <v>83</v>
      </c>
      <c r="F1550" s="5">
        <f>+E1550*D1550</f>
        <v>3.9583333333333331E-2</v>
      </c>
      <c r="G1550" s="3">
        <f>+H1550-(B1550*D1550)</f>
        <v>24</v>
      </c>
      <c r="H1550" s="3">
        <f>+C1550*D1550</f>
        <v>60</v>
      </c>
      <c r="I1550" s="3">
        <f>+B1550*D1550</f>
        <v>36</v>
      </c>
      <c r="J1550" s="6">
        <f t="shared" si="24"/>
        <v>0.13333333333333333</v>
      </c>
    </row>
    <row r="1551" spans="1:10">
      <c r="A1551" s="1">
        <v>629</v>
      </c>
      <c r="B1551" s="3">
        <v>10</v>
      </c>
      <c r="C1551" s="3">
        <v>18</v>
      </c>
      <c r="D1551" s="1">
        <v>2</v>
      </c>
      <c r="E1551" s="5" t="s">
        <v>92</v>
      </c>
      <c r="F1551" s="5">
        <f>+E1551*D1551</f>
        <v>5.9722222222222225E-2</v>
      </c>
      <c r="G1551" s="3">
        <f>+H1551-(B1551*D1551)</f>
        <v>16</v>
      </c>
      <c r="H1551" s="3">
        <f>+C1551*D1551</f>
        <v>36</v>
      </c>
      <c r="I1551" s="3">
        <f>+B1551*D1551</f>
        <v>20</v>
      </c>
      <c r="J1551" s="6">
        <f t="shared" si="24"/>
        <v>0.22222222222222221</v>
      </c>
    </row>
    <row r="1552" spans="1:10">
      <c r="A1552" s="1">
        <v>630</v>
      </c>
      <c r="B1552" s="3">
        <v>19</v>
      </c>
      <c r="C1552" s="3">
        <v>31</v>
      </c>
      <c r="D1552" s="1">
        <v>2</v>
      </c>
      <c r="E1552" s="5" t="s">
        <v>83</v>
      </c>
      <c r="F1552" s="5">
        <f>+E1552*D1552</f>
        <v>2.6388888888888889E-2</v>
      </c>
      <c r="G1552" s="3">
        <f>+H1552-(B1552*D1552)</f>
        <v>24</v>
      </c>
      <c r="H1552" s="3">
        <f>+C1552*D1552</f>
        <v>62</v>
      </c>
      <c r="I1552" s="3">
        <f>+B1552*D1552</f>
        <v>38</v>
      </c>
      <c r="J1552" s="6">
        <f t="shared" si="24"/>
        <v>0.19354838709677419</v>
      </c>
    </row>
    <row r="1553" spans="1:10">
      <c r="A1553" s="1">
        <v>630</v>
      </c>
      <c r="B1553" s="3">
        <v>25</v>
      </c>
      <c r="C1553" s="3">
        <v>40</v>
      </c>
      <c r="D1553" s="1">
        <v>3</v>
      </c>
      <c r="E1553" s="5" t="s">
        <v>110</v>
      </c>
      <c r="F1553" s="5">
        <f>+E1553*D1553</f>
        <v>0.11666666666666667</v>
      </c>
      <c r="G1553" s="3">
        <f>+H1553-(B1553*D1553)</f>
        <v>45</v>
      </c>
      <c r="H1553" s="3">
        <f>+C1553*D1553</f>
        <v>120</v>
      </c>
      <c r="I1553" s="3">
        <f>+B1553*D1553</f>
        <v>75</v>
      </c>
      <c r="J1553" s="6">
        <f t="shared" si="24"/>
        <v>0.125</v>
      </c>
    </row>
    <row r="1554" spans="1:10">
      <c r="A1554" s="1">
        <v>631</v>
      </c>
      <c r="B1554" s="3">
        <v>13</v>
      </c>
      <c r="C1554" s="3">
        <v>22</v>
      </c>
      <c r="D1554" s="1">
        <v>3</v>
      </c>
      <c r="E1554" s="5" t="s">
        <v>100</v>
      </c>
      <c r="F1554" s="5">
        <f>+E1554*D1554</f>
        <v>9.5833333333333326E-2</v>
      </c>
      <c r="G1554" s="3">
        <f>+H1554-(B1554*D1554)</f>
        <v>27</v>
      </c>
      <c r="H1554" s="3">
        <f>+C1554*D1554</f>
        <v>66</v>
      </c>
      <c r="I1554" s="3">
        <f>+B1554*D1554</f>
        <v>39</v>
      </c>
      <c r="J1554" s="6">
        <f t="shared" si="24"/>
        <v>0.13636363636363638</v>
      </c>
    </row>
    <row r="1555" spans="1:10">
      <c r="A1555" s="1">
        <v>632</v>
      </c>
      <c r="B1555" s="3">
        <v>19</v>
      </c>
      <c r="C1555" s="3">
        <v>32</v>
      </c>
      <c r="D1555" s="1">
        <v>3</v>
      </c>
      <c r="E1555" s="5" t="s">
        <v>120</v>
      </c>
      <c r="F1555" s="5">
        <f>+E1555*D1555</f>
        <v>8.5416666666666669E-2</v>
      </c>
      <c r="G1555" s="3">
        <f>+H1555-(B1555*D1555)</f>
        <v>39</v>
      </c>
      <c r="H1555" s="3">
        <f>+C1555*D1555</f>
        <v>96</v>
      </c>
      <c r="I1555" s="3">
        <f>+B1555*D1555</f>
        <v>57</v>
      </c>
      <c r="J1555" s="6">
        <f t="shared" si="24"/>
        <v>0.13541666666666666</v>
      </c>
    </row>
    <row r="1556" spans="1:10">
      <c r="A1556" s="1">
        <v>632</v>
      </c>
      <c r="B1556" s="3">
        <v>20</v>
      </c>
      <c r="C1556" s="3">
        <v>33</v>
      </c>
      <c r="D1556" s="1">
        <v>1</v>
      </c>
      <c r="E1556" s="5" t="s">
        <v>102</v>
      </c>
      <c r="F1556" s="5">
        <f>+E1556*D1556</f>
        <v>3.2638888888888891E-2</v>
      </c>
      <c r="G1556" s="3">
        <f>+H1556-(B1556*D1556)</f>
        <v>13</v>
      </c>
      <c r="H1556" s="3">
        <f>+C1556*D1556</f>
        <v>33</v>
      </c>
      <c r="I1556" s="3">
        <f>+B1556*D1556</f>
        <v>20</v>
      </c>
      <c r="J1556" s="6">
        <f t="shared" si="24"/>
        <v>0.39393939393939392</v>
      </c>
    </row>
    <row r="1557" spans="1:10">
      <c r="A1557" s="1">
        <v>633</v>
      </c>
      <c r="B1557" s="3">
        <v>18</v>
      </c>
      <c r="C1557" s="3">
        <v>30</v>
      </c>
      <c r="D1557" s="1">
        <v>3</v>
      </c>
      <c r="E1557" s="5" t="s">
        <v>82</v>
      </c>
      <c r="F1557" s="5">
        <f>+E1557*D1557</f>
        <v>2.0833333333333332E-2</v>
      </c>
      <c r="G1557" s="3">
        <f>+H1557-(B1557*D1557)</f>
        <v>36</v>
      </c>
      <c r="H1557" s="3">
        <f>+C1557*D1557</f>
        <v>90</v>
      </c>
      <c r="I1557" s="3">
        <f>+B1557*D1557</f>
        <v>54</v>
      </c>
      <c r="J1557" s="6">
        <f t="shared" si="24"/>
        <v>0.13333333333333333</v>
      </c>
    </row>
    <row r="1558" spans="1:10">
      <c r="A1558" s="1">
        <v>633</v>
      </c>
      <c r="B1558" s="3">
        <v>14</v>
      </c>
      <c r="C1558" s="3">
        <v>24</v>
      </c>
      <c r="D1558" s="1">
        <v>2</v>
      </c>
      <c r="E1558" s="5" t="s">
        <v>68</v>
      </c>
      <c r="F1558" s="5">
        <f>+E1558*D1558</f>
        <v>7.0833333333333331E-2</v>
      </c>
      <c r="G1558" s="3">
        <f>+H1558-(B1558*D1558)</f>
        <v>20</v>
      </c>
      <c r="H1558" s="3">
        <f>+C1558*D1558</f>
        <v>48</v>
      </c>
      <c r="I1558" s="3">
        <f>+B1558*D1558</f>
        <v>28</v>
      </c>
      <c r="J1558" s="6">
        <f t="shared" si="24"/>
        <v>0.20833333333333334</v>
      </c>
    </row>
    <row r="1559" spans="1:10">
      <c r="A1559" s="1">
        <v>633</v>
      </c>
      <c r="B1559" s="3">
        <v>13</v>
      </c>
      <c r="C1559" s="3">
        <v>22</v>
      </c>
      <c r="D1559" s="1">
        <v>2</v>
      </c>
      <c r="E1559" s="5" t="s">
        <v>69</v>
      </c>
      <c r="F1559" s="5">
        <f>+E1559*D1559</f>
        <v>4.7222222222222221E-2</v>
      </c>
      <c r="G1559" s="3">
        <f>+H1559-(B1559*D1559)</f>
        <v>18</v>
      </c>
      <c r="H1559" s="3">
        <f>+C1559*D1559</f>
        <v>44</v>
      </c>
      <c r="I1559" s="3">
        <f>+B1559*D1559</f>
        <v>26</v>
      </c>
      <c r="J1559" s="6">
        <f t="shared" si="24"/>
        <v>0.20454545454545456</v>
      </c>
    </row>
    <row r="1560" spans="1:10">
      <c r="A1560" s="1">
        <v>633</v>
      </c>
      <c r="B1560" s="3">
        <v>10</v>
      </c>
      <c r="C1560" s="3">
        <v>18</v>
      </c>
      <c r="D1560" s="1">
        <v>3</v>
      </c>
      <c r="E1560" s="5" t="s">
        <v>73</v>
      </c>
      <c r="F1560" s="5">
        <f>+E1560*D1560</f>
        <v>0.11249999999999999</v>
      </c>
      <c r="G1560" s="3">
        <f>+H1560-(B1560*D1560)</f>
        <v>24</v>
      </c>
      <c r="H1560" s="3">
        <f>+C1560*D1560</f>
        <v>54</v>
      </c>
      <c r="I1560" s="3">
        <f>+B1560*D1560</f>
        <v>30</v>
      </c>
      <c r="J1560" s="6">
        <f t="shared" si="24"/>
        <v>0.14814814814814814</v>
      </c>
    </row>
    <row r="1561" spans="1:10">
      <c r="A1561" s="1">
        <v>634</v>
      </c>
      <c r="B1561" s="3">
        <v>13</v>
      </c>
      <c r="C1561" s="3">
        <v>22</v>
      </c>
      <c r="D1561" s="1">
        <v>2</v>
      </c>
      <c r="E1561" s="5" t="s">
        <v>66</v>
      </c>
      <c r="F1561" s="5">
        <f>+E1561*D1561</f>
        <v>3.4722222222222224E-2</v>
      </c>
      <c r="G1561" s="3">
        <f>+H1561-(B1561*D1561)</f>
        <v>18</v>
      </c>
      <c r="H1561" s="3">
        <f>+C1561*D1561</f>
        <v>44</v>
      </c>
      <c r="I1561" s="3">
        <f>+B1561*D1561</f>
        <v>26</v>
      </c>
      <c r="J1561" s="6">
        <f t="shared" si="24"/>
        <v>0.20454545454545456</v>
      </c>
    </row>
    <row r="1562" spans="1:10">
      <c r="A1562" s="1">
        <v>634</v>
      </c>
      <c r="B1562" s="3">
        <v>25</v>
      </c>
      <c r="C1562" s="3">
        <v>40</v>
      </c>
      <c r="D1562" s="1">
        <v>3</v>
      </c>
      <c r="E1562" s="5" t="s">
        <v>91</v>
      </c>
      <c r="F1562" s="5">
        <f>+E1562*D1562</f>
        <v>7.9166666666666663E-2</v>
      </c>
      <c r="G1562" s="3">
        <f>+H1562-(B1562*D1562)</f>
        <v>45</v>
      </c>
      <c r="H1562" s="3">
        <f>+C1562*D1562</f>
        <v>120</v>
      </c>
      <c r="I1562" s="3">
        <f>+B1562*D1562</f>
        <v>75</v>
      </c>
      <c r="J1562" s="6">
        <f t="shared" si="24"/>
        <v>0.125</v>
      </c>
    </row>
    <row r="1563" spans="1:10">
      <c r="A1563" s="1">
        <v>634</v>
      </c>
      <c r="B1563" s="3">
        <v>15</v>
      </c>
      <c r="C1563" s="3">
        <v>25</v>
      </c>
      <c r="D1563" s="1">
        <v>3</v>
      </c>
      <c r="E1563" s="5" t="s">
        <v>92</v>
      </c>
      <c r="F1563" s="5">
        <f>+E1563*D1563</f>
        <v>8.9583333333333334E-2</v>
      </c>
      <c r="G1563" s="3">
        <f>+H1563-(B1563*D1563)</f>
        <v>30</v>
      </c>
      <c r="H1563" s="3">
        <f>+C1563*D1563</f>
        <v>75</v>
      </c>
      <c r="I1563" s="3">
        <f>+B1563*D1563</f>
        <v>45</v>
      </c>
      <c r="J1563" s="6">
        <f t="shared" si="24"/>
        <v>0.13333333333333333</v>
      </c>
    </row>
    <row r="1564" spans="1:10">
      <c r="A1564" s="1">
        <v>634</v>
      </c>
      <c r="B1564" s="3">
        <v>21</v>
      </c>
      <c r="C1564" s="3">
        <v>35</v>
      </c>
      <c r="D1564" s="1">
        <v>3</v>
      </c>
      <c r="E1564" s="5" t="s">
        <v>68</v>
      </c>
      <c r="F1564" s="5">
        <f>+E1564*D1564</f>
        <v>0.10625</v>
      </c>
      <c r="G1564" s="3">
        <f>+H1564-(B1564*D1564)</f>
        <v>42</v>
      </c>
      <c r="H1564" s="3">
        <f>+C1564*D1564</f>
        <v>105</v>
      </c>
      <c r="I1564" s="3">
        <f>+B1564*D1564</f>
        <v>63</v>
      </c>
      <c r="J1564" s="6">
        <f t="shared" si="24"/>
        <v>0.13333333333333333</v>
      </c>
    </row>
    <row r="1565" spans="1:10">
      <c r="A1565" s="1">
        <v>635</v>
      </c>
      <c r="B1565" s="3">
        <v>17</v>
      </c>
      <c r="C1565" s="3">
        <v>29</v>
      </c>
      <c r="D1565" s="1">
        <v>2</v>
      </c>
      <c r="E1565" s="5" t="s">
        <v>66</v>
      </c>
      <c r="F1565" s="5">
        <f>+E1565*D1565</f>
        <v>3.4722222222222224E-2</v>
      </c>
      <c r="G1565" s="3">
        <f>+H1565-(B1565*D1565)</f>
        <v>24</v>
      </c>
      <c r="H1565" s="3">
        <f>+C1565*D1565</f>
        <v>58</v>
      </c>
      <c r="I1565" s="3">
        <f>+B1565*D1565</f>
        <v>34</v>
      </c>
      <c r="J1565" s="6">
        <f t="shared" si="24"/>
        <v>0.20689655172413793</v>
      </c>
    </row>
    <row r="1566" spans="1:10">
      <c r="A1566" s="1">
        <v>636</v>
      </c>
      <c r="B1566" s="3">
        <v>14</v>
      </c>
      <c r="C1566" s="3">
        <v>24</v>
      </c>
      <c r="D1566" s="1">
        <v>2</v>
      </c>
      <c r="E1566" s="5" t="s">
        <v>98</v>
      </c>
      <c r="F1566" s="5">
        <f>+E1566*D1566</f>
        <v>6.25E-2</v>
      </c>
      <c r="G1566" s="3">
        <f>+H1566-(B1566*D1566)</f>
        <v>20</v>
      </c>
      <c r="H1566" s="3">
        <f>+C1566*D1566</f>
        <v>48</v>
      </c>
      <c r="I1566" s="3">
        <f>+B1566*D1566</f>
        <v>28</v>
      </c>
      <c r="J1566" s="6">
        <f t="shared" si="24"/>
        <v>0.20833333333333334</v>
      </c>
    </row>
    <row r="1567" spans="1:10">
      <c r="A1567" s="1">
        <v>636</v>
      </c>
      <c r="B1567" s="3">
        <v>11</v>
      </c>
      <c r="C1567" s="3">
        <v>19</v>
      </c>
      <c r="D1567" s="1">
        <v>3</v>
      </c>
      <c r="E1567" s="5" t="s">
        <v>73</v>
      </c>
      <c r="F1567" s="5">
        <f>+E1567*D1567</f>
        <v>0.11249999999999999</v>
      </c>
      <c r="G1567" s="3">
        <f>+H1567-(B1567*D1567)</f>
        <v>24</v>
      </c>
      <c r="H1567" s="3">
        <f>+C1567*D1567</f>
        <v>57</v>
      </c>
      <c r="I1567" s="3">
        <f>+B1567*D1567</f>
        <v>33</v>
      </c>
      <c r="J1567" s="6">
        <f t="shared" si="24"/>
        <v>0.14035087719298245</v>
      </c>
    </row>
    <row r="1568" spans="1:10">
      <c r="A1568" s="1">
        <v>636</v>
      </c>
      <c r="B1568" s="3">
        <v>13</v>
      </c>
      <c r="C1568" s="3">
        <v>21</v>
      </c>
      <c r="D1568" s="1">
        <v>1</v>
      </c>
      <c r="E1568" s="5" t="s">
        <v>119</v>
      </c>
      <c r="F1568" s="5">
        <f>+E1568*D1568</f>
        <v>3.6111111111111108E-2</v>
      </c>
      <c r="G1568" s="3">
        <f>+H1568-(B1568*D1568)</f>
        <v>8</v>
      </c>
      <c r="H1568" s="3">
        <f>+C1568*D1568</f>
        <v>21</v>
      </c>
      <c r="I1568" s="3">
        <f>+B1568*D1568</f>
        <v>13</v>
      </c>
      <c r="J1568" s="6">
        <f t="shared" si="24"/>
        <v>0.38095238095238093</v>
      </c>
    </row>
    <row r="1569" spans="1:10">
      <c r="A1569" s="1">
        <v>637</v>
      </c>
      <c r="B1569" s="3">
        <v>20</v>
      </c>
      <c r="C1569" s="3">
        <v>33</v>
      </c>
      <c r="D1569" s="1">
        <v>1</v>
      </c>
      <c r="E1569" s="5" t="s">
        <v>74</v>
      </c>
      <c r="F1569" s="5">
        <f>+E1569*D1569</f>
        <v>1.5972222222222221E-2</v>
      </c>
      <c r="G1569" s="3">
        <f>+H1569-(B1569*D1569)</f>
        <v>13</v>
      </c>
      <c r="H1569" s="3">
        <f>+C1569*D1569</f>
        <v>33</v>
      </c>
      <c r="I1569" s="3">
        <f>+B1569*D1569</f>
        <v>20</v>
      </c>
      <c r="J1569" s="6">
        <f t="shared" si="24"/>
        <v>0.39393939393939392</v>
      </c>
    </row>
    <row r="1570" spans="1:10">
      <c r="A1570" s="1">
        <v>637</v>
      </c>
      <c r="B1570" s="3">
        <v>20</v>
      </c>
      <c r="C1570" s="3">
        <v>34</v>
      </c>
      <c r="D1570" s="1">
        <v>1</v>
      </c>
      <c r="E1570" s="5" t="s">
        <v>87</v>
      </c>
      <c r="F1570" s="5">
        <f>+E1570*D1570</f>
        <v>4.1666666666666666E-3</v>
      </c>
      <c r="G1570" s="3">
        <f>+H1570-(B1570*D1570)</f>
        <v>14</v>
      </c>
      <c r="H1570" s="3">
        <f>+C1570*D1570</f>
        <v>34</v>
      </c>
      <c r="I1570" s="3">
        <f>+B1570*D1570</f>
        <v>20</v>
      </c>
      <c r="J1570" s="6">
        <f t="shared" si="24"/>
        <v>0.41176470588235292</v>
      </c>
    </row>
    <row r="1571" spans="1:10">
      <c r="A1571" s="1">
        <v>637</v>
      </c>
      <c r="B1571" s="3">
        <v>15</v>
      </c>
      <c r="C1571" s="3">
        <v>25</v>
      </c>
      <c r="D1571" s="1">
        <v>2</v>
      </c>
      <c r="E1571" s="5" t="s">
        <v>67</v>
      </c>
      <c r="F1571" s="5">
        <f>+E1571*D1571</f>
        <v>4.4444444444444446E-2</v>
      </c>
      <c r="G1571" s="3">
        <f>+H1571-(B1571*D1571)</f>
        <v>20</v>
      </c>
      <c r="H1571" s="3">
        <f>+C1571*D1571</f>
        <v>50</v>
      </c>
      <c r="I1571" s="3">
        <f>+B1571*D1571</f>
        <v>30</v>
      </c>
      <c r="J1571" s="6">
        <f t="shared" si="24"/>
        <v>0.2</v>
      </c>
    </row>
    <row r="1572" spans="1:10">
      <c r="A1572" s="1">
        <v>638</v>
      </c>
      <c r="B1572" s="3">
        <v>18</v>
      </c>
      <c r="C1572" s="3">
        <v>30</v>
      </c>
      <c r="D1572" s="1">
        <v>3</v>
      </c>
      <c r="E1572" s="5" t="s">
        <v>86</v>
      </c>
      <c r="F1572" s="5">
        <f>+E1572*D1572</f>
        <v>9.166666666666666E-2</v>
      </c>
      <c r="G1572" s="3">
        <f>+H1572-(B1572*D1572)</f>
        <v>36</v>
      </c>
      <c r="H1572" s="3">
        <f>+C1572*D1572</f>
        <v>90</v>
      </c>
      <c r="I1572" s="3">
        <f>+B1572*D1572</f>
        <v>54</v>
      </c>
      <c r="J1572" s="6">
        <f t="shared" si="24"/>
        <v>0.13333333333333333</v>
      </c>
    </row>
    <row r="1573" spans="1:10">
      <c r="A1573" s="1">
        <v>639</v>
      </c>
      <c r="B1573" s="3">
        <v>15</v>
      </c>
      <c r="C1573" s="3">
        <v>26</v>
      </c>
      <c r="D1573" s="1">
        <v>2</v>
      </c>
      <c r="E1573" s="5" t="s">
        <v>119</v>
      </c>
      <c r="F1573" s="5">
        <f>+E1573*D1573</f>
        <v>7.2222222222222215E-2</v>
      </c>
      <c r="G1573" s="3">
        <f>+H1573-(B1573*D1573)</f>
        <v>22</v>
      </c>
      <c r="H1573" s="3">
        <f>+C1573*D1573</f>
        <v>52</v>
      </c>
      <c r="I1573" s="3">
        <f>+B1573*D1573</f>
        <v>30</v>
      </c>
      <c r="J1573" s="6">
        <f t="shared" si="24"/>
        <v>0.21153846153846154</v>
      </c>
    </row>
    <row r="1574" spans="1:10">
      <c r="A1574" s="1">
        <v>639</v>
      </c>
      <c r="B1574" s="3">
        <v>19</v>
      </c>
      <c r="C1574" s="3">
        <v>31</v>
      </c>
      <c r="D1574" s="1">
        <v>2</v>
      </c>
      <c r="E1574" s="5" t="s">
        <v>116</v>
      </c>
      <c r="F1574" s="5">
        <f>+E1574*D1574</f>
        <v>4.027777777777778E-2</v>
      </c>
      <c r="G1574" s="3">
        <f>+H1574-(B1574*D1574)</f>
        <v>24</v>
      </c>
      <c r="H1574" s="3">
        <f>+C1574*D1574</f>
        <v>62</v>
      </c>
      <c r="I1574" s="3">
        <f>+B1574*D1574</f>
        <v>38</v>
      </c>
      <c r="J1574" s="6">
        <f t="shared" si="24"/>
        <v>0.19354838709677419</v>
      </c>
    </row>
    <row r="1575" spans="1:10">
      <c r="A1575" s="1">
        <v>639</v>
      </c>
      <c r="B1575" s="3">
        <v>11</v>
      </c>
      <c r="C1575" s="3">
        <v>19</v>
      </c>
      <c r="D1575" s="1">
        <v>2</v>
      </c>
      <c r="E1575" s="5" t="s">
        <v>107</v>
      </c>
      <c r="F1575" s="5">
        <f>+E1575*D1575</f>
        <v>7.6388888888888895E-2</v>
      </c>
      <c r="G1575" s="3">
        <f>+H1575-(B1575*D1575)</f>
        <v>16</v>
      </c>
      <c r="H1575" s="3">
        <f>+C1575*D1575</f>
        <v>38</v>
      </c>
      <c r="I1575" s="3">
        <f>+B1575*D1575</f>
        <v>22</v>
      </c>
      <c r="J1575" s="6">
        <f t="shared" si="24"/>
        <v>0.21052631578947367</v>
      </c>
    </row>
    <row r="1576" spans="1:10">
      <c r="A1576" s="1">
        <v>640</v>
      </c>
      <c r="B1576" s="3">
        <v>15</v>
      </c>
      <c r="C1576" s="3">
        <v>26</v>
      </c>
      <c r="D1576" s="1">
        <v>3</v>
      </c>
      <c r="E1576" s="5" t="s">
        <v>115</v>
      </c>
      <c r="F1576" s="5">
        <f>+E1576*D1576</f>
        <v>1.4583333333333334E-2</v>
      </c>
      <c r="G1576" s="3">
        <f>+H1576-(B1576*D1576)</f>
        <v>33</v>
      </c>
      <c r="H1576" s="3">
        <f>+C1576*D1576</f>
        <v>78</v>
      </c>
      <c r="I1576" s="3">
        <f>+B1576*D1576</f>
        <v>45</v>
      </c>
      <c r="J1576" s="6">
        <f t="shared" si="24"/>
        <v>0.14102564102564102</v>
      </c>
    </row>
    <row r="1577" spans="1:10">
      <c r="A1577" s="1">
        <v>640</v>
      </c>
      <c r="B1577" s="3">
        <v>13</v>
      </c>
      <c r="C1577" s="3">
        <v>21</v>
      </c>
      <c r="D1577" s="1">
        <v>2</v>
      </c>
      <c r="E1577" s="5" t="s">
        <v>109</v>
      </c>
      <c r="F1577" s="5">
        <f>+E1577*D1577</f>
        <v>1.6666666666666666E-2</v>
      </c>
      <c r="G1577" s="3">
        <f>+H1577-(B1577*D1577)</f>
        <v>16</v>
      </c>
      <c r="H1577" s="3">
        <f>+C1577*D1577</f>
        <v>42</v>
      </c>
      <c r="I1577" s="3">
        <f>+B1577*D1577</f>
        <v>26</v>
      </c>
      <c r="J1577" s="6">
        <f t="shared" si="24"/>
        <v>0.19047619047619047</v>
      </c>
    </row>
    <row r="1578" spans="1:10">
      <c r="A1578" s="1">
        <v>640</v>
      </c>
      <c r="B1578" s="3">
        <v>20</v>
      </c>
      <c r="C1578" s="3">
        <v>33</v>
      </c>
      <c r="D1578" s="1">
        <v>3</v>
      </c>
      <c r="E1578" s="5" t="s">
        <v>110</v>
      </c>
      <c r="F1578" s="5">
        <f>+E1578*D1578</f>
        <v>0.11666666666666667</v>
      </c>
      <c r="G1578" s="3">
        <f>+H1578-(B1578*D1578)</f>
        <v>39</v>
      </c>
      <c r="H1578" s="3">
        <f>+C1578*D1578</f>
        <v>99</v>
      </c>
      <c r="I1578" s="3">
        <f>+B1578*D1578</f>
        <v>60</v>
      </c>
      <c r="J1578" s="6">
        <f t="shared" si="24"/>
        <v>0.1313131313131313</v>
      </c>
    </row>
    <row r="1579" spans="1:10">
      <c r="A1579" s="1">
        <v>641</v>
      </c>
      <c r="B1579" s="3">
        <v>17</v>
      </c>
      <c r="C1579" s="3">
        <v>29</v>
      </c>
      <c r="D1579" s="1">
        <v>3</v>
      </c>
      <c r="E1579" s="5" t="s">
        <v>75</v>
      </c>
      <c r="F1579" s="5">
        <f>+E1579*D1579</f>
        <v>3.5416666666666666E-2</v>
      </c>
      <c r="G1579" s="3">
        <f>+H1579-(B1579*D1579)</f>
        <v>36</v>
      </c>
      <c r="H1579" s="3">
        <f>+C1579*D1579</f>
        <v>87</v>
      </c>
      <c r="I1579" s="3">
        <f>+B1579*D1579</f>
        <v>51</v>
      </c>
      <c r="J1579" s="6">
        <f t="shared" si="24"/>
        <v>0.13793103448275862</v>
      </c>
    </row>
    <row r="1580" spans="1:10">
      <c r="A1580" s="1">
        <v>641</v>
      </c>
      <c r="B1580" s="3">
        <v>15</v>
      </c>
      <c r="C1580" s="3">
        <v>25</v>
      </c>
      <c r="D1580" s="1">
        <v>3</v>
      </c>
      <c r="E1580" s="5" t="s">
        <v>118</v>
      </c>
      <c r="F1580" s="5">
        <f>+E1580*D1580</f>
        <v>5.8333333333333334E-2</v>
      </c>
      <c r="G1580" s="3">
        <f>+H1580-(B1580*D1580)</f>
        <v>30</v>
      </c>
      <c r="H1580" s="3">
        <f>+C1580*D1580</f>
        <v>75</v>
      </c>
      <c r="I1580" s="3">
        <f>+B1580*D1580</f>
        <v>45</v>
      </c>
      <c r="J1580" s="6">
        <f t="shared" si="24"/>
        <v>0.13333333333333333</v>
      </c>
    </row>
    <row r="1581" spans="1:10">
      <c r="A1581" s="1">
        <v>641</v>
      </c>
      <c r="B1581" s="3">
        <v>14</v>
      </c>
      <c r="C1581" s="3">
        <v>23</v>
      </c>
      <c r="D1581" s="1">
        <v>2</v>
      </c>
      <c r="E1581" s="5" t="s">
        <v>116</v>
      </c>
      <c r="F1581" s="5">
        <f>+E1581*D1581</f>
        <v>4.027777777777778E-2</v>
      </c>
      <c r="G1581" s="3">
        <f>+H1581-(B1581*D1581)</f>
        <v>18</v>
      </c>
      <c r="H1581" s="3">
        <f>+C1581*D1581</f>
        <v>46</v>
      </c>
      <c r="I1581" s="3">
        <f>+B1581*D1581</f>
        <v>28</v>
      </c>
      <c r="J1581" s="6">
        <f t="shared" si="24"/>
        <v>0.19565217391304349</v>
      </c>
    </row>
    <row r="1582" spans="1:10">
      <c r="A1582" s="1">
        <v>642</v>
      </c>
      <c r="B1582" s="3">
        <v>13</v>
      </c>
      <c r="C1582" s="3">
        <v>21</v>
      </c>
      <c r="D1582" s="1">
        <v>3</v>
      </c>
      <c r="E1582" s="5" t="s">
        <v>87</v>
      </c>
      <c r="F1582" s="5">
        <f>+E1582*D1582</f>
        <v>1.2500000000000001E-2</v>
      </c>
      <c r="G1582" s="3">
        <f>+H1582-(B1582*D1582)</f>
        <v>24</v>
      </c>
      <c r="H1582" s="3">
        <f>+C1582*D1582</f>
        <v>63</v>
      </c>
      <c r="I1582" s="3">
        <f>+B1582*D1582</f>
        <v>39</v>
      </c>
      <c r="J1582" s="6">
        <f t="shared" si="24"/>
        <v>0.12698412698412698</v>
      </c>
    </row>
    <row r="1583" spans="1:10">
      <c r="A1583" s="1">
        <v>642</v>
      </c>
      <c r="B1583" s="3">
        <v>15</v>
      </c>
      <c r="C1583" s="3">
        <v>26</v>
      </c>
      <c r="D1583" s="1">
        <v>1</v>
      </c>
      <c r="E1583" s="5" t="s">
        <v>94</v>
      </c>
      <c r="F1583" s="5">
        <f>+E1583*D1583</f>
        <v>3.9583333333333331E-2</v>
      </c>
      <c r="G1583" s="3">
        <f>+H1583-(B1583*D1583)</f>
        <v>11</v>
      </c>
      <c r="H1583" s="3">
        <f>+C1583*D1583</f>
        <v>26</v>
      </c>
      <c r="I1583" s="3">
        <f>+B1583*D1583</f>
        <v>15</v>
      </c>
      <c r="J1583" s="6">
        <f t="shared" si="24"/>
        <v>0.42307692307692307</v>
      </c>
    </row>
    <row r="1584" spans="1:10">
      <c r="A1584" s="1">
        <v>642</v>
      </c>
      <c r="B1584" s="3">
        <v>17</v>
      </c>
      <c r="C1584" s="3">
        <v>29</v>
      </c>
      <c r="D1584" s="1">
        <v>3</v>
      </c>
      <c r="E1584" s="5" t="s">
        <v>106</v>
      </c>
      <c r="F1584" s="5">
        <f>+E1584*D1584</f>
        <v>3.7500000000000006E-2</v>
      </c>
      <c r="G1584" s="3">
        <f>+H1584-(B1584*D1584)</f>
        <v>36</v>
      </c>
      <c r="H1584" s="3">
        <f>+C1584*D1584</f>
        <v>87</v>
      </c>
      <c r="I1584" s="3">
        <f>+B1584*D1584</f>
        <v>51</v>
      </c>
      <c r="J1584" s="6">
        <f t="shared" si="24"/>
        <v>0.13793103448275862</v>
      </c>
    </row>
    <row r="1585" spans="1:10">
      <c r="A1585" s="1">
        <v>643</v>
      </c>
      <c r="B1585" s="3">
        <v>20</v>
      </c>
      <c r="C1585" s="3">
        <v>33</v>
      </c>
      <c r="D1585" s="1">
        <v>1</v>
      </c>
      <c r="E1585" s="5" t="s">
        <v>106</v>
      </c>
      <c r="F1585" s="5">
        <f>+E1585*D1585</f>
        <v>1.2500000000000001E-2</v>
      </c>
      <c r="G1585" s="3">
        <f>+H1585-(B1585*D1585)</f>
        <v>13</v>
      </c>
      <c r="H1585" s="3">
        <f>+C1585*D1585</f>
        <v>33</v>
      </c>
      <c r="I1585" s="3">
        <f>+B1585*D1585</f>
        <v>20</v>
      </c>
      <c r="J1585" s="6">
        <f t="shared" si="24"/>
        <v>0.39393939393939392</v>
      </c>
    </row>
    <row r="1586" spans="1:10">
      <c r="A1586" s="1">
        <v>644</v>
      </c>
      <c r="B1586" s="3">
        <v>19</v>
      </c>
      <c r="C1586" s="3">
        <v>31</v>
      </c>
      <c r="D1586" s="1">
        <v>3</v>
      </c>
      <c r="E1586" s="5" t="s">
        <v>68</v>
      </c>
      <c r="F1586" s="5">
        <f>+E1586*D1586</f>
        <v>0.10625</v>
      </c>
      <c r="G1586" s="3">
        <f>+H1586-(B1586*D1586)</f>
        <v>36</v>
      </c>
      <c r="H1586" s="3">
        <f>+C1586*D1586</f>
        <v>93</v>
      </c>
      <c r="I1586" s="3">
        <f>+B1586*D1586</f>
        <v>57</v>
      </c>
      <c r="J1586" s="6">
        <f t="shared" si="24"/>
        <v>0.12903225806451613</v>
      </c>
    </row>
    <row r="1587" spans="1:10">
      <c r="A1587" s="1">
        <v>645</v>
      </c>
      <c r="B1587" s="3">
        <v>20</v>
      </c>
      <c r="C1587" s="3">
        <v>33</v>
      </c>
      <c r="D1587" s="1">
        <v>3</v>
      </c>
      <c r="E1587" s="5" t="s">
        <v>92</v>
      </c>
      <c r="F1587" s="5">
        <f>+E1587*D1587</f>
        <v>8.9583333333333334E-2</v>
      </c>
      <c r="G1587" s="3">
        <f>+H1587-(B1587*D1587)</f>
        <v>39</v>
      </c>
      <c r="H1587" s="3">
        <f>+C1587*D1587</f>
        <v>99</v>
      </c>
      <c r="I1587" s="3">
        <f>+B1587*D1587</f>
        <v>60</v>
      </c>
      <c r="J1587" s="6">
        <f t="shared" si="24"/>
        <v>0.1313131313131313</v>
      </c>
    </row>
    <row r="1588" spans="1:10">
      <c r="A1588" s="1">
        <v>645</v>
      </c>
      <c r="B1588" s="3">
        <v>16</v>
      </c>
      <c r="C1588" s="3">
        <v>27</v>
      </c>
      <c r="D1588" s="1">
        <v>3</v>
      </c>
      <c r="E1588" s="5" t="s">
        <v>73</v>
      </c>
      <c r="F1588" s="5">
        <f>+E1588*D1588</f>
        <v>0.11249999999999999</v>
      </c>
      <c r="G1588" s="3">
        <f>+H1588-(B1588*D1588)</f>
        <v>33</v>
      </c>
      <c r="H1588" s="3">
        <f>+C1588*D1588</f>
        <v>81</v>
      </c>
      <c r="I1588" s="3">
        <f>+B1588*D1588</f>
        <v>48</v>
      </c>
      <c r="J1588" s="6">
        <f t="shared" si="24"/>
        <v>0.13580246913580246</v>
      </c>
    </row>
    <row r="1589" spans="1:10">
      <c r="A1589" s="1">
        <v>646</v>
      </c>
      <c r="B1589" s="3">
        <v>21</v>
      </c>
      <c r="C1589" s="3">
        <v>35</v>
      </c>
      <c r="D1589" s="1">
        <v>2</v>
      </c>
      <c r="E1589" s="5" t="s">
        <v>72</v>
      </c>
      <c r="F1589" s="5">
        <f>+E1589*D1589</f>
        <v>0.05</v>
      </c>
      <c r="G1589" s="3">
        <f>+H1589-(B1589*D1589)</f>
        <v>28</v>
      </c>
      <c r="H1589" s="3">
        <f>+C1589*D1589</f>
        <v>70</v>
      </c>
      <c r="I1589" s="3">
        <f>+B1589*D1589</f>
        <v>42</v>
      </c>
      <c r="J1589" s="6">
        <f t="shared" si="24"/>
        <v>0.2</v>
      </c>
    </row>
    <row r="1590" spans="1:10">
      <c r="A1590" s="1">
        <v>647</v>
      </c>
      <c r="B1590" s="3">
        <v>10</v>
      </c>
      <c r="C1590" s="3">
        <v>18</v>
      </c>
      <c r="D1590" s="1">
        <v>2</v>
      </c>
      <c r="E1590" s="5" t="s">
        <v>99</v>
      </c>
      <c r="F1590" s="5">
        <f>+E1590*D1590</f>
        <v>1.8055555555555554E-2</v>
      </c>
      <c r="G1590" s="3">
        <f>+H1590-(B1590*D1590)</f>
        <v>16</v>
      </c>
      <c r="H1590" s="3">
        <f>+C1590*D1590</f>
        <v>36</v>
      </c>
      <c r="I1590" s="3">
        <f>+B1590*D1590</f>
        <v>20</v>
      </c>
      <c r="J1590" s="6">
        <f t="shared" si="24"/>
        <v>0.22222222222222221</v>
      </c>
    </row>
    <row r="1591" spans="1:10">
      <c r="A1591" s="1">
        <v>647</v>
      </c>
      <c r="B1591" s="3">
        <v>19</v>
      </c>
      <c r="C1591" s="3">
        <v>31</v>
      </c>
      <c r="D1591" s="1">
        <v>2</v>
      </c>
      <c r="E1591" s="5" t="s">
        <v>79</v>
      </c>
      <c r="F1591" s="5">
        <f>+E1591*D1591</f>
        <v>3.6111111111111108E-2</v>
      </c>
      <c r="G1591" s="3">
        <f>+H1591-(B1591*D1591)</f>
        <v>24</v>
      </c>
      <c r="H1591" s="3">
        <f>+C1591*D1591</f>
        <v>62</v>
      </c>
      <c r="I1591" s="3">
        <f>+B1591*D1591</f>
        <v>38</v>
      </c>
      <c r="J1591" s="6">
        <f t="shared" si="24"/>
        <v>0.19354838709677419</v>
      </c>
    </row>
    <row r="1592" spans="1:10">
      <c r="A1592" s="1">
        <v>648</v>
      </c>
      <c r="B1592" s="3">
        <v>16</v>
      </c>
      <c r="C1592" s="3">
        <v>28</v>
      </c>
      <c r="D1592" s="1">
        <v>2</v>
      </c>
      <c r="E1592" s="5" t="s">
        <v>102</v>
      </c>
      <c r="F1592" s="5">
        <f>+E1592*D1592</f>
        <v>6.5277777777777782E-2</v>
      </c>
      <c r="G1592" s="3">
        <f>+H1592-(B1592*D1592)</f>
        <v>24</v>
      </c>
      <c r="H1592" s="3">
        <f>+C1592*D1592</f>
        <v>56</v>
      </c>
      <c r="I1592" s="3">
        <f>+B1592*D1592</f>
        <v>32</v>
      </c>
      <c r="J1592" s="6">
        <f t="shared" si="24"/>
        <v>0.21428571428571427</v>
      </c>
    </row>
    <row r="1593" spans="1:10">
      <c r="A1593" s="1">
        <v>649</v>
      </c>
      <c r="B1593" s="3">
        <v>17</v>
      </c>
      <c r="C1593" s="3">
        <v>29</v>
      </c>
      <c r="D1593" s="1">
        <v>3</v>
      </c>
      <c r="E1593" s="5" t="s">
        <v>105</v>
      </c>
      <c r="F1593" s="5">
        <f>+E1593*D1593</f>
        <v>4.583333333333333E-2</v>
      </c>
      <c r="G1593" s="3">
        <f>+H1593-(B1593*D1593)</f>
        <v>36</v>
      </c>
      <c r="H1593" s="3">
        <f>+C1593*D1593</f>
        <v>87</v>
      </c>
      <c r="I1593" s="3">
        <f>+B1593*D1593</f>
        <v>51</v>
      </c>
      <c r="J1593" s="6">
        <f t="shared" si="24"/>
        <v>0.13793103448275862</v>
      </c>
    </row>
    <row r="1594" spans="1:10">
      <c r="A1594" s="1">
        <v>649</v>
      </c>
      <c r="B1594" s="3">
        <v>16</v>
      </c>
      <c r="C1594" s="3">
        <v>28</v>
      </c>
      <c r="D1594" s="1">
        <v>3</v>
      </c>
      <c r="E1594" s="5" t="s">
        <v>88</v>
      </c>
      <c r="F1594" s="5">
        <f>+E1594*D1594</f>
        <v>8.3333333333333329E-2</v>
      </c>
      <c r="G1594" s="3">
        <f>+H1594-(B1594*D1594)</f>
        <v>36</v>
      </c>
      <c r="H1594" s="3">
        <f>+C1594*D1594</f>
        <v>84</v>
      </c>
      <c r="I1594" s="3">
        <f>+B1594*D1594</f>
        <v>48</v>
      </c>
      <c r="J1594" s="6">
        <f t="shared" si="24"/>
        <v>0.14285714285714285</v>
      </c>
    </row>
    <row r="1595" spans="1:10">
      <c r="A1595" s="1">
        <v>649</v>
      </c>
      <c r="B1595" s="3">
        <v>15</v>
      </c>
      <c r="C1595" s="3">
        <v>25</v>
      </c>
      <c r="D1595" s="1">
        <v>1</v>
      </c>
      <c r="E1595" s="5" t="s">
        <v>67</v>
      </c>
      <c r="F1595" s="5">
        <f>+E1595*D1595</f>
        <v>2.2222222222222223E-2</v>
      </c>
      <c r="G1595" s="3">
        <f>+H1595-(B1595*D1595)</f>
        <v>10</v>
      </c>
      <c r="H1595" s="3">
        <f>+C1595*D1595</f>
        <v>25</v>
      </c>
      <c r="I1595" s="3">
        <f>+B1595*D1595</f>
        <v>15</v>
      </c>
      <c r="J1595" s="6">
        <f t="shared" si="24"/>
        <v>0.4</v>
      </c>
    </row>
    <row r="1596" spans="1:10">
      <c r="A1596" s="1">
        <v>649</v>
      </c>
      <c r="B1596" s="3">
        <v>12</v>
      </c>
      <c r="C1596" s="3">
        <v>20</v>
      </c>
      <c r="D1596" s="1">
        <v>3</v>
      </c>
      <c r="E1596" s="5" t="s">
        <v>78</v>
      </c>
      <c r="F1596" s="5">
        <f>+E1596*D1596</f>
        <v>3.125E-2</v>
      </c>
      <c r="G1596" s="3">
        <f>+H1596-(B1596*D1596)</f>
        <v>24</v>
      </c>
      <c r="H1596" s="3">
        <f>+C1596*D1596</f>
        <v>60</v>
      </c>
      <c r="I1596" s="3">
        <f>+B1596*D1596</f>
        <v>36</v>
      </c>
      <c r="J1596" s="6">
        <f t="shared" si="24"/>
        <v>0.13333333333333333</v>
      </c>
    </row>
    <row r="1597" spans="1:10">
      <c r="A1597" s="1">
        <v>650</v>
      </c>
      <c r="B1597" s="3">
        <v>13</v>
      </c>
      <c r="C1597" s="3">
        <v>21</v>
      </c>
      <c r="D1597" s="1">
        <v>2</v>
      </c>
      <c r="E1597" s="5" t="s">
        <v>106</v>
      </c>
      <c r="F1597" s="5">
        <f>+E1597*D1597</f>
        <v>2.5000000000000001E-2</v>
      </c>
      <c r="G1597" s="3">
        <f>+H1597-(B1597*D1597)</f>
        <v>16</v>
      </c>
      <c r="H1597" s="3">
        <f>+C1597*D1597</f>
        <v>42</v>
      </c>
      <c r="I1597" s="3">
        <f>+B1597*D1597</f>
        <v>26</v>
      </c>
      <c r="J1597" s="6">
        <f t="shared" si="24"/>
        <v>0.19047619047619047</v>
      </c>
    </row>
    <row r="1598" spans="1:10">
      <c r="A1598" s="1">
        <v>650</v>
      </c>
      <c r="B1598" s="3">
        <v>17</v>
      </c>
      <c r="C1598" s="3">
        <v>29</v>
      </c>
      <c r="D1598" s="1">
        <v>2</v>
      </c>
      <c r="E1598" s="5" t="s">
        <v>103</v>
      </c>
      <c r="F1598" s="5">
        <f>+E1598*D1598</f>
        <v>4.8611111111111112E-2</v>
      </c>
      <c r="G1598" s="3">
        <f>+H1598-(B1598*D1598)</f>
        <v>24</v>
      </c>
      <c r="H1598" s="3">
        <f>+C1598*D1598</f>
        <v>58</v>
      </c>
      <c r="I1598" s="3">
        <f>+B1598*D1598</f>
        <v>34</v>
      </c>
      <c r="J1598" s="6">
        <f t="shared" si="24"/>
        <v>0.20689655172413793</v>
      </c>
    </row>
    <row r="1599" spans="1:10">
      <c r="A1599" s="1">
        <v>650</v>
      </c>
      <c r="B1599" s="3">
        <v>19</v>
      </c>
      <c r="C1599" s="3">
        <v>32</v>
      </c>
      <c r="D1599" s="1">
        <v>1</v>
      </c>
      <c r="E1599" s="5" t="s">
        <v>109</v>
      </c>
      <c r="F1599" s="5">
        <f>+E1599*D1599</f>
        <v>8.3333333333333332E-3</v>
      </c>
      <c r="G1599" s="3">
        <f>+H1599-(B1599*D1599)</f>
        <v>13</v>
      </c>
      <c r="H1599" s="3">
        <f>+C1599*D1599</f>
        <v>32</v>
      </c>
      <c r="I1599" s="3">
        <f>+B1599*D1599</f>
        <v>19</v>
      </c>
      <c r="J1599" s="6">
        <f t="shared" si="24"/>
        <v>0.40625</v>
      </c>
    </row>
    <row r="1600" spans="1:10">
      <c r="A1600" s="1">
        <v>650</v>
      </c>
      <c r="B1600" s="3">
        <v>21</v>
      </c>
      <c r="C1600" s="3">
        <v>35</v>
      </c>
      <c r="D1600" s="1">
        <v>3</v>
      </c>
      <c r="E1600" s="5" t="s">
        <v>77</v>
      </c>
      <c r="F1600" s="5">
        <f>+E1600*D1600</f>
        <v>2.2916666666666665E-2</v>
      </c>
      <c r="G1600" s="3">
        <f>+H1600-(B1600*D1600)</f>
        <v>42</v>
      </c>
      <c r="H1600" s="3">
        <f>+C1600*D1600</f>
        <v>105</v>
      </c>
      <c r="I1600" s="3">
        <f>+B1600*D1600</f>
        <v>63</v>
      </c>
      <c r="J1600" s="6">
        <f t="shared" si="24"/>
        <v>0.13333333333333333</v>
      </c>
    </row>
    <row r="1601" spans="1:10">
      <c r="A1601" s="1">
        <v>651</v>
      </c>
      <c r="B1601" s="3">
        <v>25</v>
      </c>
      <c r="C1601" s="3">
        <v>40</v>
      </c>
      <c r="D1601" s="1">
        <v>2</v>
      </c>
      <c r="E1601" s="5" t="s">
        <v>95</v>
      </c>
      <c r="F1601" s="5">
        <f>+E1601*D1601</f>
        <v>6.9444444444444448E-2</v>
      </c>
      <c r="G1601" s="3">
        <f>+H1601-(B1601*D1601)</f>
        <v>30</v>
      </c>
      <c r="H1601" s="3">
        <f>+C1601*D1601</f>
        <v>80</v>
      </c>
      <c r="I1601" s="3">
        <f>+B1601*D1601</f>
        <v>50</v>
      </c>
      <c r="J1601" s="6">
        <f t="shared" si="24"/>
        <v>0.1875</v>
      </c>
    </row>
    <row r="1602" spans="1:10">
      <c r="A1602" s="1">
        <v>651</v>
      </c>
      <c r="B1602" s="3">
        <v>13</v>
      </c>
      <c r="C1602" s="3">
        <v>21</v>
      </c>
      <c r="D1602" s="1">
        <v>3</v>
      </c>
      <c r="E1602" s="5" t="s">
        <v>70</v>
      </c>
      <c r="F1602" s="5">
        <f>+E1602*D1602</f>
        <v>1.8750000000000003E-2</v>
      </c>
      <c r="G1602" s="3">
        <f>+H1602-(B1602*D1602)</f>
        <v>24</v>
      </c>
      <c r="H1602" s="3">
        <f>+C1602*D1602</f>
        <v>63</v>
      </c>
      <c r="I1602" s="3">
        <f>+B1602*D1602</f>
        <v>39</v>
      </c>
      <c r="J1602" s="6">
        <f t="shared" ref="J1602:J1665" si="25">+(G1602/H1602)/D1602</f>
        <v>0.12698412698412698</v>
      </c>
    </row>
    <row r="1603" spans="1:10">
      <c r="A1603" s="1">
        <v>651</v>
      </c>
      <c r="B1603" s="3">
        <v>20</v>
      </c>
      <c r="C1603" s="3">
        <v>33</v>
      </c>
      <c r="D1603" s="1">
        <v>2</v>
      </c>
      <c r="E1603" s="5" t="s">
        <v>116</v>
      </c>
      <c r="F1603" s="5">
        <f>+E1603*D1603</f>
        <v>4.027777777777778E-2</v>
      </c>
      <c r="G1603" s="3">
        <f>+H1603-(B1603*D1603)</f>
        <v>26</v>
      </c>
      <c r="H1603" s="3">
        <f>+C1603*D1603</f>
        <v>66</v>
      </c>
      <c r="I1603" s="3">
        <f>+B1603*D1603</f>
        <v>40</v>
      </c>
      <c r="J1603" s="6">
        <f t="shared" si="25"/>
        <v>0.19696969696969696</v>
      </c>
    </row>
    <row r="1604" spans="1:10">
      <c r="A1604" s="1">
        <v>652</v>
      </c>
      <c r="B1604" s="3">
        <v>19</v>
      </c>
      <c r="C1604" s="3">
        <v>31</v>
      </c>
      <c r="D1604" s="1">
        <v>2</v>
      </c>
      <c r="E1604" s="5" t="s">
        <v>109</v>
      </c>
      <c r="F1604" s="5">
        <f>+E1604*D1604</f>
        <v>1.6666666666666666E-2</v>
      </c>
      <c r="G1604" s="3">
        <f>+H1604-(B1604*D1604)</f>
        <v>24</v>
      </c>
      <c r="H1604" s="3">
        <f>+C1604*D1604</f>
        <v>62</v>
      </c>
      <c r="I1604" s="3">
        <f>+B1604*D1604</f>
        <v>38</v>
      </c>
      <c r="J1604" s="6">
        <f t="shared" si="25"/>
        <v>0.19354838709677419</v>
      </c>
    </row>
    <row r="1605" spans="1:10">
      <c r="A1605" s="1">
        <v>652</v>
      </c>
      <c r="B1605" s="3">
        <v>22</v>
      </c>
      <c r="C1605" s="3">
        <v>36</v>
      </c>
      <c r="D1605" s="1">
        <v>3</v>
      </c>
      <c r="E1605" s="5" t="s">
        <v>91</v>
      </c>
      <c r="F1605" s="5">
        <f>+E1605*D1605</f>
        <v>7.9166666666666663E-2</v>
      </c>
      <c r="G1605" s="3">
        <f>+H1605-(B1605*D1605)</f>
        <v>42</v>
      </c>
      <c r="H1605" s="3">
        <f>+C1605*D1605</f>
        <v>108</v>
      </c>
      <c r="I1605" s="3">
        <f>+B1605*D1605</f>
        <v>66</v>
      </c>
      <c r="J1605" s="6">
        <f t="shared" si="25"/>
        <v>0.12962962962962962</v>
      </c>
    </row>
    <row r="1606" spans="1:10">
      <c r="A1606" s="1">
        <v>653</v>
      </c>
      <c r="B1606" s="3">
        <v>16</v>
      </c>
      <c r="C1606" s="3">
        <v>28</v>
      </c>
      <c r="D1606" s="1">
        <v>3</v>
      </c>
      <c r="E1606" s="5" t="s">
        <v>68</v>
      </c>
      <c r="F1606" s="5">
        <f>+E1606*D1606</f>
        <v>0.10625</v>
      </c>
      <c r="G1606" s="3">
        <f>+H1606-(B1606*D1606)</f>
        <v>36</v>
      </c>
      <c r="H1606" s="3">
        <f>+C1606*D1606</f>
        <v>84</v>
      </c>
      <c r="I1606" s="3">
        <f>+B1606*D1606</f>
        <v>48</v>
      </c>
      <c r="J1606" s="6">
        <f t="shared" si="25"/>
        <v>0.14285714285714285</v>
      </c>
    </row>
    <row r="1607" spans="1:10">
      <c r="A1607" s="1">
        <v>653</v>
      </c>
      <c r="B1607" s="3">
        <v>18</v>
      </c>
      <c r="C1607" s="3">
        <v>30</v>
      </c>
      <c r="D1607" s="1">
        <v>3</v>
      </c>
      <c r="E1607" s="5" t="s">
        <v>100</v>
      </c>
      <c r="F1607" s="5">
        <f>+E1607*D1607</f>
        <v>9.5833333333333326E-2</v>
      </c>
      <c r="G1607" s="3">
        <f>+H1607-(B1607*D1607)</f>
        <v>36</v>
      </c>
      <c r="H1607" s="3">
        <f>+C1607*D1607</f>
        <v>90</v>
      </c>
      <c r="I1607" s="3">
        <f>+B1607*D1607</f>
        <v>54</v>
      </c>
      <c r="J1607" s="6">
        <f t="shared" si="25"/>
        <v>0.13333333333333333</v>
      </c>
    </row>
    <row r="1608" spans="1:10">
      <c r="A1608" s="1">
        <v>653</v>
      </c>
      <c r="B1608" s="3">
        <v>21</v>
      </c>
      <c r="C1608" s="3">
        <v>35</v>
      </c>
      <c r="D1608" s="1">
        <v>2</v>
      </c>
      <c r="E1608" s="5" t="s">
        <v>113</v>
      </c>
      <c r="F1608" s="5">
        <f>+E1608*D1608</f>
        <v>7.3611111111111113E-2</v>
      </c>
      <c r="G1608" s="3">
        <f>+H1608-(B1608*D1608)</f>
        <v>28</v>
      </c>
      <c r="H1608" s="3">
        <f>+C1608*D1608</f>
        <v>70</v>
      </c>
      <c r="I1608" s="3">
        <f>+B1608*D1608</f>
        <v>42</v>
      </c>
      <c r="J1608" s="6">
        <f t="shared" si="25"/>
        <v>0.2</v>
      </c>
    </row>
    <row r="1609" spans="1:10">
      <c r="A1609" s="1">
        <v>654</v>
      </c>
      <c r="B1609" s="3">
        <v>13</v>
      </c>
      <c r="C1609" s="3">
        <v>22</v>
      </c>
      <c r="D1609" s="1">
        <v>1</v>
      </c>
      <c r="E1609" s="5" t="s">
        <v>81</v>
      </c>
      <c r="F1609" s="5">
        <f>+E1609*D1609</f>
        <v>2.1527777777777778E-2</v>
      </c>
      <c r="G1609" s="3">
        <f>+H1609-(B1609*D1609)</f>
        <v>9</v>
      </c>
      <c r="H1609" s="3">
        <f>+C1609*D1609</f>
        <v>22</v>
      </c>
      <c r="I1609" s="3">
        <f>+B1609*D1609</f>
        <v>13</v>
      </c>
      <c r="J1609" s="6">
        <f t="shared" si="25"/>
        <v>0.40909090909090912</v>
      </c>
    </row>
    <row r="1610" spans="1:10">
      <c r="A1610" s="1">
        <v>654</v>
      </c>
      <c r="B1610" s="3">
        <v>12</v>
      </c>
      <c r="C1610" s="3">
        <v>20</v>
      </c>
      <c r="D1610" s="1">
        <v>1</v>
      </c>
      <c r="E1610" s="5" t="s">
        <v>99</v>
      </c>
      <c r="F1610" s="5">
        <f>+E1610*D1610</f>
        <v>9.0277777777777769E-3</v>
      </c>
      <c r="G1610" s="3">
        <f>+H1610-(B1610*D1610)</f>
        <v>8</v>
      </c>
      <c r="H1610" s="3">
        <f>+C1610*D1610</f>
        <v>20</v>
      </c>
      <c r="I1610" s="3">
        <f>+B1610*D1610</f>
        <v>12</v>
      </c>
      <c r="J1610" s="6">
        <f t="shared" si="25"/>
        <v>0.4</v>
      </c>
    </row>
    <row r="1611" spans="1:10">
      <c r="A1611" s="1">
        <v>655</v>
      </c>
      <c r="B1611" s="3">
        <v>19</v>
      </c>
      <c r="C1611" s="3">
        <v>31</v>
      </c>
      <c r="D1611" s="1">
        <v>3</v>
      </c>
      <c r="E1611" s="5" t="s">
        <v>72</v>
      </c>
      <c r="F1611" s="5">
        <f>+E1611*D1611</f>
        <v>7.5000000000000011E-2</v>
      </c>
      <c r="G1611" s="3">
        <f>+H1611-(B1611*D1611)</f>
        <v>36</v>
      </c>
      <c r="H1611" s="3">
        <f>+C1611*D1611</f>
        <v>93</v>
      </c>
      <c r="I1611" s="3">
        <f>+B1611*D1611</f>
        <v>57</v>
      </c>
      <c r="J1611" s="6">
        <f t="shared" si="25"/>
        <v>0.12903225806451613</v>
      </c>
    </row>
    <row r="1612" spans="1:10">
      <c r="A1612" s="1">
        <v>656</v>
      </c>
      <c r="B1612" s="3">
        <v>14</v>
      </c>
      <c r="C1612" s="3">
        <v>23</v>
      </c>
      <c r="D1612" s="1">
        <v>1</v>
      </c>
      <c r="E1612" s="5" t="s">
        <v>99</v>
      </c>
      <c r="F1612" s="5">
        <f>+E1612*D1612</f>
        <v>9.0277777777777769E-3</v>
      </c>
      <c r="G1612" s="3">
        <f>+H1612-(B1612*D1612)</f>
        <v>9</v>
      </c>
      <c r="H1612" s="3">
        <f>+C1612*D1612</f>
        <v>23</v>
      </c>
      <c r="I1612" s="3">
        <f>+B1612*D1612</f>
        <v>14</v>
      </c>
      <c r="J1612" s="6">
        <f t="shared" si="25"/>
        <v>0.39130434782608697</v>
      </c>
    </row>
    <row r="1613" spans="1:10">
      <c r="A1613" s="1">
        <v>656</v>
      </c>
      <c r="B1613" s="3">
        <v>12</v>
      </c>
      <c r="C1613" s="3">
        <v>20</v>
      </c>
      <c r="D1613" s="1">
        <v>3</v>
      </c>
      <c r="E1613" s="5" t="s">
        <v>86</v>
      </c>
      <c r="F1613" s="5">
        <f>+E1613*D1613</f>
        <v>9.166666666666666E-2</v>
      </c>
      <c r="G1613" s="3">
        <f>+H1613-(B1613*D1613)</f>
        <v>24</v>
      </c>
      <c r="H1613" s="3">
        <f>+C1613*D1613</f>
        <v>60</v>
      </c>
      <c r="I1613" s="3">
        <f>+B1613*D1613</f>
        <v>36</v>
      </c>
      <c r="J1613" s="6">
        <f t="shared" si="25"/>
        <v>0.13333333333333333</v>
      </c>
    </row>
    <row r="1614" spans="1:10">
      <c r="A1614" s="1">
        <v>656</v>
      </c>
      <c r="B1614" s="3">
        <v>11</v>
      </c>
      <c r="C1614" s="3">
        <v>19</v>
      </c>
      <c r="D1614" s="1">
        <v>2</v>
      </c>
      <c r="E1614" s="5" t="s">
        <v>104</v>
      </c>
      <c r="F1614" s="5">
        <f>+E1614*D1614</f>
        <v>5.4166666666666669E-2</v>
      </c>
      <c r="G1614" s="3">
        <f>+H1614-(B1614*D1614)</f>
        <v>16</v>
      </c>
      <c r="H1614" s="3">
        <f>+C1614*D1614</f>
        <v>38</v>
      </c>
      <c r="I1614" s="3">
        <f>+B1614*D1614</f>
        <v>22</v>
      </c>
      <c r="J1614" s="6">
        <f t="shared" si="25"/>
        <v>0.21052631578947367</v>
      </c>
    </row>
    <row r="1615" spans="1:10">
      <c r="A1615" s="1">
        <v>656</v>
      </c>
      <c r="B1615" s="3">
        <v>22</v>
      </c>
      <c r="C1615" s="3">
        <v>36</v>
      </c>
      <c r="D1615" s="1">
        <v>1</v>
      </c>
      <c r="E1615" s="5" t="s">
        <v>96</v>
      </c>
      <c r="F1615" s="5">
        <f>+E1615*D1615</f>
        <v>9.7222222222222224E-3</v>
      </c>
      <c r="G1615" s="3">
        <f>+H1615-(B1615*D1615)</f>
        <v>14</v>
      </c>
      <c r="H1615" s="3">
        <f>+C1615*D1615</f>
        <v>36</v>
      </c>
      <c r="I1615" s="3">
        <f>+B1615*D1615</f>
        <v>22</v>
      </c>
      <c r="J1615" s="6">
        <f t="shared" si="25"/>
        <v>0.3888888888888889</v>
      </c>
    </row>
    <row r="1616" spans="1:10">
      <c r="A1616" s="1">
        <v>657</v>
      </c>
      <c r="B1616" s="3">
        <v>25</v>
      </c>
      <c r="C1616" s="3">
        <v>40</v>
      </c>
      <c r="D1616" s="1">
        <v>2</v>
      </c>
      <c r="E1616" s="5" t="s">
        <v>107</v>
      </c>
      <c r="F1616" s="5">
        <f>+E1616*D1616</f>
        <v>7.6388888888888895E-2</v>
      </c>
      <c r="G1616" s="3">
        <f>+H1616-(B1616*D1616)</f>
        <v>30</v>
      </c>
      <c r="H1616" s="3">
        <f>+C1616*D1616</f>
        <v>80</v>
      </c>
      <c r="I1616" s="3">
        <f>+B1616*D1616</f>
        <v>50</v>
      </c>
      <c r="J1616" s="6">
        <f t="shared" si="25"/>
        <v>0.1875</v>
      </c>
    </row>
    <row r="1617" spans="1:10">
      <c r="A1617" s="1">
        <v>657</v>
      </c>
      <c r="B1617" s="3">
        <v>14</v>
      </c>
      <c r="C1617" s="3">
        <v>23</v>
      </c>
      <c r="D1617" s="1">
        <v>2</v>
      </c>
      <c r="E1617" s="5" t="s">
        <v>104</v>
      </c>
      <c r="F1617" s="5">
        <f>+E1617*D1617</f>
        <v>5.4166666666666669E-2</v>
      </c>
      <c r="G1617" s="3">
        <f>+H1617-(B1617*D1617)</f>
        <v>18</v>
      </c>
      <c r="H1617" s="3">
        <f>+C1617*D1617</f>
        <v>46</v>
      </c>
      <c r="I1617" s="3">
        <f>+B1617*D1617</f>
        <v>28</v>
      </c>
      <c r="J1617" s="6">
        <f t="shared" si="25"/>
        <v>0.19565217391304349</v>
      </c>
    </row>
    <row r="1618" spans="1:10">
      <c r="A1618" s="1">
        <v>657</v>
      </c>
      <c r="B1618" s="3">
        <v>21</v>
      </c>
      <c r="C1618" s="3">
        <v>35</v>
      </c>
      <c r="D1618" s="1">
        <v>2</v>
      </c>
      <c r="E1618" s="5" t="s">
        <v>88</v>
      </c>
      <c r="F1618" s="5">
        <f>+E1618*D1618</f>
        <v>5.5555555555555552E-2</v>
      </c>
      <c r="G1618" s="3">
        <f>+H1618-(B1618*D1618)</f>
        <v>28</v>
      </c>
      <c r="H1618" s="3">
        <f>+C1618*D1618</f>
        <v>70</v>
      </c>
      <c r="I1618" s="3">
        <f>+B1618*D1618</f>
        <v>42</v>
      </c>
      <c r="J1618" s="6">
        <f t="shared" si="25"/>
        <v>0.2</v>
      </c>
    </row>
    <row r="1619" spans="1:10">
      <c r="A1619" s="1">
        <v>658</v>
      </c>
      <c r="B1619" s="3">
        <v>19</v>
      </c>
      <c r="C1619" s="3">
        <v>32</v>
      </c>
      <c r="D1619" s="1">
        <v>1</v>
      </c>
      <c r="E1619" s="5" t="s">
        <v>108</v>
      </c>
      <c r="F1619" s="5">
        <f>+E1619*D1619</f>
        <v>1.4583333333333334E-2</v>
      </c>
      <c r="G1619" s="3">
        <f>+H1619-(B1619*D1619)</f>
        <v>13</v>
      </c>
      <c r="H1619" s="3">
        <f>+C1619*D1619</f>
        <v>32</v>
      </c>
      <c r="I1619" s="3">
        <f>+B1619*D1619</f>
        <v>19</v>
      </c>
      <c r="J1619" s="6">
        <f t="shared" si="25"/>
        <v>0.40625</v>
      </c>
    </row>
    <row r="1620" spans="1:10">
      <c r="A1620" s="1">
        <v>658</v>
      </c>
      <c r="B1620" s="3">
        <v>16</v>
      </c>
      <c r="C1620" s="3">
        <v>27</v>
      </c>
      <c r="D1620" s="1">
        <v>2</v>
      </c>
      <c r="E1620" s="5" t="s">
        <v>71</v>
      </c>
      <c r="F1620" s="5">
        <f>+E1620*D1620</f>
        <v>3.7499999999999999E-2</v>
      </c>
      <c r="G1620" s="3">
        <f>+H1620-(B1620*D1620)</f>
        <v>22</v>
      </c>
      <c r="H1620" s="3">
        <f>+C1620*D1620</f>
        <v>54</v>
      </c>
      <c r="I1620" s="3">
        <f>+B1620*D1620</f>
        <v>32</v>
      </c>
      <c r="J1620" s="6">
        <f t="shared" si="25"/>
        <v>0.20370370370370369</v>
      </c>
    </row>
    <row r="1621" spans="1:10">
      <c r="A1621" s="1">
        <v>659</v>
      </c>
      <c r="B1621" s="3">
        <v>17</v>
      </c>
      <c r="C1621" s="3">
        <v>29</v>
      </c>
      <c r="D1621" s="1">
        <v>3</v>
      </c>
      <c r="E1621" s="5" t="s">
        <v>81</v>
      </c>
      <c r="F1621" s="5">
        <f>+E1621*D1621</f>
        <v>6.4583333333333326E-2</v>
      </c>
      <c r="G1621" s="3">
        <f>+H1621-(B1621*D1621)</f>
        <v>36</v>
      </c>
      <c r="H1621" s="3">
        <f>+C1621*D1621</f>
        <v>87</v>
      </c>
      <c r="I1621" s="3">
        <f>+B1621*D1621</f>
        <v>51</v>
      </c>
      <c r="J1621" s="6">
        <f t="shared" si="25"/>
        <v>0.13793103448275862</v>
      </c>
    </row>
    <row r="1622" spans="1:10">
      <c r="A1622" s="1">
        <v>660</v>
      </c>
      <c r="B1622" s="3">
        <v>11</v>
      </c>
      <c r="C1622" s="3">
        <v>19</v>
      </c>
      <c r="D1622" s="1">
        <v>2</v>
      </c>
      <c r="E1622" s="5" t="s">
        <v>84</v>
      </c>
      <c r="F1622" s="5">
        <f>+E1622*D1622</f>
        <v>3.3333333333333333E-2</v>
      </c>
      <c r="G1622" s="3">
        <f>+H1622-(B1622*D1622)</f>
        <v>16</v>
      </c>
      <c r="H1622" s="3">
        <f>+C1622*D1622</f>
        <v>38</v>
      </c>
      <c r="I1622" s="3">
        <f>+B1622*D1622</f>
        <v>22</v>
      </c>
      <c r="J1622" s="6">
        <f t="shared" si="25"/>
        <v>0.21052631578947367</v>
      </c>
    </row>
    <row r="1623" spans="1:10">
      <c r="A1623" s="1">
        <v>660</v>
      </c>
      <c r="B1623" s="3">
        <v>18</v>
      </c>
      <c r="C1623" s="3">
        <v>30</v>
      </c>
      <c r="D1623" s="1">
        <v>3</v>
      </c>
      <c r="E1623" s="5" t="s">
        <v>117</v>
      </c>
      <c r="F1623" s="5">
        <f>+E1623*D1623</f>
        <v>3.3333333333333333E-2</v>
      </c>
      <c r="G1623" s="3">
        <f>+H1623-(B1623*D1623)</f>
        <v>36</v>
      </c>
      <c r="H1623" s="3">
        <f>+C1623*D1623</f>
        <v>90</v>
      </c>
      <c r="I1623" s="3">
        <f>+B1623*D1623</f>
        <v>54</v>
      </c>
      <c r="J1623" s="6">
        <f t="shared" si="25"/>
        <v>0.13333333333333333</v>
      </c>
    </row>
    <row r="1624" spans="1:10">
      <c r="A1624" s="1">
        <v>660</v>
      </c>
      <c r="B1624" s="3">
        <v>25</v>
      </c>
      <c r="C1624" s="3">
        <v>40</v>
      </c>
      <c r="D1624" s="1">
        <v>2</v>
      </c>
      <c r="E1624" s="5" t="s">
        <v>85</v>
      </c>
      <c r="F1624" s="5">
        <f>+E1624*D1624</f>
        <v>6.9444444444444441E-3</v>
      </c>
      <c r="G1624" s="3">
        <f>+H1624-(B1624*D1624)</f>
        <v>30</v>
      </c>
      <c r="H1624" s="3">
        <f>+C1624*D1624</f>
        <v>80</v>
      </c>
      <c r="I1624" s="3">
        <f>+B1624*D1624</f>
        <v>50</v>
      </c>
      <c r="J1624" s="6">
        <f t="shared" si="25"/>
        <v>0.1875</v>
      </c>
    </row>
    <row r="1625" spans="1:10">
      <c r="A1625" s="1">
        <v>661</v>
      </c>
      <c r="B1625" s="3">
        <v>14</v>
      </c>
      <c r="C1625" s="3">
        <v>23</v>
      </c>
      <c r="D1625" s="1">
        <v>3</v>
      </c>
      <c r="E1625" s="5" t="s">
        <v>110</v>
      </c>
      <c r="F1625" s="5">
        <f>+E1625*D1625</f>
        <v>0.11666666666666667</v>
      </c>
      <c r="G1625" s="3">
        <f>+H1625-(B1625*D1625)</f>
        <v>27</v>
      </c>
      <c r="H1625" s="3">
        <f>+C1625*D1625</f>
        <v>69</v>
      </c>
      <c r="I1625" s="3">
        <f>+B1625*D1625</f>
        <v>42</v>
      </c>
      <c r="J1625" s="6">
        <f t="shared" si="25"/>
        <v>0.13043478260869565</v>
      </c>
    </row>
    <row r="1626" spans="1:10">
      <c r="A1626" s="1">
        <v>661</v>
      </c>
      <c r="B1626" s="3">
        <v>19</v>
      </c>
      <c r="C1626" s="3">
        <v>31</v>
      </c>
      <c r="D1626" s="1">
        <v>1</v>
      </c>
      <c r="E1626" s="5" t="s">
        <v>105</v>
      </c>
      <c r="F1626" s="5">
        <f>+E1626*D1626</f>
        <v>1.5277777777777777E-2</v>
      </c>
      <c r="G1626" s="3">
        <f>+H1626-(B1626*D1626)</f>
        <v>12</v>
      </c>
      <c r="H1626" s="3">
        <f>+C1626*D1626</f>
        <v>31</v>
      </c>
      <c r="I1626" s="3">
        <f>+B1626*D1626</f>
        <v>19</v>
      </c>
      <c r="J1626" s="6">
        <f t="shared" si="25"/>
        <v>0.38709677419354838</v>
      </c>
    </row>
    <row r="1627" spans="1:10">
      <c r="A1627" s="1">
        <v>661</v>
      </c>
      <c r="B1627" s="3">
        <v>15</v>
      </c>
      <c r="C1627" s="3">
        <v>25</v>
      </c>
      <c r="D1627" s="1">
        <v>2</v>
      </c>
      <c r="E1627" s="5" t="s">
        <v>114</v>
      </c>
      <c r="F1627" s="5">
        <f>+E1627*D1627</f>
        <v>4.1666666666666664E-2</v>
      </c>
      <c r="G1627" s="3">
        <f>+H1627-(B1627*D1627)</f>
        <v>20</v>
      </c>
      <c r="H1627" s="3">
        <f>+C1627*D1627</f>
        <v>50</v>
      </c>
      <c r="I1627" s="3">
        <f>+B1627*D1627</f>
        <v>30</v>
      </c>
      <c r="J1627" s="6">
        <f t="shared" si="25"/>
        <v>0.2</v>
      </c>
    </row>
    <row r="1628" spans="1:10">
      <c r="A1628" s="1">
        <v>661</v>
      </c>
      <c r="B1628" s="3">
        <v>16</v>
      </c>
      <c r="C1628" s="3">
        <v>28</v>
      </c>
      <c r="D1628" s="1">
        <v>2</v>
      </c>
      <c r="E1628" s="5" t="s">
        <v>71</v>
      </c>
      <c r="F1628" s="5">
        <f>+E1628*D1628</f>
        <v>3.7499999999999999E-2</v>
      </c>
      <c r="G1628" s="3">
        <f>+H1628-(B1628*D1628)</f>
        <v>24</v>
      </c>
      <c r="H1628" s="3">
        <f>+C1628*D1628</f>
        <v>56</v>
      </c>
      <c r="I1628" s="3">
        <f>+B1628*D1628</f>
        <v>32</v>
      </c>
      <c r="J1628" s="6">
        <f t="shared" si="25"/>
        <v>0.21428571428571427</v>
      </c>
    </row>
    <row r="1629" spans="1:10">
      <c r="A1629" s="1">
        <v>662</v>
      </c>
      <c r="B1629" s="3">
        <v>14</v>
      </c>
      <c r="C1629" s="3">
        <v>24</v>
      </c>
      <c r="D1629" s="1">
        <v>3</v>
      </c>
      <c r="E1629" s="5" t="s">
        <v>69</v>
      </c>
      <c r="F1629" s="5">
        <f>+E1629*D1629</f>
        <v>7.0833333333333331E-2</v>
      </c>
      <c r="G1629" s="3">
        <f>+H1629-(B1629*D1629)</f>
        <v>30</v>
      </c>
      <c r="H1629" s="3">
        <f>+C1629*D1629</f>
        <v>72</v>
      </c>
      <c r="I1629" s="3">
        <f>+B1629*D1629</f>
        <v>42</v>
      </c>
      <c r="J1629" s="6">
        <f t="shared" si="25"/>
        <v>0.1388888888888889</v>
      </c>
    </row>
    <row r="1630" spans="1:10">
      <c r="A1630" s="1">
        <v>662</v>
      </c>
      <c r="B1630" s="3">
        <v>15</v>
      </c>
      <c r="C1630" s="3">
        <v>25</v>
      </c>
      <c r="D1630" s="1">
        <v>1</v>
      </c>
      <c r="E1630" s="5" t="s">
        <v>82</v>
      </c>
      <c r="F1630" s="5">
        <f>+E1630*D1630</f>
        <v>6.9444444444444441E-3</v>
      </c>
      <c r="G1630" s="3">
        <f>+H1630-(B1630*D1630)</f>
        <v>10</v>
      </c>
      <c r="H1630" s="3">
        <f>+C1630*D1630</f>
        <v>25</v>
      </c>
      <c r="I1630" s="3">
        <f>+B1630*D1630</f>
        <v>15</v>
      </c>
      <c r="J1630" s="6">
        <f t="shared" si="25"/>
        <v>0.4</v>
      </c>
    </row>
    <row r="1631" spans="1:10">
      <c r="A1631" s="1">
        <v>662</v>
      </c>
      <c r="B1631" s="3">
        <v>22</v>
      </c>
      <c r="C1631" s="3">
        <v>36</v>
      </c>
      <c r="D1631" s="1">
        <v>1</v>
      </c>
      <c r="E1631" s="5" t="s">
        <v>120</v>
      </c>
      <c r="F1631" s="5">
        <f>+E1631*D1631</f>
        <v>2.8472222222222222E-2</v>
      </c>
      <c r="G1631" s="3">
        <f>+H1631-(B1631*D1631)</f>
        <v>14</v>
      </c>
      <c r="H1631" s="3">
        <f>+C1631*D1631</f>
        <v>36</v>
      </c>
      <c r="I1631" s="3">
        <f>+B1631*D1631</f>
        <v>22</v>
      </c>
      <c r="J1631" s="6">
        <f t="shared" si="25"/>
        <v>0.3888888888888889</v>
      </c>
    </row>
    <row r="1632" spans="1:10">
      <c r="A1632" s="1">
        <v>663</v>
      </c>
      <c r="B1632" s="3">
        <v>10</v>
      </c>
      <c r="C1632" s="3">
        <v>18</v>
      </c>
      <c r="D1632" s="1">
        <v>2</v>
      </c>
      <c r="E1632" s="5" t="s">
        <v>88</v>
      </c>
      <c r="F1632" s="5">
        <f>+E1632*D1632</f>
        <v>5.5555555555555552E-2</v>
      </c>
      <c r="G1632" s="3">
        <f>+H1632-(B1632*D1632)</f>
        <v>16</v>
      </c>
      <c r="H1632" s="3">
        <f>+C1632*D1632</f>
        <v>36</v>
      </c>
      <c r="I1632" s="3">
        <f>+B1632*D1632</f>
        <v>20</v>
      </c>
      <c r="J1632" s="6">
        <f t="shared" si="25"/>
        <v>0.22222222222222221</v>
      </c>
    </row>
    <row r="1633" spans="1:10">
      <c r="A1633" s="1">
        <v>663</v>
      </c>
      <c r="B1633" s="3">
        <v>17</v>
      </c>
      <c r="C1633" s="3">
        <v>29</v>
      </c>
      <c r="D1633" s="1">
        <v>2</v>
      </c>
      <c r="E1633" s="5" t="s">
        <v>85</v>
      </c>
      <c r="F1633" s="5">
        <f>+E1633*D1633</f>
        <v>6.9444444444444441E-3</v>
      </c>
      <c r="G1633" s="3">
        <f>+H1633-(B1633*D1633)</f>
        <v>24</v>
      </c>
      <c r="H1633" s="3">
        <f>+C1633*D1633</f>
        <v>58</v>
      </c>
      <c r="I1633" s="3">
        <f>+B1633*D1633</f>
        <v>34</v>
      </c>
      <c r="J1633" s="6">
        <f t="shared" si="25"/>
        <v>0.20689655172413793</v>
      </c>
    </row>
    <row r="1634" spans="1:10">
      <c r="A1634" s="1">
        <v>663</v>
      </c>
      <c r="B1634" s="3">
        <v>12</v>
      </c>
      <c r="C1634" s="3">
        <v>20</v>
      </c>
      <c r="D1634" s="1">
        <v>1</v>
      </c>
      <c r="E1634" s="5" t="s">
        <v>101</v>
      </c>
      <c r="F1634" s="5">
        <f>+E1634*D1634</f>
        <v>2.9166666666666667E-2</v>
      </c>
      <c r="G1634" s="3">
        <f>+H1634-(B1634*D1634)</f>
        <v>8</v>
      </c>
      <c r="H1634" s="3">
        <f>+C1634*D1634</f>
        <v>20</v>
      </c>
      <c r="I1634" s="3">
        <f>+B1634*D1634</f>
        <v>12</v>
      </c>
      <c r="J1634" s="6">
        <f t="shared" si="25"/>
        <v>0.4</v>
      </c>
    </row>
    <row r="1635" spans="1:10">
      <c r="A1635" s="1">
        <v>664</v>
      </c>
      <c r="B1635" s="3">
        <v>10</v>
      </c>
      <c r="C1635" s="3">
        <v>18</v>
      </c>
      <c r="D1635" s="1">
        <v>1</v>
      </c>
      <c r="E1635" s="5" t="s">
        <v>70</v>
      </c>
      <c r="F1635" s="5">
        <f>+E1635*D1635</f>
        <v>6.2500000000000003E-3</v>
      </c>
      <c r="G1635" s="3">
        <f>+H1635-(B1635*D1635)</f>
        <v>8</v>
      </c>
      <c r="H1635" s="3">
        <f>+C1635*D1635</f>
        <v>18</v>
      </c>
      <c r="I1635" s="3">
        <f>+B1635*D1635</f>
        <v>10</v>
      </c>
      <c r="J1635" s="6">
        <f t="shared" si="25"/>
        <v>0.44444444444444442</v>
      </c>
    </row>
    <row r="1636" spans="1:10">
      <c r="A1636" s="1">
        <v>664</v>
      </c>
      <c r="B1636" s="3">
        <v>11</v>
      </c>
      <c r="C1636" s="3">
        <v>19</v>
      </c>
      <c r="D1636" s="1">
        <v>2</v>
      </c>
      <c r="E1636" s="5" t="s">
        <v>101</v>
      </c>
      <c r="F1636" s="5">
        <f>+E1636*D1636</f>
        <v>5.8333333333333334E-2</v>
      </c>
      <c r="G1636" s="3">
        <f>+H1636-(B1636*D1636)</f>
        <v>16</v>
      </c>
      <c r="H1636" s="3">
        <f>+C1636*D1636</f>
        <v>38</v>
      </c>
      <c r="I1636" s="3">
        <f>+B1636*D1636</f>
        <v>22</v>
      </c>
      <c r="J1636" s="6">
        <f t="shared" si="25"/>
        <v>0.21052631578947367</v>
      </c>
    </row>
    <row r="1637" spans="1:10">
      <c r="A1637" s="1">
        <v>664</v>
      </c>
      <c r="B1637" s="3">
        <v>13</v>
      </c>
      <c r="C1637" s="3">
        <v>22</v>
      </c>
      <c r="D1637" s="1">
        <v>3</v>
      </c>
      <c r="E1637" s="5" t="s">
        <v>90</v>
      </c>
      <c r="F1637" s="5">
        <f>+E1637*D1637</f>
        <v>0.1</v>
      </c>
      <c r="G1637" s="3">
        <f>+H1637-(B1637*D1637)</f>
        <v>27</v>
      </c>
      <c r="H1637" s="3">
        <f>+C1637*D1637</f>
        <v>66</v>
      </c>
      <c r="I1637" s="3">
        <f>+B1637*D1637</f>
        <v>39</v>
      </c>
      <c r="J1637" s="6">
        <f t="shared" si="25"/>
        <v>0.13636363636363638</v>
      </c>
    </row>
    <row r="1638" spans="1:10">
      <c r="A1638" s="1">
        <v>665</v>
      </c>
      <c r="B1638" s="3">
        <v>15</v>
      </c>
      <c r="C1638" s="3">
        <v>25</v>
      </c>
      <c r="D1638" s="1">
        <v>3</v>
      </c>
      <c r="E1638" s="5" t="s">
        <v>66</v>
      </c>
      <c r="F1638" s="5">
        <f>+E1638*D1638</f>
        <v>5.2083333333333336E-2</v>
      </c>
      <c r="G1638" s="3">
        <f>+H1638-(B1638*D1638)</f>
        <v>30</v>
      </c>
      <c r="H1638" s="3">
        <f>+C1638*D1638</f>
        <v>75</v>
      </c>
      <c r="I1638" s="3">
        <f>+B1638*D1638</f>
        <v>45</v>
      </c>
      <c r="J1638" s="6">
        <f t="shared" si="25"/>
        <v>0.13333333333333333</v>
      </c>
    </row>
    <row r="1639" spans="1:10">
      <c r="A1639" s="1">
        <v>665</v>
      </c>
      <c r="B1639" s="3">
        <v>16</v>
      </c>
      <c r="C1639" s="3">
        <v>27</v>
      </c>
      <c r="D1639" s="1">
        <v>2</v>
      </c>
      <c r="E1639" s="5" t="s">
        <v>78</v>
      </c>
      <c r="F1639" s="5">
        <f>+E1639*D1639</f>
        <v>2.0833333333333332E-2</v>
      </c>
      <c r="G1639" s="3">
        <f>+H1639-(B1639*D1639)</f>
        <v>22</v>
      </c>
      <c r="H1639" s="3">
        <f>+C1639*D1639</f>
        <v>54</v>
      </c>
      <c r="I1639" s="3">
        <f>+B1639*D1639</f>
        <v>32</v>
      </c>
      <c r="J1639" s="6">
        <f t="shared" si="25"/>
        <v>0.20370370370370369</v>
      </c>
    </row>
    <row r="1640" spans="1:10">
      <c r="A1640" s="1">
        <v>666</v>
      </c>
      <c r="B1640" s="3">
        <v>12</v>
      </c>
      <c r="C1640" s="3">
        <v>20</v>
      </c>
      <c r="D1640" s="1">
        <v>2</v>
      </c>
      <c r="E1640" s="5" t="s">
        <v>71</v>
      </c>
      <c r="F1640" s="5">
        <f>+E1640*D1640</f>
        <v>3.7499999999999999E-2</v>
      </c>
      <c r="G1640" s="3">
        <f>+H1640-(B1640*D1640)</f>
        <v>16</v>
      </c>
      <c r="H1640" s="3">
        <f>+C1640*D1640</f>
        <v>40</v>
      </c>
      <c r="I1640" s="3">
        <f>+B1640*D1640</f>
        <v>24</v>
      </c>
      <c r="J1640" s="6">
        <f t="shared" si="25"/>
        <v>0.2</v>
      </c>
    </row>
    <row r="1641" spans="1:10">
      <c r="A1641" s="1">
        <v>667</v>
      </c>
      <c r="B1641" s="3">
        <v>22</v>
      </c>
      <c r="C1641" s="3">
        <v>36</v>
      </c>
      <c r="D1641" s="1">
        <v>1</v>
      </c>
      <c r="E1641" s="5" t="s">
        <v>109</v>
      </c>
      <c r="F1641" s="5">
        <f>+E1641*D1641</f>
        <v>8.3333333333333332E-3</v>
      </c>
      <c r="G1641" s="3">
        <f>+H1641-(B1641*D1641)</f>
        <v>14</v>
      </c>
      <c r="H1641" s="3">
        <f>+C1641*D1641</f>
        <v>36</v>
      </c>
      <c r="I1641" s="3">
        <f>+B1641*D1641</f>
        <v>22</v>
      </c>
      <c r="J1641" s="6">
        <f t="shared" si="25"/>
        <v>0.3888888888888889</v>
      </c>
    </row>
    <row r="1642" spans="1:10">
      <c r="A1642" s="1">
        <v>668</v>
      </c>
      <c r="B1642" s="3">
        <v>15</v>
      </c>
      <c r="C1642" s="3">
        <v>26</v>
      </c>
      <c r="D1642" s="1">
        <v>3</v>
      </c>
      <c r="E1642" s="5" t="s">
        <v>89</v>
      </c>
      <c r="F1642" s="5">
        <f>+E1642*D1642</f>
        <v>0.12291666666666667</v>
      </c>
      <c r="G1642" s="3">
        <f>+H1642-(B1642*D1642)</f>
        <v>33</v>
      </c>
      <c r="H1642" s="3">
        <f>+C1642*D1642</f>
        <v>78</v>
      </c>
      <c r="I1642" s="3">
        <f>+B1642*D1642</f>
        <v>45</v>
      </c>
      <c r="J1642" s="6">
        <f t="shared" si="25"/>
        <v>0.14102564102564102</v>
      </c>
    </row>
    <row r="1643" spans="1:10">
      <c r="A1643" s="1">
        <v>668</v>
      </c>
      <c r="B1643" s="3">
        <v>14</v>
      </c>
      <c r="C1643" s="3">
        <v>24</v>
      </c>
      <c r="D1643" s="1">
        <v>2</v>
      </c>
      <c r="E1643" s="5" t="s">
        <v>70</v>
      </c>
      <c r="F1643" s="5">
        <f>+E1643*D1643</f>
        <v>1.2500000000000001E-2</v>
      </c>
      <c r="G1643" s="3">
        <f>+H1643-(B1643*D1643)</f>
        <v>20</v>
      </c>
      <c r="H1643" s="3">
        <f>+C1643*D1643</f>
        <v>48</v>
      </c>
      <c r="I1643" s="3">
        <f>+B1643*D1643</f>
        <v>28</v>
      </c>
      <c r="J1643" s="6">
        <f t="shared" si="25"/>
        <v>0.20833333333333334</v>
      </c>
    </row>
    <row r="1644" spans="1:10">
      <c r="A1644" s="1">
        <v>668</v>
      </c>
      <c r="B1644" s="3">
        <v>15</v>
      </c>
      <c r="C1644" s="3">
        <v>25</v>
      </c>
      <c r="D1644" s="1">
        <v>3</v>
      </c>
      <c r="E1644" s="5" t="s">
        <v>102</v>
      </c>
      <c r="F1644" s="5">
        <f>+E1644*D1644</f>
        <v>9.791666666666668E-2</v>
      </c>
      <c r="G1644" s="3">
        <f>+H1644-(B1644*D1644)</f>
        <v>30</v>
      </c>
      <c r="H1644" s="3">
        <f>+C1644*D1644</f>
        <v>75</v>
      </c>
      <c r="I1644" s="3">
        <f>+B1644*D1644</f>
        <v>45</v>
      </c>
      <c r="J1644" s="6">
        <f t="shared" si="25"/>
        <v>0.13333333333333333</v>
      </c>
    </row>
    <row r="1645" spans="1:10">
      <c r="A1645" s="1">
        <v>669</v>
      </c>
      <c r="B1645" s="3">
        <v>19</v>
      </c>
      <c r="C1645" s="3">
        <v>31</v>
      </c>
      <c r="D1645" s="1">
        <v>1</v>
      </c>
      <c r="E1645" s="5" t="s">
        <v>99</v>
      </c>
      <c r="F1645" s="5">
        <f>+E1645*D1645</f>
        <v>9.0277777777777769E-3</v>
      </c>
      <c r="G1645" s="3">
        <f>+H1645-(B1645*D1645)</f>
        <v>12</v>
      </c>
      <c r="H1645" s="3">
        <f>+C1645*D1645</f>
        <v>31</v>
      </c>
      <c r="I1645" s="3">
        <f>+B1645*D1645</f>
        <v>19</v>
      </c>
      <c r="J1645" s="6">
        <f t="shared" si="25"/>
        <v>0.38709677419354838</v>
      </c>
    </row>
    <row r="1646" spans="1:10">
      <c r="A1646" s="1">
        <v>669</v>
      </c>
      <c r="B1646" s="3">
        <v>16</v>
      </c>
      <c r="C1646" s="3">
        <v>27</v>
      </c>
      <c r="D1646" s="1">
        <v>2</v>
      </c>
      <c r="E1646" s="5" t="s">
        <v>96</v>
      </c>
      <c r="F1646" s="5">
        <f>+E1646*D1646</f>
        <v>1.9444444444444445E-2</v>
      </c>
      <c r="G1646" s="3">
        <f>+H1646-(B1646*D1646)</f>
        <v>22</v>
      </c>
      <c r="H1646" s="3">
        <f>+C1646*D1646</f>
        <v>54</v>
      </c>
      <c r="I1646" s="3">
        <f>+B1646*D1646</f>
        <v>32</v>
      </c>
      <c r="J1646" s="6">
        <f t="shared" si="25"/>
        <v>0.20370370370370369</v>
      </c>
    </row>
    <row r="1647" spans="1:10">
      <c r="A1647" s="1">
        <v>669</v>
      </c>
      <c r="B1647" s="3">
        <v>19</v>
      </c>
      <c r="C1647" s="3">
        <v>32</v>
      </c>
      <c r="D1647" s="1">
        <v>3</v>
      </c>
      <c r="E1647" s="5" t="s">
        <v>101</v>
      </c>
      <c r="F1647" s="5">
        <f>+E1647*D1647</f>
        <v>8.7499999999999994E-2</v>
      </c>
      <c r="G1647" s="3">
        <f>+H1647-(B1647*D1647)</f>
        <v>39</v>
      </c>
      <c r="H1647" s="3">
        <f>+C1647*D1647</f>
        <v>96</v>
      </c>
      <c r="I1647" s="3">
        <f>+B1647*D1647</f>
        <v>57</v>
      </c>
      <c r="J1647" s="6">
        <f t="shared" si="25"/>
        <v>0.13541666666666666</v>
      </c>
    </row>
    <row r="1648" spans="1:10">
      <c r="A1648" s="1">
        <v>670</v>
      </c>
      <c r="B1648" s="3">
        <v>14</v>
      </c>
      <c r="C1648" s="3">
        <v>23</v>
      </c>
      <c r="D1648" s="1">
        <v>1</v>
      </c>
      <c r="E1648" s="5" t="s">
        <v>79</v>
      </c>
      <c r="F1648" s="5">
        <f>+E1648*D1648</f>
        <v>1.8055555555555554E-2</v>
      </c>
      <c r="G1648" s="3">
        <f>+H1648-(B1648*D1648)</f>
        <v>9</v>
      </c>
      <c r="H1648" s="3">
        <f>+C1648*D1648</f>
        <v>23</v>
      </c>
      <c r="I1648" s="3">
        <f>+B1648*D1648</f>
        <v>14</v>
      </c>
      <c r="J1648" s="6">
        <f t="shared" si="25"/>
        <v>0.39130434782608697</v>
      </c>
    </row>
    <row r="1649" spans="1:10">
      <c r="A1649" s="1">
        <v>670</v>
      </c>
      <c r="B1649" s="3">
        <v>21</v>
      </c>
      <c r="C1649" s="3">
        <v>35</v>
      </c>
      <c r="D1649" s="1">
        <v>1</v>
      </c>
      <c r="E1649" s="5" t="s">
        <v>75</v>
      </c>
      <c r="F1649" s="5">
        <f>+E1649*D1649</f>
        <v>1.1805555555555555E-2</v>
      </c>
      <c r="G1649" s="3">
        <f>+H1649-(B1649*D1649)</f>
        <v>14</v>
      </c>
      <c r="H1649" s="3">
        <f>+C1649*D1649</f>
        <v>35</v>
      </c>
      <c r="I1649" s="3">
        <f>+B1649*D1649</f>
        <v>21</v>
      </c>
      <c r="J1649" s="6">
        <f t="shared" si="25"/>
        <v>0.4</v>
      </c>
    </row>
    <row r="1650" spans="1:10">
      <c r="A1650" s="1">
        <v>670</v>
      </c>
      <c r="B1650" s="3">
        <v>22</v>
      </c>
      <c r="C1650" s="3">
        <v>36</v>
      </c>
      <c r="D1650" s="1">
        <v>1</v>
      </c>
      <c r="E1650" s="5" t="s">
        <v>67</v>
      </c>
      <c r="F1650" s="5">
        <f>+E1650*D1650</f>
        <v>2.2222222222222223E-2</v>
      </c>
      <c r="G1650" s="3">
        <f>+H1650-(B1650*D1650)</f>
        <v>14</v>
      </c>
      <c r="H1650" s="3">
        <f>+C1650*D1650</f>
        <v>36</v>
      </c>
      <c r="I1650" s="3">
        <f>+B1650*D1650</f>
        <v>22</v>
      </c>
      <c r="J1650" s="6">
        <f t="shared" si="25"/>
        <v>0.3888888888888889</v>
      </c>
    </row>
    <row r="1651" spans="1:10">
      <c r="A1651" s="1">
        <v>671</v>
      </c>
      <c r="B1651" s="3">
        <v>21</v>
      </c>
      <c r="C1651" s="3">
        <v>35</v>
      </c>
      <c r="D1651" s="1">
        <v>2</v>
      </c>
      <c r="E1651" s="5" t="s">
        <v>116</v>
      </c>
      <c r="F1651" s="5">
        <f>+E1651*D1651</f>
        <v>4.027777777777778E-2</v>
      </c>
      <c r="G1651" s="3">
        <f>+H1651-(B1651*D1651)</f>
        <v>28</v>
      </c>
      <c r="H1651" s="3">
        <f>+C1651*D1651</f>
        <v>70</v>
      </c>
      <c r="I1651" s="3">
        <f>+B1651*D1651</f>
        <v>42</v>
      </c>
      <c r="J1651" s="6">
        <f t="shared" si="25"/>
        <v>0.2</v>
      </c>
    </row>
    <row r="1652" spans="1:10">
      <c r="A1652" s="1">
        <v>671</v>
      </c>
      <c r="B1652" s="3">
        <v>15</v>
      </c>
      <c r="C1652" s="3">
        <v>25</v>
      </c>
      <c r="D1652" s="1">
        <v>2</v>
      </c>
      <c r="E1652" s="5" t="s">
        <v>67</v>
      </c>
      <c r="F1652" s="5">
        <f>+E1652*D1652</f>
        <v>4.4444444444444446E-2</v>
      </c>
      <c r="G1652" s="3">
        <f>+H1652-(B1652*D1652)</f>
        <v>20</v>
      </c>
      <c r="H1652" s="3">
        <f>+C1652*D1652</f>
        <v>50</v>
      </c>
      <c r="I1652" s="3">
        <f>+B1652*D1652</f>
        <v>30</v>
      </c>
      <c r="J1652" s="6">
        <f t="shared" si="25"/>
        <v>0.2</v>
      </c>
    </row>
    <row r="1653" spans="1:10">
      <c r="A1653" s="1">
        <v>671</v>
      </c>
      <c r="B1653" s="3">
        <v>19</v>
      </c>
      <c r="C1653" s="3">
        <v>32</v>
      </c>
      <c r="D1653" s="1">
        <v>2</v>
      </c>
      <c r="E1653" s="5" t="s">
        <v>69</v>
      </c>
      <c r="F1653" s="5">
        <f>+E1653*D1653</f>
        <v>4.7222222222222221E-2</v>
      </c>
      <c r="G1653" s="3">
        <f>+H1653-(B1653*D1653)</f>
        <v>26</v>
      </c>
      <c r="H1653" s="3">
        <f>+C1653*D1653</f>
        <v>64</v>
      </c>
      <c r="I1653" s="3">
        <f>+B1653*D1653</f>
        <v>38</v>
      </c>
      <c r="J1653" s="6">
        <f t="shared" si="25"/>
        <v>0.203125</v>
      </c>
    </row>
    <row r="1654" spans="1:10">
      <c r="A1654" s="1">
        <v>672</v>
      </c>
      <c r="B1654" s="3">
        <v>19</v>
      </c>
      <c r="C1654" s="3">
        <v>32</v>
      </c>
      <c r="D1654" s="1">
        <v>3</v>
      </c>
      <c r="E1654" s="5" t="s">
        <v>108</v>
      </c>
      <c r="F1654" s="5">
        <f>+E1654*D1654</f>
        <v>4.3749999999999997E-2</v>
      </c>
      <c r="G1654" s="3">
        <f>+H1654-(B1654*D1654)</f>
        <v>39</v>
      </c>
      <c r="H1654" s="3">
        <f>+C1654*D1654</f>
        <v>96</v>
      </c>
      <c r="I1654" s="3">
        <f>+B1654*D1654</f>
        <v>57</v>
      </c>
      <c r="J1654" s="6">
        <f t="shared" si="25"/>
        <v>0.13541666666666666</v>
      </c>
    </row>
    <row r="1655" spans="1:10">
      <c r="A1655" s="1">
        <v>672</v>
      </c>
      <c r="B1655" s="3">
        <v>13</v>
      </c>
      <c r="C1655" s="3">
        <v>21</v>
      </c>
      <c r="D1655" s="1">
        <v>2</v>
      </c>
      <c r="E1655" s="5" t="s">
        <v>78</v>
      </c>
      <c r="F1655" s="5">
        <f>+E1655*D1655</f>
        <v>2.0833333333333332E-2</v>
      </c>
      <c r="G1655" s="3">
        <f>+H1655-(B1655*D1655)</f>
        <v>16</v>
      </c>
      <c r="H1655" s="3">
        <f>+C1655*D1655</f>
        <v>42</v>
      </c>
      <c r="I1655" s="3">
        <f>+B1655*D1655</f>
        <v>26</v>
      </c>
      <c r="J1655" s="6">
        <f t="shared" si="25"/>
        <v>0.19047619047619047</v>
      </c>
    </row>
    <row r="1656" spans="1:10">
      <c r="A1656" s="1">
        <v>672</v>
      </c>
      <c r="B1656" s="3">
        <v>11</v>
      </c>
      <c r="C1656" s="3">
        <v>19</v>
      </c>
      <c r="D1656" s="1">
        <v>1</v>
      </c>
      <c r="E1656" s="5" t="s">
        <v>101</v>
      </c>
      <c r="F1656" s="5">
        <f>+E1656*D1656</f>
        <v>2.9166666666666667E-2</v>
      </c>
      <c r="G1656" s="3">
        <f>+H1656-(B1656*D1656)</f>
        <v>8</v>
      </c>
      <c r="H1656" s="3">
        <f>+C1656*D1656</f>
        <v>19</v>
      </c>
      <c r="I1656" s="3">
        <f>+B1656*D1656</f>
        <v>11</v>
      </c>
      <c r="J1656" s="6">
        <f t="shared" si="25"/>
        <v>0.42105263157894735</v>
      </c>
    </row>
    <row r="1657" spans="1:10">
      <c r="A1657" s="1">
        <v>673</v>
      </c>
      <c r="B1657" s="3">
        <v>25</v>
      </c>
      <c r="C1657" s="3">
        <v>40</v>
      </c>
      <c r="D1657" s="1">
        <v>2</v>
      </c>
      <c r="E1657" s="5" t="s">
        <v>99</v>
      </c>
      <c r="F1657" s="5">
        <f>+E1657*D1657</f>
        <v>1.8055555555555554E-2</v>
      </c>
      <c r="G1657" s="3">
        <f>+H1657-(B1657*D1657)</f>
        <v>30</v>
      </c>
      <c r="H1657" s="3">
        <f>+C1657*D1657</f>
        <v>80</v>
      </c>
      <c r="I1657" s="3">
        <f>+B1657*D1657</f>
        <v>50</v>
      </c>
      <c r="J1657" s="6">
        <f t="shared" si="25"/>
        <v>0.1875</v>
      </c>
    </row>
    <row r="1658" spans="1:10">
      <c r="A1658" s="1">
        <v>673</v>
      </c>
      <c r="B1658" s="3">
        <v>21</v>
      </c>
      <c r="C1658" s="3">
        <v>35</v>
      </c>
      <c r="D1658" s="1">
        <v>3</v>
      </c>
      <c r="E1658" s="5" t="s">
        <v>82</v>
      </c>
      <c r="F1658" s="5">
        <f>+E1658*D1658</f>
        <v>2.0833333333333332E-2</v>
      </c>
      <c r="G1658" s="3">
        <f>+H1658-(B1658*D1658)</f>
        <v>42</v>
      </c>
      <c r="H1658" s="3">
        <f>+C1658*D1658</f>
        <v>105</v>
      </c>
      <c r="I1658" s="3">
        <f>+B1658*D1658</f>
        <v>63</v>
      </c>
      <c r="J1658" s="6">
        <f t="shared" si="25"/>
        <v>0.13333333333333333</v>
      </c>
    </row>
    <row r="1659" spans="1:10">
      <c r="A1659" s="1">
        <v>673</v>
      </c>
      <c r="B1659" s="3">
        <v>18</v>
      </c>
      <c r="C1659" s="3">
        <v>30</v>
      </c>
      <c r="D1659" s="1">
        <v>1</v>
      </c>
      <c r="E1659" s="5" t="s">
        <v>66</v>
      </c>
      <c r="F1659" s="5">
        <f>+E1659*D1659</f>
        <v>1.7361111111111112E-2</v>
      </c>
      <c r="G1659" s="3">
        <f>+H1659-(B1659*D1659)</f>
        <v>12</v>
      </c>
      <c r="H1659" s="3">
        <f>+C1659*D1659</f>
        <v>30</v>
      </c>
      <c r="I1659" s="3">
        <f>+B1659*D1659</f>
        <v>18</v>
      </c>
      <c r="J1659" s="6">
        <f t="shared" si="25"/>
        <v>0.4</v>
      </c>
    </row>
    <row r="1660" spans="1:10">
      <c r="A1660" s="1">
        <v>673</v>
      </c>
      <c r="B1660" s="3">
        <v>15</v>
      </c>
      <c r="C1660" s="3">
        <v>25</v>
      </c>
      <c r="D1660" s="1">
        <v>2</v>
      </c>
      <c r="E1660" s="5" t="s">
        <v>98</v>
      </c>
      <c r="F1660" s="5">
        <f>+E1660*D1660</f>
        <v>6.25E-2</v>
      </c>
      <c r="G1660" s="3">
        <f>+H1660-(B1660*D1660)</f>
        <v>20</v>
      </c>
      <c r="H1660" s="3">
        <f>+C1660*D1660</f>
        <v>50</v>
      </c>
      <c r="I1660" s="3">
        <f>+B1660*D1660</f>
        <v>30</v>
      </c>
      <c r="J1660" s="6">
        <f t="shared" si="25"/>
        <v>0.2</v>
      </c>
    </row>
    <row r="1661" spans="1:10">
      <c r="A1661" s="1">
        <v>674</v>
      </c>
      <c r="B1661" s="3">
        <v>11</v>
      </c>
      <c r="C1661" s="3">
        <v>19</v>
      </c>
      <c r="D1661" s="1">
        <v>3</v>
      </c>
      <c r="E1661" s="5" t="s">
        <v>77</v>
      </c>
      <c r="F1661" s="5">
        <f>+E1661*D1661</f>
        <v>2.2916666666666665E-2</v>
      </c>
      <c r="G1661" s="3">
        <f>+H1661-(B1661*D1661)</f>
        <v>24</v>
      </c>
      <c r="H1661" s="3">
        <f>+C1661*D1661</f>
        <v>57</v>
      </c>
      <c r="I1661" s="3">
        <f>+B1661*D1661</f>
        <v>33</v>
      </c>
      <c r="J1661" s="6">
        <f t="shared" si="25"/>
        <v>0.14035087719298245</v>
      </c>
    </row>
    <row r="1662" spans="1:10">
      <c r="A1662" s="1">
        <v>674</v>
      </c>
      <c r="B1662" s="3">
        <v>10</v>
      </c>
      <c r="C1662" s="3">
        <v>18</v>
      </c>
      <c r="D1662" s="1">
        <v>2</v>
      </c>
      <c r="E1662" s="5" t="s">
        <v>109</v>
      </c>
      <c r="F1662" s="5">
        <f>+E1662*D1662</f>
        <v>1.6666666666666666E-2</v>
      </c>
      <c r="G1662" s="3">
        <f>+H1662-(B1662*D1662)</f>
        <v>16</v>
      </c>
      <c r="H1662" s="3">
        <f>+C1662*D1662</f>
        <v>36</v>
      </c>
      <c r="I1662" s="3">
        <f>+B1662*D1662</f>
        <v>20</v>
      </c>
      <c r="J1662" s="6">
        <f t="shared" si="25"/>
        <v>0.22222222222222221</v>
      </c>
    </row>
    <row r="1663" spans="1:10">
      <c r="A1663" s="1">
        <v>674</v>
      </c>
      <c r="B1663" s="3">
        <v>19</v>
      </c>
      <c r="C1663" s="3">
        <v>31</v>
      </c>
      <c r="D1663" s="1">
        <v>3</v>
      </c>
      <c r="E1663" s="5" t="s">
        <v>115</v>
      </c>
      <c r="F1663" s="5">
        <f>+E1663*D1663</f>
        <v>1.4583333333333334E-2</v>
      </c>
      <c r="G1663" s="3">
        <f>+H1663-(B1663*D1663)</f>
        <v>36</v>
      </c>
      <c r="H1663" s="3">
        <f>+C1663*D1663</f>
        <v>93</v>
      </c>
      <c r="I1663" s="3">
        <f>+B1663*D1663</f>
        <v>57</v>
      </c>
      <c r="J1663" s="6">
        <f t="shared" si="25"/>
        <v>0.12903225806451613</v>
      </c>
    </row>
    <row r="1664" spans="1:10">
      <c r="A1664" s="1">
        <v>674</v>
      </c>
      <c r="B1664" s="3">
        <v>13</v>
      </c>
      <c r="C1664" s="3">
        <v>21</v>
      </c>
      <c r="D1664" s="1">
        <v>1</v>
      </c>
      <c r="E1664" s="5" t="s">
        <v>103</v>
      </c>
      <c r="F1664" s="5">
        <f>+E1664*D1664</f>
        <v>2.4305555555555556E-2</v>
      </c>
      <c r="G1664" s="3">
        <f>+H1664-(B1664*D1664)</f>
        <v>8</v>
      </c>
      <c r="H1664" s="3">
        <f>+C1664*D1664</f>
        <v>21</v>
      </c>
      <c r="I1664" s="3">
        <f>+B1664*D1664</f>
        <v>13</v>
      </c>
      <c r="J1664" s="6">
        <f t="shared" si="25"/>
        <v>0.38095238095238093</v>
      </c>
    </row>
    <row r="1665" spans="1:10">
      <c r="A1665" s="1">
        <v>675</v>
      </c>
      <c r="B1665" s="3">
        <v>15</v>
      </c>
      <c r="C1665" s="3">
        <v>25</v>
      </c>
      <c r="D1665" s="1">
        <v>1</v>
      </c>
      <c r="E1665" s="5" t="s">
        <v>76</v>
      </c>
      <c r="F1665" s="5">
        <f>+E1665*D1665</f>
        <v>5.5555555555555558E-3</v>
      </c>
      <c r="G1665" s="3">
        <f>+H1665-(B1665*D1665)</f>
        <v>10</v>
      </c>
      <c r="H1665" s="3">
        <f>+C1665*D1665</f>
        <v>25</v>
      </c>
      <c r="I1665" s="3">
        <f>+B1665*D1665</f>
        <v>15</v>
      </c>
      <c r="J1665" s="6">
        <f t="shared" si="25"/>
        <v>0.4</v>
      </c>
    </row>
    <row r="1666" spans="1:10">
      <c r="A1666" s="1">
        <v>675</v>
      </c>
      <c r="B1666" s="3">
        <v>12</v>
      </c>
      <c r="C1666" s="3">
        <v>20</v>
      </c>
      <c r="D1666" s="1">
        <v>3</v>
      </c>
      <c r="E1666" s="5" t="s">
        <v>73</v>
      </c>
      <c r="F1666" s="5">
        <f>+E1666*D1666</f>
        <v>0.11249999999999999</v>
      </c>
      <c r="G1666" s="3">
        <f>+H1666-(B1666*D1666)</f>
        <v>24</v>
      </c>
      <c r="H1666" s="3">
        <f>+C1666*D1666</f>
        <v>60</v>
      </c>
      <c r="I1666" s="3">
        <f>+B1666*D1666</f>
        <v>36</v>
      </c>
      <c r="J1666" s="6">
        <f t="shared" ref="J1666:J1729" si="26">+(G1666/H1666)/D1666</f>
        <v>0.13333333333333333</v>
      </c>
    </row>
    <row r="1667" spans="1:10">
      <c r="A1667" s="1">
        <v>675</v>
      </c>
      <c r="B1667" s="3">
        <v>22</v>
      </c>
      <c r="C1667" s="3">
        <v>36</v>
      </c>
      <c r="D1667" s="1">
        <v>3</v>
      </c>
      <c r="E1667" s="5" t="s">
        <v>89</v>
      </c>
      <c r="F1667" s="5">
        <f>+E1667*D1667</f>
        <v>0.12291666666666667</v>
      </c>
      <c r="G1667" s="3">
        <f>+H1667-(B1667*D1667)</f>
        <v>42</v>
      </c>
      <c r="H1667" s="3">
        <f>+C1667*D1667</f>
        <v>108</v>
      </c>
      <c r="I1667" s="3">
        <f>+B1667*D1667</f>
        <v>66</v>
      </c>
      <c r="J1667" s="6">
        <f t="shared" si="26"/>
        <v>0.12962962962962962</v>
      </c>
    </row>
    <row r="1668" spans="1:10">
      <c r="A1668" s="1">
        <v>676</v>
      </c>
      <c r="B1668" s="3">
        <v>19</v>
      </c>
      <c r="C1668" s="3">
        <v>31</v>
      </c>
      <c r="D1668" s="1">
        <v>1</v>
      </c>
      <c r="E1668" s="5" t="s">
        <v>98</v>
      </c>
      <c r="F1668" s="5">
        <f>+E1668*D1668</f>
        <v>3.125E-2</v>
      </c>
      <c r="G1668" s="3">
        <f>+H1668-(B1668*D1668)</f>
        <v>12</v>
      </c>
      <c r="H1668" s="3">
        <f>+C1668*D1668</f>
        <v>31</v>
      </c>
      <c r="I1668" s="3">
        <f>+B1668*D1668</f>
        <v>19</v>
      </c>
      <c r="J1668" s="6">
        <f t="shared" si="26"/>
        <v>0.38709677419354838</v>
      </c>
    </row>
    <row r="1669" spans="1:10">
      <c r="A1669" s="1">
        <v>676</v>
      </c>
      <c r="B1669" s="3">
        <v>14</v>
      </c>
      <c r="C1669" s="3">
        <v>23</v>
      </c>
      <c r="D1669" s="1">
        <v>1</v>
      </c>
      <c r="E1669" s="5" t="s">
        <v>88</v>
      </c>
      <c r="F1669" s="5">
        <f>+E1669*D1669</f>
        <v>2.7777777777777776E-2</v>
      </c>
      <c r="G1669" s="3">
        <f>+H1669-(B1669*D1669)</f>
        <v>9</v>
      </c>
      <c r="H1669" s="3">
        <f>+C1669*D1669</f>
        <v>23</v>
      </c>
      <c r="I1669" s="3">
        <f>+B1669*D1669</f>
        <v>14</v>
      </c>
      <c r="J1669" s="6">
        <f t="shared" si="26"/>
        <v>0.39130434782608697</v>
      </c>
    </row>
    <row r="1670" spans="1:10">
      <c r="A1670" s="1">
        <v>676</v>
      </c>
      <c r="B1670" s="3">
        <v>16</v>
      </c>
      <c r="C1670" s="3">
        <v>28</v>
      </c>
      <c r="D1670" s="1">
        <v>1</v>
      </c>
      <c r="E1670" s="5" t="s">
        <v>109</v>
      </c>
      <c r="F1670" s="5">
        <f>+E1670*D1670</f>
        <v>8.3333333333333332E-3</v>
      </c>
      <c r="G1670" s="3">
        <f>+H1670-(B1670*D1670)</f>
        <v>12</v>
      </c>
      <c r="H1670" s="3">
        <f>+C1670*D1670</f>
        <v>28</v>
      </c>
      <c r="I1670" s="3">
        <f>+B1670*D1670</f>
        <v>16</v>
      </c>
      <c r="J1670" s="6">
        <f t="shared" si="26"/>
        <v>0.42857142857142855</v>
      </c>
    </row>
    <row r="1671" spans="1:10">
      <c r="A1671" s="1">
        <v>676</v>
      </c>
      <c r="B1671" s="3">
        <v>13</v>
      </c>
      <c r="C1671" s="3">
        <v>21</v>
      </c>
      <c r="D1671" s="1">
        <v>2</v>
      </c>
      <c r="E1671" s="5" t="s">
        <v>84</v>
      </c>
      <c r="F1671" s="5">
        <f>+E1671*D1671</f>
        <v>3.3333333333333333E-2</v>
      </c>
      <c r="G1671" s="3">
        <f>+H1671-(B1671*D1671)</f>
        <v>16</v>
      </c>
      <c r="H1671" s="3">
        <f>+C1671*D1671</f>
        <v>42</v>
      </c>
      <c r="I1671" s="3">
        <f>+B1671*D1671</f>
        <v>26</v>
      </c>
      <c r="J1671" s="6">
        <f t="shared" si="26"/>
        <v>0.19047619047619047</v>
      </c>
    </row>
    <row r="1672" spans="1:10">
      <c r="A1672" s="1">
        <v>677</v>
      </c>
      <c r="B1672" s="3">
        <v>12</v>
      </c>
      <c r="C1672" s="3">
        <v>20</v>
      </c>
      <c r="D1672" s="1">
        <v>2</v>
      </c>
      <c r="E1672" s="5" t="s">
        <v>107</v>
      </c>
      <c r="F1672" s="5">
        <f>+E1672*D1672</f>
        <v>7.6388888888888895E-2</v>
      </c>
      <c r="G1672" s="3">
        <f>+H1672-(B1672*D1672)</f>
        <v>16</v>
      </c>
      <c r="H1672" s="3">
        <f>+C1672*D1672</f>
        <v>40</v>
      </c>
      <c r="I1672" s="3">
        <f>+B1672*D1672</f>
        <v>24</v>
      </c>
      <c r="J1672" s="6">
        <f t="shared" si="26"/>
        <v>0.2</v>
      </c>
    </row>
    <row r="1673" spans="1:10">
      <c r="A1673" s="1">
        <v>677</v>
      </c>
      <c r="B1673" s="3">
        <v>21</v>
      </c>
      <c r="C1673" s="3">
        <v>35</v>
      </c>
      <c r="D1673" s="1">
        <v>2</v>
      </c>
      <c r="E1673" s="5" t="s">
        <v>89</v>
      </c>
      <c r="F1673" s="5">
        <f>+E1673*D1673</f>
        <v>8.1944444444444445E-2</v>
      </c>
      <c r="G1673" s="3">
        <f>+H1673-(B1673*D1673)</f>
        <v>28</v>
      </c>
      <c r="H1673" s="3">
        <f>+C1673*D1673</f>
        <v>70</v>
      </c>
      <c r="I1673" s="3">
        <f>+B1673*D1673</f>
        <v>42</v>
      </c>
      <c r="J1673" s="6">
        <f t="shared" si="26"/>
        <v>0.2</v>
      </c>
    </row>
    <row r="1674" spans="1:10">
      <c r="A1674" s="1">
        <v>677</v>
      </c>
      <c r="B1674" s="3">
        <v>20</v>
      </c>
      <c r="C1674" s="3">
        <v>34</v>
      </c>
      <c r="D1674" s="1">
        <v>1</v>
      </c>
      <c r="E1674" s="5" t="s">
        <v>69</v>
      </c>
      <c r="F1674" s="5">
        <f>+E1674*D1674</f>
        <v>2.361111111111111E-2</v>
      </c>
      <c r="G1674" s="3">
        <f>+H1674-(B1674*D1674)</f>
        <v>14</v>
      </c>
      <c r="H1674" s="3">
        <f>+C1674*D1674</f>
        <v>34</v>
      </c>
      <c r="I1674" s="3">
        <f>+B1674*D1674</f>
        <v>20</v>
      </c>
      <c r="J1674" s="6">
        <f t="shared" si="26"/>
        <v>0.41176470588235292</v>
      </c>
    </row>
    <row r="1675" spans="1:10">
      <c r="A1675" s="1">
        <v>678</v>
      </c>
      <c r="B1675" s="3">
        <v>17</v>
      </c>
      <c r="C1675" s="3">
        <v>29</v>
      </c>
      <c r="D1675" s="1">
        <v>1</v>
      </c>
      <c r="E1675" s="5" t="s">
        <v>71</v>
      </c>
      <c r="F1675" s="5">
        <f>+E1675*D1675</f>
        <v>1.8749999999999999E-2</v>
      </c>
      <c r="G1675" s="3">
        <f>+H1675-(B1675*D1675)</f>
        <v>12</v>
      </c>
      <c r="H1675" s="3">
        <f>+C1675*D1675</f>
        <v>29</v>
      </c>
      <c r="I1675" s="3">
        <f>+B1675*D1675</f>
        <v>17</v>
      </c>
      <c r="J1675" s="6">
        <f t="shared" si="26"/>
        <v>0.41379310344827586</v>
      </c>
    </row>
    <row r="1676" spans="1:10">
      <c r="A1676" s="1">
        <v>678</v>
      </c>
      <c r="B1676" s="3">
        <v>11</v>
      </c>
      <c r="C1676" s="3">
        <v>19</v>
      </c>
      <c r="D1676" s="1">
        <v>3</v>
      </c>
      <c r="E1676" s="5" t="s">
        <v>111</v>
      </c>
      <c r="F1676" s="5">
        <f>+E1676*D1676</f>
        <v>7.7083333333333337E-2</v>
      </c>
      <c r="G1676" s="3">
        <f>+H1676-(B1676*D1676)</f>
        <v>24</v>
      </c>
      <c r="H1676" s="3">
        <f>+C1676*D1676</f>
        <v>57</v>
      </c>
      <c r="I1676" s="3">
        <f>+B1676*D1676</f>
        <v>33</v>
      </c>
      <c r="J1676" s="6">
        <f t="shared" si="26"/>
        <v>0.14035087719298245</v>
      </c>
    </row>
    <row r="1677" spans="1:10">
      <c r="A1677" s="1">
        <v>678</v>
      </c>
      <c r="B1677" s="3">
        <v>21</v>
      </c>
      <c r="C1677" s="3">
        <v>35</v>
      </c>
      <c r="D1677" s="1">
        <v>2</v>
      </c>
      <c r="E1677" s="5" t="s">
        <v>111</v>
      </c>
      <c r="F1677" s="5">
        <f>+E1677*D1677</f>
        <v>5.1388888888888887E-2</v>
      </c>
      <c r="G1677" s="3">
        <f>+H1677-(B1677*D1677)</f>
        <v>28</v>
      </c>
      <c r="H1677" s="3">
        <f>+C1677*D1677</f>
        <v>70</v>
      </c>
      <c r="I1677" s="3">
        <f>+B1677*D1677</f>
        <v>42</v>
      </c>
      <c r="J1677" s="6">
        <f t="shared" si="26"/>
        <v>0.2</v>
      </c>
    </row>
    <row r="1678" spans="1:10">
      <c r="A1678" s="1">
        <v>678</v>
      </c>
      <c r="B1678" s="3">
        <v>14</v>
      </c>
      <c r="C1678" s="3">
        <v>24</v>
      </c>
      <c r="D1678" s="1">
        <v>2</v>
      </c>
      <c r="E1678" s="5" t="s">
        <v>97</v>
      </c>
      <c r="F1678" s="5">
        <f>+E1678*D1678</f>
        <v>2.7777777777777776E-2</v>
      </c>
      <c r="G1678" s="3">
        <f>+H1678-(B1678*D1678)</f>
        <v>20</v>
      </c>
      <c r="H1678" s="3">
        <f>+C1678*D1678</f>
        <v>48</v>
      </c>
      <c r="I1678" s="3">
        <f>+B1678*D1678</f>
        <v>28</v>
      </c>
      <c r="J1678" s="6">
        <f t="shared" si="26"/>
        <v>0.20833333333333334</v>
      </c>
    </row>
    <row r="1679" spans="1:10">
      <c r="A1679" s="1">
        <v>679</v>
      </c>
      <c r="B1679" s="3">
        <v>13</v>
      </c>
      <c r="C1679" s="3">
        <v>21</v>
      </c>
      <c r="D1679" s="1">
        <v>2</v>
      </c>
      <c r="E1679" s="5" t="s">
        <v>71</v>
      </c>
      <c r="F1679" s="5">
        <f>+E1679*D1679</f>
        <v>3.7499999999999999E-2</v>
      </c>
      <c r="G1679" s="3">
        <f>+H1679-(B1679*D1679)</f>
        <v>16</v>
      </c>
      <c r="H1679" s="3">
        <f>+C1679*D1679</f>
        <v>42</v>
      </c>
      <c r="I1679" s="3">
        <f>+B1679*D1679</f>
        <v>26</v>
      </c>
      <c r="J1679" s="6">
        <f t="shared" si="26"/>
        <v>0.19047619047619047</v>
      </c>
    </row>
    <row r="1680" spans="1:10">
      <c r="A1680" s="1">
        <v>679</v>
      </c>
      <c r="B1680" s="3">
        <v>15</v>
      </c>
      <c r="C1680" s="3">
        <v>26</v>
      </c>
      <c r="D1680" s="1">
        <v>1</v>
      </c>
      <c r="E1680" s="5" t="s">
        <v>77</v>
      </c>
      <c r="F1680" s="5">
        <f>+E1680*D1680</f>
        <v>7.6388888888888886E-3</v>
      </c>
      <c r="G1680" s="3">
        <f>+H1680-(B1680*D1680)</f>
        <v>11</v>
      </c>
      <c r="H1680" s="3">
        <f>+C1680*D1680</f>
        <v>26</v>
      </c>
      <c r="I1680" s="3">
        <f>+B1680*D1680</f>
        <v>15</v>
      </c>
      <c r="J1680" s="6">
        <f t="shared" si="26"/>
        <v>0.42307692307692307</v>
      </c>
    </row>
    <row r="1681" spans="1:10">
      <c r="A1681" s="1">
        <v>679</v>
      </c>
      <c r="B1681" s="3">
        <v>16</v>
      </c>
      <c r="C1681" s="3">
        <v>28</v>
      </c>
      <c r="D1681" s="1">
        <v>2</v>
      </c>
      <c r="E1681" s="5" t="s">
        <v>117</v>
      </c>
      <c r="F1681" s="5">
        <f>+E1681*D1681</f>
        <v>2.2222222222222223E-2</v>
      </c>
      <c r="G1681" s="3">
        <f>+H1681-(B1681*D1681)</f>
        <v>24</v>
      </c>
      <c r="H1681" s="3">
        <f>+C1681*D1681</f>
        <v>56</v>
      </c>
      <c r="I1681" s="3">
        <f>+B1681*D1681</f>
        <v>32</v>
      </c>
      <c r="J1681" s="6">
        <f t="shared" si="26"/>
        <v>0.21428571428571427</v>
      </c>
    </row>
    <row r="1682" spans="1:10">
      <c r="A1682" s="1">
        <v>679</v>
      </c>
      <c r="B1682" s="3">
        <v>15</v>
      </c>
      <c r="C1682" s="3">
        <v>25</v>
      </c>
      <c r="D1682" s="1">
        <v>3</v>
      </c>
      <c r="E1682" s="5" t="s">
        <v>119</v>
      </c>
      <c r="F1682" s="5">
        <f>+E1682*D1682</f>
        <v>0.10833333333333332</v>
      </c>
      <c r="G1682" s="3">
        <f>+H1682-(B1682*D1682)</f>
        <v>30</v>
      </c>
      <c r="H1682" s="3">
        <f>+C1682*D1682</f>
        <v>75</v>
      </c>
      <c r="I1682" s="3">
        <f>+B1682*D1682</f>
        <v>45</v>
      </c>
      <c r="J1682" s="6">
        <f t="shared" si="26"/>
        <v>0.13333333333333333</v>
      </c>
    </row>
    <row r="1683" spans="1:10">
      <c r="A1683" s="1">
        <v>680</v>
      </c>
      <c r="B1683" s="3">
        <v>10</v>
      </c>
      <c r="C1683" s="3">
        <v>18</v>
      </c>
      <c r="D1683" s="1">
        <v>2</v>
      </c>
      <c r="E1683" s="5" t="s">
        <v>87</v>
      </c>
      <c r="F1683" s="5">
        <f>+E1683*D1683</f>
        <v>8.3333333333333332E-3</v>
      </c>
      <c r="G1683" s="3">
        <f>+H1683-(B1683*D1683)</f>
        <v>16</v>
      </c>
      <c r="H1683" s="3">
        <f>+C1683*D1683</f>
        <v>36</v>
      </c>
      <c r="I1683" s="3">
        <f>+B1683*D1683</f>
        <v>20</v>
      </c>
      <c r="J1683" s="6">
        <f t="shared" si="26"/>
        <v>0.22222222222222221</v>
      </c>
    </row>
    <row r="1684" spans="1:10">
      <c r="A1684" s="1">
        <v>680</v>
      </c>
      <c r="B1684" s="3">
        <v>12</v>
      </c>
      <c r="C1684" s="3">
        <v>20</v>
      </c>
      <c r="D1684" s="1">
        <v>3</v>
      </c>
      <c r="E1684" s="5" t="s">
        <v>80</v>
      </c>
      <c r="F1684" s="5">
        <f>+E1684*D1684</f>
        <v>0.10208333333333333</v>
      </c>
      <c r="G1684" s="3">
        <f>+H1684-(B1684*D1684)</f>
        <v>24</v>
      </c>
      <c r="H1684" s="3">
        <f>+C1684*D1684</f>
        <v>60</v>
      </c>
      <c r="I1684" s="3">
        <f>+B1684*D1684</f>
        <v>36</v>
      </c>
      <c r="J1684" s="6">
        <f t="shared" si="26"/>
        <v>0.13333333333333333</v>
      </c>
    </row>
    <row r="1685" spans="1:10">
      <c r="A1685" s="1">
        <v>680</v>
      </c>
      <c r="B1685" s="3">
        <v>20</v>
      </c>
      <c r="C1685" s="3">
        <v>33</v>
      </c>
      <c r="D1685" s="1">
        <v>2</v>
      </c>
      <c r="E1685" s="5" t="s">
        <v>110</v>
      </c>
      <c r="F1685" s="5">
        <f>+E1685*D1685</f>
        <v>7.7777777777777779E-2</v>
      </c>
      <c r="G1685" s="3">
        <f>+H1685-(B1685*D1685)</f>
        <v>26</v>
      </c>
      <c r="H1685" s="3">
        <f>+C1685*D1685</f>
        <v>66</v>
      </c>
      <c r="I1685" s="3">
        <f>+B1685*D1685</f>
        <v>40</v>
      </c>
      <c r="J1685" s="6">
        <f t="shared" si="26"/>
        <v>0.19696969696969696</v>
      </c>
    </row>
    <row r="1686" spans="1:10">
      <c r="A1686" s="1">
        <v>681</v>
      </c>
      <c r="B1686" s="3">
        <v>20</v>
      </c>
      <c r="C1686" s="3">
        <v>33</v>
      </c>
      <c r="D1686" s="1">
        <v>1</v>
      </c>
      <c r="E1686" s="5" t="s">
        <v>86</v>
      </c>
      <c r="F1686" s="5">
        <f>+E1686*D1686</f>
        <v>3.0555555555555555E-2</v>
      </c>
      <c r="G1686" s="3">
        <f>+H1686-(B1686*D1686)</f>
        <v>13</v>
      </c>
      <c r="H1686" s="3">
        <f>+C1686*D1686</f>
        <v>33</v>
      </c>
      <c r="I1686" s="3">
        <f>+B1686*D1686</f>
        <v>20</v>
      </c>
      <c r="J1686" s="6">
        <f t="shared" si="26"/>
        <v>0.39393939393939392</v>
      </c>
    </row>
    <row r="1687" spans="1:10">
      <c r="A1687" s="1">
        <v>681</v>
      </c>
      <c r="B1687" s="3">
        <v>13</v>
      </c>
      <c r="C1687" s="3">
        <v>21</v>
      </c>
      <c r="D1687" s="1">
        <v>2</v>
      </c>
      <c r="E1687" s="5" t="s">
        <v>108</v>
      </c>
      <c r="F1687" s="5">
        <f>+E1687*D1687</f>
        <v>2.9166666666666667E-2</v>
      </c>
      <c r="G1687" s="3">
        <f>+H1687-(B1687*D1687)</f>
        <v>16</v>
      </c>
      <c r="H1687" s="3">
        <f>+C1687*D1687</f>
        <v>42</v>
      </c>
      <c r="I1687" s="3">
        <f>+B1687*D1687</f>
        <v>26</v>
      </c>
      <c r="J1687" s="6">
        <f t="shared" si="26"/>
        <v>0.19047619047619047</v>
      </c>
    </row>
    <row r="1688" spans="1:10">
      <c r="A1688" s="1">
        <v>682</v>
      </c>
      <c r="B1688" s="3">
        <v>14</v>
      </c>
      <c r="C1688" s="3">
        <v>23</v>
      </c>
      <c r="D1688" s="1">
        <v>1</v>
      </c>
      <c r="E1688" s="5" t="s">
        <v>92</v>
      </c>
      <c r="F1688" s="5">
        <f>+E1688*D1688</f>
        <v>2.9861111111111113E-2</v>
      </c>
      <c r="G1688" s="3">
        <f>+H1688-(B1688*D1688)</f>
        <v>9</v>
      </c>
      <c r="H1688" s="3">
        <f>+C1688*D1688</f>
        <v>23</v>
      </c>
      <c r="I1688" s="3">
        <f>+B1688*D1688</f>
        <v>14</v>
      </c>
      <c r="J1688" s="6">
        <f t="shared" si="26"/>
        <v>0.39130434782608697</v>
      </c>
    </row>
    <row r="1689" spans="1:10">
      <c r="A1689" s="1">
        <v>683</v>
      </c>
      <c r="B1689" s="3">
        <v>13</v>
      </c>
      <c r="C1689" s="3">
        <v>22</v>
      </c>
      <c r="D1689" s="1">
        <v>1</v>
      </c>
      <c r="E1689" s="5" t="s">
        <v>66</v>
      </c>
      <c r="F1689" s="5">
        <f>+E1689*D1689</f>
        <v>1.7361111111111112E-2</v>
      </c>
      <c r="G1689" s="3">
        <f>+H1689-(B1689*D1689)</f>
        <v>9</v>
      </c>
      <c r="H1689" s="3">
        <f>+C1689*D1689</f>
        <v>22</v>
      </c>
      <c r="I1689" s="3">
        <f>+B1689*D1689</f>
        <v>13</v>
      </c>
      <c r="J1689" s="6">
        <f t="shared" si="26"/>
        <v>0.40909090909090912</v>
      </c>
    </row>
    <row r="1690" spans="1:10">
      <c r="A1690" s="1">
        <v>683</v>
      </c>
      <c r="B1690" s="3">
        <v>12</v>
      </c>
      <c r="C1690" s="3">
        <v>20</v>
      </c>
      <c r="D1690" s="1">
        <v>2</v>
      </c>
      <c r="E1690" s="5" t="s">
        <v>103</v>
      </c>
      <c r="F1690" s="5">
        <f>+E1690*D1690</f>
        <v>4.8611111111111112E-2</v>
      </c>
      <c r="G1690" s="3">
        <f>+H1690-(B1690*D1690)</f>
        <v>16</v>
      </c>
      <c r="H1690" s="3">
        <f>+C1690*D1690</f>
        <v>40</v>
      </c>
      <c r="I1690" s="3">
        <f>+B1690*D1690</f>
        <v>24</v>
      </c>
      <c r="J1690" s="6">
        <f t="shared" si="26"/>
        <v>0.2</v>
      </c>
    </row>
    <row r="1691" spans="1:10">
      <c r="A1691" s="1">
        <v>683</v>
      </c>
      <c r="B1691" s="3">
        <v>25</v>
      </c>
      <c r="C1691" s="3">
        <v>40</v>
      </c>
      <c r="D1691" s="1">
        <v>1</v>
      </c>
      <c r="E1691" s="5" t="s">
        <v>87</v>
      </c>
      <c r="F1691" s="5">
        <f>+E1691*D1691</f>
        <v>4.1666666666666666E-3</v>
      </c>
      <c r="G1691" s="3">
        <f>+H1691-(B1691*D1691)</f>
        <v>15</v>
      </c>
      <c r="H1691" s="3">
        <f>+C1691*D1691</f>
        <v>40</v>
      </c>
      <c r="I1691" s="3">
        <f>+B1691*D1691</f>
        <v>25</v>
      </c>
      <c r="J1691" s="6">
        <f t="shared" si="26"/>
        <v>0.375</v>
      </c>
    </row>
    <row r="1692" spans="1:10">
      <c r="A1692" s="1">
        <v>683</v>
      </c>
      <c r="B1692" s="3">
        <v>19</v>
      </c>
      <c r="C1692" s="3">
        <v>31</v>
      </c>
      <c r="D1692" s="1">
        <v>2</v>
      </c>
      <c r="E1692" s="5" t="s">
        <v>117</v>
      </c>
      <c r="F1692" s="5">
        <f>+E1692*D1692</f>
        <v>2.2222222222222223E-2</v>
      </c>
      <c r="G1692" s="3">
        <f>+H1692-(B1692*D1692)</f>
        <v>24</v>
      </c>
      <c r="H1692" s="3">
        <f>+C1692*D1692</f>
        <v>62</v>
      </c>
      <c r="I1692" s="3">
        <f>+B1692*D1692</f>
        <v>38</v>
      </c>
      <c r="J1692" s="6">
        <f t="shared" si="26"/>
        <v>0.19354838709677419</v>
      </c>
    </row>
    <row r="1693" spans="1:10">
      <c r="A1693" s="1">
        <v>684</v>
      </c>
      <c r="B1693" s="3">
        <v>22</v>
      </c>
      <c r="C1693" s="3">
        <v>36</v>
      </c>
      <c r="D1693" s="1">
        <v>1</v>
      </c>
      <c r="E1693" s="5" t="s">
        <v>91</v>
      </c>
      <c r="F1693" s="5">
        <f>+E1693*D1693</f>
        <v>2.6388888888888889E-2</v>
      </c>
      <c r="G1693" s="3">
        <f>+H1693-(B1693*D1693)</f>
        <v>14</v>
      </c>
      <c r="H1693" s="3">
        <f>+C1693*D1693</f>
        <v>36</v>
      </c>
      <c r="I1693" s="3">
        <f>+B1693*D1693</f>
        <v>22</v>
      </c>
      <c r="J1693" s="6">
        <f t="shared" si="26"/>
        <v>0.3888888888888889</v>
      </c>
    </row>
    <row r="1694" spans="1:10">
      <c r="A1694" s="1">
        <v>684</v>
      </c>
      <c r="B1694" s="3">
        <v>19</v>
      </c>
      <c r="C1694" s="3">
        <v>31</v>
      </c>
      <c r="D1694" s="1">
        <v>1</v>
      </c>
      <c r="E1694" s="5" t="s">
        <v>82</v>
      </c>
      <c r="F1694" s="5">
        <f>+E1694*D1694</f>
        <v>6.9444444444444441E-3</v>
      </c>
      <c r="G1694" s="3">
        <f>+H1694-(B1694*D1694)</f>
        <v>12</v>
      </c>
      <c r="H1694" s="3">
        <f>+C1694*D1694</f>
        <v>31</v>
      </c>
      <c r="I1694" s="3">
        <f>+B1694*D1694</f>
        <v>19</v>
      </c>
      <c r="J1694" s="6">
        <f t="shared" si="26"/>
        <v>0.38709677419354838</v>
      </c>
    </row>
    <row r="1695" spans="1:10">
      <c r="A1695" s="1">
        <v>684</v>
      </c>
      <c r="B1695" s="3">
        <v>15</v>
      </c>
      <c r="C1695" s="3">
        <v>26</v>
      </c>
      <c r="D1695" s="1">
        <v>1</v>
      </c>
      <c r="E1695" s="5" t="s">
        <v>66</v>
      </c>
      <c r="F1695" s="5">
        <f>+E1695*D1695</f>
        <v>1.7361111111111112E-2</v>
      </c>
      <c r="G1695" s="3">
        <f>+H1695-(B1695*D1695)</f>
        <v>11</v>
      </c>
      <c r="H1695" s="3">
        <f>+C1695*D1695</f>
        <v>26</v>
      </c>
      <c r="I1695" s="3">
        <f>+B1695*D1695</f>
        <v>15</v>
      </c>
      <c r="J1695" s="6">
        <f t="shared" si="26"/>
        <v>0.42307692307692307</v>
      </c>
    </row>
    <row r="1696" spans="1:10">
      <c r="A1696" s="1">
        <v>684</v>
      </c>
      <c r="B1696" s="3">
        <v>17</v>
      </c>
      <c r="C1696" s="3">
        <v>29</v>
      </c>
      <c r="D1696" s="1">
        <v>3</v>
      </c>
      <c r="E1696" s="5" t="s">
        <v>111</v>
      </c>
      <c r="F1696" s="5">
        <f>+E1696*D1696</f>
        <v>7.7083333333333337E-2</v>
      </c>
      <c r="G1696" s="3">
        <f>+H1696-(B1696*D1696)</f>
        <v>36</v>
      </c>
      <c r="H1696" s="3">
        <f>+C1696*D1696</f>
        <v>87</v>
      </c>
      <c r="I1696" s="3">
        <f>+B1696*D1696</f>
        <v>51</v>
      </c>
      <c r="J1696" s="6">
        <f t="shared" si="26"/>
        <v>0.13793103448275862</v>
      </c>
    </row>
    <row r="1697" spans="1:10">
      <c r="A1697" s="1">
        <v>685</v>
      </c>
      <c r="B1697" s="3">
        <v>16</v>
      </c>
      <c r="C1697" s="3">
        <v>27</v>
      </c>
      <c r="D1697" s="1">
        <v>2</v>
      </c>
      <c r="E1697" s="5" t="s">
        <v>75</v>
      </c>
      <c r="F1697" s="5">
        <f>+E1697*D1697</f>
        <v>2.361111111111111E-2</v>
      </c>
      <c r="G1697" s="3">
        <f>+H1697-(B1697*D1697)</f>
        <v>22</v>
      </c>
      <c r="H1697" s="3">
        <f>+C1697*D1697</f>
        <v>54</v>
      </c>
      <c r="I1697" s="3">
        <f>+B1697*D1697</f>
        <v>32</v>
      </c>
      <c r="J1697" s="6">
        <f t="shared" si="26"/>
        <v>0.20370370370370369</v>
      </c>
    </row>
    <row r="1698" spans="1:10">
      <c r="A1698" s="1">
        <v>686</v>
      </c>
      <c r="B1698" s="3">
        <v>19</v>
      </c>
      <c r="C1698" s="3">
        <v>31</v>
      </c>
      <c r="D1698" s="1">
        <v>2</v>
      </c>
      <c r="E1698" s="5" t="s">
        <v>111</v>
      </c>
      <c r="F1698" s="5">
        <f>+E1698*D1698</f>
        <v>5.1388888888888887E-2</v>
      </c>
      <c r="G1698" s="3">
        <f>+H1698-(B1698*D1698)</f>
        <v>24</v>
      </c>
      <c r="H1698" s="3">
        <f>+C1698*D1698</f>
        <v>62</v>
      </c>
      <c r="I1698" s="3">
        <f>+B1698*D1698</f>
        <v>38</v>
      </c>
      <c r="J1698" s="6">
        <f t="shared" si="26"/>
        <v>0.19354838709677419</v>
      </c>
    </row>
    <row r="1699" spans="1:10">
      <c r="A1699" s="1">
        <v>686</v>
      </c>
      <c r="B1699" s="3">
        <v>12</v>
      </c>
      <c r="C1699" s="3">
        <v>20</v>
      </c>
      <c r="D1699" s="1">
        <v>2</v>
      </c>
      <c r="E1699" s="5" t="s">
        <v>108</v>
      </c>
      <c r="F1699" s="5">
        <f>+E1699*D1699</f>
        <v>2.9166666666666667E-2</v>
      </c>
      <c r="G1699" s="3">
        <f>+H1699-(B1699*D1699)</f>
        <v>16</v>
      </c>
      <c r="H1699" s="3">
        <f>+C1699*D1699</f>
        <v>40</v>
      </c>
      <c r="I1699" s="3">
        <f>+B1699*D1699</f>
        <v>24</v>
      </c>
      <c r="J1699" s="6">
        <f t="shared" si="26"/>
        <v>0.2</v>
      </c>
    </row>
    <row r="1700" spans="1:10">
      <c r="A1700" s="1">
        <v>687</v>
      </c>
      <c r="B1700" s="3">
        <v>22</v>
      </c>
      <c r="C1700" s="3">
        <v>36</v>
      </c>
      <c r="D1700" s="1">
        <v>2</v>
      </c>
      <c r="E1700" s="5" t="s">
        <v>116</v>
      </c>
      <c r="F1700" s="5">
        <f>+E1700*D1700</f>
        <v>4.027777777777778E-2</v>
      </c>
      <c r="G1700" s="3">
        <f>+H1700-(B1700*D1700)</f>
        <v>28</v>
      </c>
      <c r="H1700" s="3">
        <f>+C1700*D1700</f>
        <v>72</v>
      </c>
      <c r="I1700" s="3">
        <f>+B1700*D1700</f>
        <v>44</v>
      </c>
      <c r="J1700" s="6">
        <f t="shared" si="26"/>
        <v>0.19444444444444445</v>
      </c>
    </row>
    <row r="1701" spans="1:10">
      <c r="A1701" s="1">
        <v>688</v>
      </c>
      <c r="B1701" s="3">
        <v>17</v>
      </c>
      <c r="C1701" s="3">
        <v>29</v>
      </c>
      <c r="D1701" s="1">
        <v>1</v>
      </c>
      <c r="E1701" s="5" t="s">
        <v>96</v>
      </c>
      <c r="F1701" s="5">
        <f>+E1701*D1701</f>
        <v>9.7222222222222224E-3</v>
      </c>
      <c r="G1701" s="3">
        <f>+H1701-(B1701*D1701)</f>
        <v>12</v>
      </c>
      <c r="H1701" s="3">
        <f>+C1701*D1701</f>
        <v>29</v>
      </c>
      <c r="I1701" s="3">
        <f>+B1701*D1701</f>
        <v>17</v>
      </c>
      <c r="J1701" s="6">
        <f t="shared" si="26"/>
        <v>0.41379310344827586</v>
      </c>
    </row>
    <row r="1702" spans="1:10">
      <c r="A1702" s="1">
        <v>689</v>
      </c>
      <c r="B1702" s="3">
        <v>14</v>
      </c>
      <c r="C1702" s="3">
        <v>23</v>
      </c>
      <c r="D1702" s="1">
        <v>3</v>
      </c>
      <c r="E1702" s="5" t="s">
        <v>117</v>
      </c>
      <c r="F1702" s="5">
        <f>+E1702*D1702</f>
        <v>3.3333333333333333E-2</v>
      </c>
      <c r="G1702" s="3">
        <f>+H1702-(B1702*D1702)</f>
        <v>27</v>
      </c>
      <c r="H1702" s="3">
        <f>+C1702*D1702</f>
        <v>69</v>
      </c>
      <c r="I1702" s="3">
        <f>+B1702*D1702</f>
        <v>42</v>
      </c>
      <c r="J1702" s="6">
        <f t="shared" si="26"/>
        <v>0.13043478260869565</v>
      </c>
    </row>
    <row r="1703" spans="1:10">
      <c r="A1703" s="1">
        <v>689</v>
      </c>
      <c r="B1703" s="3">
        <v>15</v>
      </c>
      <c r="C1703" s="3">
        <v>25</v>
      </c>
      <c r="D1703" s="1">
        <v>3</v>
      </c>
      <c r="E1703" s="5" t="s">
        <v>115</v>
      </c>
      <c r="F1703" s="5">
        <f>+E1703*D1703</f>
        <v>1.4583333333333334E-2</v>
      </c>
      <c r="G1703" s="3">
        <f>+H1703-(B1703*D1703)</f>
        <v>30</v>
      </c>
      <c r="H1703" s="3">
        <f>+C1703*D1703</f>
        <v>75</v>
      </c>
      <c r="I1703" s="3">
        <f>+B1703*D1703</f>
        <v>45</v>
      </c>
      <c r="J1703" s="6">
        <f t="shared" si="26"/>
        <v>0.13333333333333333</v>
      </c>
    </row>
    <row r="1704" spans="1:10">
      <c r="A1704" s="1">
        <v>689</v>
      </c>
      <c r="B1704" s="3">
        <v>13</v>
      </c>
      <c r="C1704" s="3">
        <v>21</v>
      </c>
      <c r="D1704" s="1">
        <v>1</v>
      </c>
      <c r="E1704" s="5" t="s">
        <v>87</v>
      </c>
      <c r="F1704" s="5">
        <f>+E1704*D1704</f>
        <v>4.1666666666666666E-3</v>
      </c>
      <c r="G1704" s="3">
        <f>+H1704-(B1704*D1704)</f>
        <v>8</v>
      </c>
      <c r="H1704" s="3">
        <f>+C1704*D1704</f>
        <v>21</v>
      </c>
      <c r="I1704" s="3">
        <f>+B1704*D1704</f>
        <v>13</v>
      </c>
      <c r="J1704" s="6">
        <f t="shared" si="26"/>
        <v>0.38095238095238093</v>
      </c>
    </row>
    <row r="1705" spans="1:10">
      <c r="A1705" s="1">
        <v>690</v>
      </c>
      <c r="B1705" s="3">
        <v>25</v>
      </c>
      <c r="C1705" s="3">
        <v>40</v>
      </c>
      <c r="D1705" s="1">
        <v>1</v>
      </c>
      <c r="E1705" s="5" t="s">
        <v>80</v>
      </c>
      <c r="F1705" s="5">
        <f>+E1705*D1705</f>
        <v>3.4027777777777775E-2</v>
      </c>
      <c r="G1705" s="3">
        <f>+H1705-(B1705*D1705)</f>
        <v>15</v>
      </c>
      <c r="H1705" s="3">
        <f>+C1705*D1705</f>
        <v>40</v>
      </c>
      <c r="I1705" s="3">
        <f>+B1705*D1705</f>
        <v>25</v>
      </c>
      <c r="J1705" s="6">
        <f t="shared" si="26"/>
        <v>0.375</v>
      </c>
    </row>
    <row r="1706" spans="1:10">
      <c r="A1706" s="1">
        <v>690</v>
      </c>
      <c r="B1706" s="3">
        <v>19</v>
      </c>
      <c r="C1706" s="3">
        <v>31</v>
      </c>
      <c r="D1706" s="1">
        <v>2</v>
      </c>
      <c r="E1706" s="5" t="s">
        <v>117</v>
      </c>
      <c r="F1706" s="5">
        <f>+E1706*D1706</f>
        <v>2.2222222222222223E-2</v>
      </c>
      <c r="G1706" s="3">
        <f>+H1706-(B1706*D1706)</f>
        <v>24</v>
      </c>
      <c r="H1706" s="3">
        <f>+C1706*D1706</f>
        <v>62</v>
      </c>
      <c r="I1706" s="3">
        <f>+B1706*D1706</f>
        <v>38</v>
      </c>
      <c r="J1706" s="6">
        <f t="shared" si="26"/>
        <v>0.19354838709677419</v>
      </c>
    </row>
    <row r="1707" spans="1:10">
      <c r="A1707" s="1">
        <v>690</v>
      </c>
      <c r="B1707" s="3">
        <v>16</v>
      </c>
      <c r="C1707" s="3">
        <v>28</v>
      </c>
      <c r="D1707" s="1">
        <v>2</v>
      </c>
      <c r="E1707" s="5" t="s">
        <v>73</v>
      </c>
      <c r="F1707" s="5">
        <f>+E1707*D1707</f>
        <v>7.4999999999999997E-2</v>
      </c>
      <c r="G1707" s="3">
        <f>+H1707-(B1707*D1707)</f>
        <v>24</v>
      </c>
      <c r="H1707" s="3">
        <f>+C1707*D1707</f>
        <v>56</v>
      </c>
      <c r="I1707" s="3">
        <f>+B1707*D1707</f>
        <v>32</v>
      </c>
      <c r="J1707" s="6">
        <f t="shared" si="26"/>
        <v>0.21428571428571427</v>
      </c>
    </row>
    <row r="1708" spans="1:10">
      <c r="A1708" s="1">
        <v>690</v>
      </c>
      <c r="B1708" s="3">
        <v>20</v>
      </c>
      <c r="C1708" s="3">
        <v>33</v>
      </c>
      <c r="D1708" s="1">
        <v>1</v>
      </c>
      <c r="E1708" s="5" t="s">
        <v>84</v>
      </c>
      <c r="F1708" s="5">
        <f>+E1708*D1708</f>
        <v>1.6666666666666666E-2</v>
      </c>
      <c r="G1708" s="3">
        <f>+H1708-(B1708*D1708)</f>
        <v>13</v>
      </c>
      <c r="H1708" s="3">
        <f>+C1708*D1708</f>
        <v>33</v>
      </c>
      <c r="I1708" s="3">
        <f>+B1708*D1708</f>
        <v>20</v>
      </c>
      <c r="J1708" s="6">
        <f t="shared" si="26"/>
        <v>0.39393939393939392</v>
      </c>
    </row>
    <row r="1709" spans="1:10">
      <c r="A1709" s="1">
        <v>691</v>
      </c>
      <c r="B1709" s="3">
        <v>13</v>
      </c>
      <c r="C1709" s="3">
        <v>22</v>
      </c>
      <c r="D1709" s="1">
        <v>3</v>
      </c>
      <c r="E1709" s="5" t="s">
        <v>69</v>
      </c>
      <c r="F1709" s="5">
        <f>+E1709*D1709</f>
        <v>7.0833333333333331E-2</v>
      </c>
      <c r="G1709" s="3">
        <f>+H1709-(B1709*D1709)</f>
        <v>27</v>
      </c>
      <c r="H1709" s="3">
        <f>+C1709*D1709</f>
        <v>66</v>
      </c>
      <c r="I1709" s="3">
        <f>+B1709*D1709</f>
        <v>39</v>
      </c>
      <c r="J1709" s="6">
        <f t="shared" si="26"/>
        <v>0.13636363636363638</v>
      </c>
    </row>
    <row r="1710" spans="1:10">
      <c r="A1710" s="1">
        <v>692</v>
      </c>
      <c r="B1710" s="3">
        <v>21</v>
      </c>
      <c r="C1710" s="3">
        <v>35</v>
      </c>
      <c r="D1710" s="1">
        <v>3</v>
      </c>
      <c r="E1710" s="5" t="s">
        <v>112</v>
      </c>
      <c r="F1710" s="5">
        <f>+E1710*D1710</f>
        <v>6.8749999999999992E-2</v>
      </c>
      <c r="G1710" s="3">
        <f>+H1710-(B1710*D1710)</f>
        <v>42</v>
      </c>
      <c r="H1710" s="3">
        <f>+C1710*D1710</f>
        <v>105</v>
      </c>
      <c r="I1710" s="3">
        <f>+B1710*D1710</f>
        <v>63</v>
      </c>
      <c r="J1710" s="6">
        <f t="shared" si="26"/>
        <v>0.13333333333333333</v>
      </c>
    </row>
    <row r="1711" spans="1:10">
      <c r="A1711" s="1">
        <v>692</v>
      </c>
      <c r="B1711" s="3">
        <v>18</v>
      </c>
      <c r="C1711" s="3">
        <v>30</v>
      </c>
      <c r="D1711" s="1">
        <v>1</v>
      </c>
      <c r="E1711" s="5" t="s">
        <v>80</v>
      </c>
      <c r="F1711" s="5">
        <f>+E1711*D1711</f>
        <v>3.4027777777777775E-2</v>
      </c>
      <c r="G1711" s="3">
        <f>+H1711-(B1711*D1711)</f>
        <v>12</v>
      </c>
      <c r="H1711" s="3">
        <f>+C1711*D1711</f>
        <v>30</v>
      </c>
      <c r="I1711" s="3">
        <f>+B1711*D1711</f>
        <v>18</v>
      </c>
      <c r="J1711" s="6">
        <f t="shared" si="26"/>
        <v>0.4</v>
      </c>
    </row>
    <row r="1712" spans="1:10">
      <c r="A1712" s="1">
        <v>692</v>
      </c>
      <c r="B1712" s="3">
        <v>10</v>
      </c>
      <c r="C1712" s="3">
        <v>18</v>
      </c>
      <c r="D1712" s="1">
        <v>1</v>
      </c>
      <c r="E1712" s="5" t="s">
        <v>77</v>
      </c>
      <c r="F1712" s="5">
        <f>+E1712*D1712</f>
        <v>7.6388888888888886E-3</v>
      </c>
      <c r="G1712" s="3">
        <f>+H1712-(B1712*D1712)</f>
        <v>8</v>
      </c>
      <c r="H1712" s="3">
        <f>+C1712*D1712</f>
        <v>18</v>
      </c>
      <c r="I1712" s="3">
        <f>+B1712*D1712</f>
        <v>10</v>
      </c>
      <c r="J1712" s="6">
        <f t="shared" si="26"/>
        <v>0.44444444444444442</v>
      </c>
    </row>
    <row r="1713" spans="1:10">
      <c r="A1713" s="1">
        <v>692</v>
      </c>
      <c r="B1713" s="3">
        <v>12</v>
      </c>
      <c r="C1713" s="3">
        <v>20</v>
      </c>
      <c r="D1713" s="1">
        <v>1</v>
      </c>
      <c r="E1713" s="5" t="s">
        <v>115</v>
      </c>
      <c r="F1713" s="5">
        <f>+E1713*D1713</f>
        <v>4.8611111111111112E-3</v>
      </c>
      <c r="G1713" s="3">
        <f>+H1713-(B1713*D1713)</f>
        <v>8</v>
      </c>
      <c r="H1713" s="3">
        <f>+C1713*D1713</f>
        <v>20</v>
      </c>
      <c r="I1713" s="3">
        <f>+B1713*D1713</f>
        <v>12</v>
      </c>
      <c r="J1713" s="6">
        <f t="shared" si="26"/>
        <v>0.4</v>
      </c>
    </row>
    <row r="1714" spans="1:10">
      <c r="A1714" s="1">
        <v>693</v>
      </c>
      <c r="B1714" s="3">
        <v>22</v>
      </c>
      <c r="C1714" s="3">
        <v>36</v>
      </c>
      <c r="D1714" s="1">
        <v>1</v>
      </c>
      <c r="E1714" s="5" t="s">
        <v>97</v>
      </c>
      <c r="F1714" s="5">
        <f>+E1714*D1714</f>
        <v>1.3888888888888888E-2</v>
      </c>
      <c r="G1714" s="3">
        <f>+H1714-(B1714*D1714)</f>
        <v>14</v>
      </c>
      <c r="H1714" s="3">
        <f>+C1714*D1714</f>
        <v>36</v>
      </c>
      <c r="I1714" s="3">
        <f>+B1714*D1714</f>
        <v>22</v>
      </c>
      <c r="J1714" s="6">
        <f t="shared" si="26"/>
        <v>0.3888888888888889</v>
      </c>
    </row>
    <row r="1715" spans="1:10">
      <c r="A1715" s="1">
        <v>693</v>
      </c>
      <c r="B1715" s="3">
        <v>13</v>
      </c>
      <c r="C1715" s="3">
        <v>21</v>
      </c>
      <c r="D1715" s="1">
        <v>2</v>
      </c>
      <c r="E1715" s="5" t="s">
        <v>84</v>
      </c>
      <c r="F1715" s="5">
        <f>+E1715*D1715</f>
        <v>3.3333333333333333E-2</v>
      </c>
      <c r="G1715" s="3">
        <f>+H1715-(B1715*D1715)</f>
        <v>16</v>
      </c>
      <c r="H1715" s="3">
        <f>+C1715*D1715</f>
        <v>42</v>
      </c>
      <c r="I1715" s="3">
        <f>+B1715*D1715</f>
        <v>26</v>
      </c>
      <c r="J1715" s="6">
        <f t="shared" si="26"/>
        <v>0.19047619047619047</v>
      </c>
    </row>
    <row r="1716" spans="1:10">
      <c r="A1716" s="1">
        <v>694</v>
      </c>
      <c r="B1716" s="3">
        <v>12</v>
      </c>
      <c r="C1716" s="3">
        <v>20</v>
      </c>
      <c r="D1716" s="1">
        <v>3</v>
      </c>
      <c r="E1716" s="5" t="s">
        <v>97</v>
      </c>
      <c r="F1716" s="5">
        <f>+E1716*D1716</f>
        <v>4.1666666666666664E-2</v>
      </c>
      <c r="G1716" s="3">
        <f>+H1716-(B1716*D1716)</f>
        <v>24</v>
      </c>
      <c r="H1716" s="3">
        <f>+C1716*D1716</f>
        <v>60</v>
      </c>
      <c r="I1716" s="3">
        <f>+B1716*D1716</f>
        <v>36</v>
      </c>
      <c r="J1716" s="6">
        <f t="shared" si="26"/>
        <v>0.13333333333333333</v>
      </c>
    </row>
    <row r="1717" spans="1:10">
      <c r="A1717" s="1">
        <v>694</v>
      </c>
      <c r="B1717" s="3">
        <v>10</v>
      </c>
      <c r="C1717" s="3">
        <v>18</v>
      </c>
      <c r="D1717" s="1">
        <v>2</v>
      </c>
      <c r="E1717" s="5" t="s">
        <v>79</v>
      </c>
      <c r="F1717" s="5">
        <f>+E1717*D1717</f>
        <v>3.6111111111111108E-2</v>
      </c>
      <c r="G1717" s="3">
        <f>+H1717-(B1717*D1717)</f>
        <v>16</v>
      </c>
      <c r="H1717" s="3">
        <f>+C1717*D1717</f>
        <v>36</v>
      </c>
      <c r="I1717" s="3">
        <f>+B1717*D1717</f>
        <v>20</v>
      </c>
      <c r="J1717" s="6">
        <f t="shared" si="26"/>
        <v>0.22222222222222221</v>
      </c>
    </row>
    <row r="1718" spans="1:10">
      <c r="A1718" s="1">
        <v>694</v>
      </c>
      <c r="B1718" s="3">
        <v>25</v>
      </c>
      <c r="C1718" s="3">
        <v>40</v>
      </c>
      <c r="D1718" s="1">
        <v>1</v>
      </c>
      <c r="E1718" s="5" t="s">
        <v>88</v>
      </c>
      <c r="F1718" s="5">
        <f>+E1718*D1718</f>
        <v>2.7777777777777776E-2</v>
      </c>
      <c r="G1718" s="3">
        <f>+H1718-(B1718*D1718)</f>
        <v>15</v>
      </c>
      <c r="H1718" s="3">
        <f>+C1718*D1718</f>
        <v>40</v>
      </c>
      <c r="I1718" s="3">
        <f>+B1718*D1718</f>
        <v>25</v>
      </c>
      <c r="J1718" s="6">
        <f t="shared" si="26"/>
        <v>0.375</v>
      </c>
    </row>
    <row r="1719" spans="1:10">
      <c r="A1719" s="1">
        <v>694</v>
      </c>
      <c r="B1719" s="3">
        <v>13</v>
      </c>
      <c r="C1719" s="3">
        <v>21</v>
      </c>
      <c r="D1719" s="1">
        <v>1</v>
      </c>
      <c r="E1719" s="5" t="s">
        <v>101</v>
      </c>
      <c r="F1719" s="5">
        <f>+E1719*D1719</f>
        <v>2.9166666666666667E-2</v>
      </c>
      <c r="G1719" s="3">
        <f>+H1719-(B1719*D1719)</f>
        <v>8</v>
      </c>
      <c r="H1719" s="3">
        <f>+C1719*D1719</f>
        <v>21</v>
      </c>
      <c r="I1719" s="3">
        <f>+B1719*D1719</f>
        <v>13</v>
      </c>
      <c r="J1719" s="6">
        <f t="shared" si="26"/>
        <v>0.38095238095238093</v>
      </c>
    </row>
    <row r="1720" spans="1:10">
      <c r="A1720" s="1">
        <v>695</v>
      </c>
      <c r="B1720" s="3">
        <v>16</v>
      </c>
      <c r="C1720" s="3">
        <v>28</v>
      </c>
      <c r="D1720" s="1">
        <v>2</v>
      </c>
      <c r="E1720" s="5" t="s">
        <v>114</v>
      </c>
      <c r="F1720" s="5">
        <f>+E1720*D1720</f>
        <v>4.1666666666666664E-2</v>
      </c>
      <c r="G1720" s="3">
        <f>+H1720-(B1720*D1720)</f>
        <v>24</v>
      </c>
      <c r="H1720" s="3">
        <f>+C1720*D1720</f>
        <v>56</v>
      </c>
      <c r="I1720" s="3">
        <f>+B1720*D1720</f>
        <v>32</v>
      </c>
      <c r="J1720" s="6">
        <f t="shared" si="26"/>
        <v>0.21428571428571427</v>
      </c>
    </row>
    <row r="1721" spans="1:10">
      <c r="A1721" s="1">
        <v>695</v>
      </c>
      <c r="B1721" s="3">
        <v>18</v>
      </c>
      <c r="C1721" s="3">
        <v>30</v>
      </c>
      <c r="D1721" s="1">
        <v>2</v>
      </c>
      <c r="E1721" s="5" t="s">
        <v>115</v>
      </c>
      <c r="F1721" s="5">
        <f>+E1721*D1721</f>
        <v>9.7222222222222224E-3</v>
      </c>
      <c r="G1721" s="3">
        <f>+H1721-(B1721*D1721)</f>
        <v>24</v>
      </c>
      <c r="H1721" s="3">
        <f>+C1721*D1721</f>
        <v>60</v>
      </c>
      <c r="I1721" s="3">
        <f>+B1721*D1721</f>
        <v>36</v>
      </c>
      <c r="J1721" s="6">
        <f t="shared" si="26"/>
        <v>0.2</v>
      </c>
    </row>
    <row r="1722" spans="1:10">
      <c r="A1722" s="1">
        <v>696</v>
      </c>
      <c r="B1722" s="3">
        <v>14</v>
      </c>
      <c r="C1722" s="3">
        <v>23</v>
      </c>
      <c r="D1722" s="1">
        <v>2</v>
      </c>
      <c r="E1722" s="5" t="s">
        <v>74</v>
      </c>
      <c r="F1722" s="5">
        <f>+E1722*D1722</f>
        <v>3.1944444444444442E-2</v>
      </c>
      <c r="G1722" s="3">
        <f>+H1722-(B1722*D1722)</f>
        <v>18</v>
      </c>
      <c r="H1722" s="3">
        <f>+C1722*D1722</f>
        <v>46</v>
      </c>
      <c r="I1722" s="3">
        <f>+B1722*D1722</f>
        <v>28</v>
      </c>
      <c r="J1722" s="6">
        <f t="shared" si="26"/>
        <v>0.19565217391304349</v>
      </c>
    </row>
    <row r="1723" spans="1:10">
      <c r="A1723" s="1">
        <v>697</v>
      </c>
      <c r="B1723" s="3">
        <v>14</v>
      </c>
      <c r="C1723" s="3">
        <v>23</v>
      </c>
      <c r="D1723" s="1">
        <v>2</v>
      </c>
      <c r="E1723" s="5" t="s">
        <v>84</v>
      </c>
      <c r="F1723" s="5">
        <f>+E1723*D1723</f>
        <v>3.3333333333333333E-2</v>
      </c>
      <c r="G1723" s="3">
        <f>+H1723-(B1723*D1723)</f>
        <v>18</v>
      </c>
      <c r="H1723" s="3">
        <f>+C1723*D1723</f>
        <v>46</v>
      </c>
      <c r="I1723" s="3">
        <f>+B1723*D1723</f>
        <v>28</v>
      </c>
      <c r="J1723" s="6">
        <f t="shared" si="26"/>
        <v>0.19565217391304349</v>
      </c>
    </row>
    <row r="1724" spans="1:10">
      <c r="A1724" s="1">
        <v>697</v>
      </c>
      <c r="B1724" s="3">
        <v>20</v>
      </c>
      <c r="C1724" s="3">
        <v>33</v>
      </c>
      <c r="D1724" s="1">
        <v>2</v>
      </c>
      <c r="E1724" s="5" t="s">
        <v>120</v>
      </c>
      <c r="F1724" s="5">
        <f>+E1724*D1724</f>
        <v>5.6944444444444443E-2</v>
      </c>
      <c r="G1724" s="3">
        <f>+H1724-(B1724*D1724)</f>
        <v>26</v>
      </c>
      <c r="H1724" s="3">
        <f>+C1724*D1724</f>
        <v>66</v>
      </c>
      <c r="I1724" s="3">
        <f>+B1724*D1724</f>
        <v>40</v>
      </c>
      <c r="J1724" s="6">
        <f t="shared" si="26"/>
        <v>0.19696969696969696</v>
      </c>
    </row>
    <row r="1725" spans="1:10">
      <c r="A1725" s="1">
        <v>697</v>
      </c>
      <c r="B1725" s="3">
        <v>18</v>
      </c>
      <c r="C1725" s="3">
        <v>30</v>
      </c>
      <c r="D1725" s="1">
        <v>2</v>
      </c>
      <c r="E1725" s="5" t="s">
        <v>103</v>
      </c>
      <c r="F1725" s="5">
        <f>+E1725*D1725</f>
        <v>4.8611111111111112E-2</v>
      </c>
      <c r="G1725" s="3">
        <f>+H1725-(B1725*D1725)</f>
        <v>24</v>
      </c>
      <c r="H1725" s="3">
        <f>+C1725*D1725</f>
        <v>60</v>
      </c>
      <c r="I1725" s="3">
        <f>+B1725*D1725</f>
        <v>36</v>
      </c>
      <c r="J1725" s="6">
        <f t="shared" si="26"/>
        <v>0.2</v>
      </c>
    </row>
    <row r="1726" spans="1:10">
      <c r="A1726" s="1">
        <v>697</v>
      </c>
      <c r="B1726" s="3">
        <v>16</v>
      </c>
      <c r="C1726" s="3">
        <v>27</v>
      </c>
      <c r="D1726" s="1">
        <v>1</v>
      </c>
      <c r="E1726" s="5" t="s">
        <v>115</v>
      </c>
      <c r="F1726" s="5">
        <f>+E1726*D1726</f>
        <v>4.8611111111111112E-3</v>
      </c>
      <c r="G1726" s="3">
        <f>+H1726-(B1726*D1726)</f>
        <v>11</v>
      </c>
      <c r="H1726" s="3">
        <f>+C1726*D1726</f>
        <v>27</v>
      </c>
      <c r="I1726" s="3">
        <f>+B1726*D1726</f>
        <v>16</v>
      </c>
      <c r="J1726" s="6">
        <f t="shared" si="26"/>
        <v>0.40740740740740738</v>
      </c>
    </row>
    <row r="1727" spans="1:10">
      <c r="A1727" s="1">
        <v>698</v>
      </c>
      <c r="B1727" s="3">
        <v>16</v>
      </c>
      <c r="C1727" s="3">
        <v>27</v>
      </c>
      <c r="D1727" s="1">
        <v>1</v>
      </c>
      <c r="E1727" s="5" t="s">
        <v>107</v>
      </c>
      <c r="F1727" s="5">
        <f>+E1727*D1727</f>
        <v>3.8194444444444448E-2</v>
      </c>
      <c r="G1727" s="3">
        <f>+H1727-(B1727*D1727)</f>
        <v>11</v>
      </c>
      <c r="H1727" s="3">
        <f>+C1727*D1727</f>
        <v>27</v>
      </c>
      <c r="I1727" s="3">
        <f>+B1727*D1727</f>
        <v>16</v>
      </c>
      <c r="J1727" s="6">
        <f t="shared" si="26"/>
        <v>0.40740740740740738</v>
      </c>
    </row>
    <row r="1728" spans="1:10">
      <c r="A1728" s="1">
        <v>698</v>
      </c>
      <c r="B1728" s="3">
        <v>15</v>
      </c>
      <c r="C1728" s="3">
        <v>26</v>
      </c>
      <c r="D1728" s="1">
        <v>1</v>
      </c>
      <c r="E1728" s="5" t="s">
        <v>109</v>
      </c>
      <c r="F1728" s="5">
        <f>+E1728*D1728</f>
        <v>8.3333333333333332E-3</v>
      </c>
      <c r="G1728" s="3">
        <f>+H1728-(B1728*D1728)</f>
        <v>11</v>
      </c>
      <c r="H1728" s="3">
        <f>+C1728*D1728</f>
        <v>26</v>
      </c>
      <c r="I1728" s="3">
        <f>+B1728*D1728</f>
        <v>15</v>
      </c>
      <c r="J1728" s="6">
        <f t="shared" si="26"/>
        <v>0.42307692307692307</v>
      </c>
    </row>
    <row r="1729" spans="1:10">
      <c r="A1729" s="1">
        <v>698</v>
      </c>
      <c r="B1729" s="3">
        <v>14</v>
      </c>
      <c r="C1729" s="3">
        <v>23</v>
      </c>
      <c r="D1729" s="1">
        <v>3</v>
      </c>
      <c r="E1729" s="5" t="s">
        <v>83</v>
      </c>
      <c r="F1729" s="5">
        <f>+E1729*D1729</f>
        <v>3.9583333333333331E-2</v>
      </c>
      <c r="G1729" s="3">
        <f>+H1729-(B1729*D1729)</f>
        <v>27</v>
      </c>
      <c r="H1729" s="3">
        <f>+C1729*D1729</f>
        <v>69</v>
      </c>
      <c r="I1729" s="3">
        <f>+B1729*D1729</f>
        <v>42</v>
      </c>
      <c r="J1729" s="6">
        <f t="shared" si="26"/>
        <v>0.13043478260869565</v>
      </c>
    </row>
    <row r="1730" spans="1:10">
      <c r="A1730" s="1">
        <v>698</v>
      </c>
      <c r="B1730" s="3">
        <v>13</v>
      </c>
      <c r="C1730" s="3">
        <v>21</v>
      </c>
      <c r="D1730" s="1">
        <v>3</v>
      </c>
      <c r="E1730" s="5" t="s">
        <v>78</v>
      </c>
      <c r="F1730" s="5">
        <f>+E1730*D1730</f>
        <v>3.125E-2</v>
      </c>
      <c r="G1730" s="3">
        <f>+H1730-(B1730*D1730)</f>
        <v>24</v>
      </c>
      <c r="H1730" s="3">
        <f>+C1730*D1730</f>
        <v>63</v>
      </c>
      <c r="I1730" s="3">
        <f>+B1730*D1730</f>
        <v>39</v>
      </c>
      <c r="J1730" s="6">
        <f t="shared" ref="J1730:J1793" si="27">+(G1730/H1730)/D1730</f>
        <v>0.12698412698412698</v>
      </c>
    </row>
    <row r="1731" spans="1:10">
      <c r="A1731" s="1">
        <v>699</v>
      </c>
      <c r="B1731" s="3">
        <v>17</v>
      </c>
      <c r="C1731" s="3">
        <v>29</v>
      </c>
      <c r="D1731" s="1">
        <v>2</v>
      </c>
      <c r="E1731" s="5" t="s">
        <v>77</v>
      </c>
      <c r="F1731" s="5">
        <f>+E1731*D1731</f>
        <v>1.5277777777777777E-2</v>
      </c>
      <c r="G1731" s="3">
        <f>+H1731-(B1731*D1731)</f>
        <v>24</v>
      </c>
      <c r="H1731" s="3">
        <f>+C1731*D1731</f>
        <v>58</v>
      </c>
      <c r="I1731" s="3">
        <f>+B1731*D1731</f>
        <v>34</v>
      </c>
      <c r="J1731" s="6">
        <f t="shared" si="27"/>
        <v>0.20689655172413793</v>
      </c>
    </row>
    <row r="1732" spans="1:10">
      <c r="A1732" s="1">
        <v>700</v>
      </c>
      <c r="B1732" s="3">
        <v>20</v>
      </c>
      <c r="C1732" s="3">
        <v>34</v>
      </c>
      <c r="D1732" s="1">
        <v>3</v>
      </c>
      <c r="E1732" s="5" t="s">
        <v>111</v>
      </c>
      <c r="F1732" s="5">
        <f>+E1732*D1732</f>
        <v>7.7083333333333337E-2</v>
      </c>
      <c r="G1732" s="3">
        <f>+H1732-(B1732*D1732)</f>
        <v>42</v>
      </c>
      <c r="H1732" s="3">
        <f>+C1732*D1732</f>
        <v>102</v>
      </c>
      <c r="I1732" s="3">
        <f>+B1732*D1732</f>
        <v>60</v>
      </c>
      <c r="J1732" s="6">
        <f t="shared" si="27"/>
        <v>0.1372549019607843</v>
      </c>
    </row>
    <row r="1733" spans="1:10">
      <c r="A1733" s="1">
        <v>700</v>
      </c>
      <c r="B1733" s="3">
        <v>15</v>
      </c>
      <c r="C1733" s="3">
        <v>26</v>
      </c>
      <c r="D1733" s="1">
        <v>3</v>
      </c>
      <c r="E1733" s="5" t="s">
        <v>103</v>
      </c>
      <c r="F1733" s="5">
        <f>+E1733*D1733</f>
        <v>7.2916666666666671E-2</v>
      </c>
      <c r="G1733" s="3">
        <f>+H1733-(B1733*D1733)</f>
        <v>33</v>
      </c>
      <c r="H1733" s="3">
        <f>+C1733*D1733</f>
        <v>78</v>
      </c>
      <c r="I1733" s="3">
        <f>+B1733*D1733</f>
        <v>45</v>
      </c>
      <c r="J1733" s="6">
        <f t="shared" si="27"/>
        <v>0.14102564102564102</v>
      </c>
    </row>
    <row r="1734" spans="1:10">
      <c r="A1734" s="1">
        <v>700</v>
      </c>
      <c r="B1734" s="3">
        <v>16</v>
      </c>
      <c r="C1734" s="3">
        <v>27</v>
      </c>
      <c r="D1734" s="1">
        <v>2</v>
      </c>
      <c r="E1734" s="5" t="s">
        <v>96</v>
      </c>
      <c r="F1734" s="5">
        <f>+E1734*D1734</f>
        <v>1.9444444444444445E-2</v>
      </c>
      <c r="G1734" s="3">
        <f>+H1734-(B1734*D1734)</f>
        <v>22</v>
      </c>
      <c r="H1734" s="3">
        <f>+C1734*D1734</f>
        <v>54</v>
      </c>
      <c r="I1734" s="3">
        <f>+B1734*D1734</f>
        <v>32</v>
      </c>
      <c r="J1734" s="6">
        <f t="shared" si="27"/>
        <v>0.20370370370370369</v>
      </c>
    </row>
    <row r="1735" spans="1:10">
      <c r="A1735" s="1">
        <v>701</v>
      </c>
      <c r="B1735" s="3">
        <v>20</v>
      </c>
      <c r="C1735" s="3">
        <v>33</v>
      </c>
      <c r="D1735" s="1">
        <v>2</v>
      </c>
      <c r="E1735" s="5" t="s">
        <v>101</v>
      </c>
      <c r="F1735" s="5">
        <f>+E1735*D1735</f>
        <v>5.8333333333333334E-2</v>
      </c>
      <c r="G1735" s="3">
        <f>+H1735-(B1735*D1735)</f>
        <v>26</v>
      </c>
      <c r="H1735" s="3">
        <f>+C1735*D1735</f>
        <v>66</v>
      </c>
      <c r="I1735" s="3">
        <f>+B1735*D1735</f>
        <v>40</v>
      </c>
      <c r="J1735" s="6">
        <f t="shared" si="27"/>
        <v>0.19696969696969696</v>
      </c>
    </row>
    <row r="1736" spans="1:10">
      <c r="A1736" s="1">
        <v>701</v>
      </c>
      <c r="B1736" s="3">
        <v>10</v>
      </c>
      <c r="C1736" s="3">
        <v>18</v>
      </c>
      <c r="D1736" s="1">
        <v>2</v>
      </c>
      <c r="E1736" s="5" t="s">
        <v>107</v>
      </c>
      <c r="F1736" s="5">
        <f>+E1736*D1736</f>
        <v>7.6388888888888895E-2</v>
      </c>
      <c r="G1736" s="3">
        <f>+H1736-(B1736*D1736)</f>
        <v>16</v>
      </c>
      <c r="H1736" s="3">
        <f>+C1736*D1736</f>
        <v>36</v>
      </c>
      <c r="I1736" s="3">
        <f>+B1736*D1736</f>
        <v>20</v>
      </c>
      <c r="J1736" s="6">
        <f t="shared" si="27"/>
        <v>0.22222222222222221</v>
      </c>
    </row>
    <row r="1737" spans="1:10">
      <c r="A1737" s="1">
        <v>702</v>
      </c>
      <c r="B1737" s="3">
        <v>10</v>
      </c>
      <c r="C1737" s="3">
        <v>18</v>
      </c>
      <c r="D1737" s="1">
        <v>2</v>
      </c>
      <c r="E1737" s="5" t="s">
        <v>89</v>
      </c>
      <c r="F1737" s="5">
        <f>+E1737*D1737</f>
        <v>8.1944444444444445E-2</v>
      </c>
      <c r="G1737" s="3">
        <f>+H1737-(B1737*D1737)</f>
        <v>16</v>
      </c>
      <c r="H1737" s="3">
        <f>+C1737*D1737</f>
        <v>36</v>
      </c>
      <c r="I1737" s="3">
        <f>+B1737*D1737</f>
        <v>20</v>
      </c>
      <c r="J1737" s="6">
        <f t="shared" si="27"/>
        <v>0.22222222222222221</v>
      </c>
    </row>
    <row r="1738" spans="1:10">
      <c r="A1738" s="1">
        <v>702</v>
      </c>
      <c r="B1738" s="3">
        <v>13</v>
      </c>
      <c r="C1738" s="3">
        <v>21</v>
      </c>
      <c r="D1738" s="1">
        <v>1</v>
      </c>
      <c r="E1738" s="5" t="s">
        <v>72</v>
      </c>
      <c r="F1738" s="5">
        <f>+E1738*D1738</f>
        <v>2.5000000000000001E-2</v>
      </c>
      <c r="G1738" s="3">
        <f>+H1738-(B1738*D1738)</f>
        <v>8</v>
      </c>
      <c r="H1738" s="3">
        <f>+C1738*D1738</f>
        <v>21</v>
      </c>
      <c r="I1738" s="3">
        <f>+B1738*D1738</f>
        <v>13</v>
      </c>
      <c r="J1738" s="6">
        <f t="shared" si="27"/>
        <v>0.38095238095238093</v>
      </c>
    </row>
    <row r="1739" spans="1:10">
      <c r="A1739" s="1">
        <v>702</v>
      </c>
      <c r="B1739" s="3">
        <v>16</v>
      </c>
      <c r="C1739" s="3">
        <v>27</v>
      </c>
      <c r="D1739" s="1">
        <v>2</v>
      </c>
      <c r="E1739" s="5" t="s">
        <v>116</v>
      </c>
      <c r="F1739" s="5">
        <f>+E1739*D1739</f>
        <v>4.027777777777778E-2</v>
      </c>
      <c r="G1739" s="3">
        <f>+H1739-(B1739*D1739)</f>
        <v>22</v>
      </c>
      <c r="H1739" s="3">
        <f>+C1739*D1739</f>
        <v>54</v>
      </c>
      <c r="I1739" s="3">
        <f>+B1739*D1739</f>
        <v>32</v>
      </c>
      <c r="J1739" s="6">
        <f t="shared" si="27"/>
        <v>0.20370370370370369</v>
      </c>
    </row>
    <row r="1740" spans="1:10">
      <c r="A1740" s="1">
        <v>702</v>
      </c>
      <c r="B1740" s="3">
        <v>16</v>
      </c>
      <c r="C1740" s="3">
        <v>28</v>
      </c>
      <c r="D1740" s="1">
        <v>3</v>
      </c>
      <c r="E1740" s="5" t="s">
        <v>81</v>
      </c>
      <c r="F1740" s="5">
        <f>+E1740*D1740</f>
        <v>6.4583333333333326E-2</v>
      </c>
      <c r="G1740" s="3">
        <f>+H1740-(B1740*D1740)</f>
        <v>36</v>
      </c>
      <c r="H1740" s="3">
        <f>+C1740*D1740</f>
        <v>84</v>
      </c>
      <c r="I1740" s="3">
        <f>+B1740*D1740</f>
        <v>48</v>
      </c>
      <c r="J1740" s="6">
        <f t="shared" si="27"/>
        <v>0.14285714285714285</v>
      </c>
    </row>
    <row r="1741" spans="1:10">
      <c r="A1741" s="1">
        <v>703</v>
      </c>
      <c r="B1741" s="3">
        <v>13</v>
      </c>
      <c r="C1741" s="3">
        <v>21</v>
      </c>
      <c r="D1741" s="1">
        <v>3</v>
      </c>
      <c r="E1741" s="5" t="s">
        <v>116</v>
      </c>
      <c r="F1741" s="5">
        <f>+E1741*D1741</f>
        <v>6.0416666666666674E-2</v>
      </c>
      <c r="G1741" s="3">
        <f>+H1741-(B1741*D1741)</f>
        <v>24</v>
      </c>
      <c r="H1741" s="3">
        <f>+C1741*D1741</f>
        <v>63</v>
      </c>
      <c r="I1741" s="3">
        <f>+B1741*D1741</f>
        <v>39</v>
      </c>
      <c r="J1741" s="6">
        <f t="shared" si="27"/>
        <v>0.12698412698412698</v>
      </c>
    </row>
    <row r="1742" spans="1:10">
      <c r="A1742" s="1">
        <v>704</v>
      </c>
      <c r="B1742" s="3">
        <v>10</v>
      </c>
      <c r="C1742" s="3">
        <v>18</v>
      </c>
      <c r="D1742" s="1">
        <v>1</v>
      </c>
      <c r="E1742" s="5" t="s">
        <v>91</v>
      </c>
      <c r="F1742" s="5">
        <f>+E1742*D1742</f>
        <v>2.6388888888888889E-2</v>
      </c>
      <c r="G1742" s="3">
        <f>+H1742-(B1742*D1742)</f>
        <v>8</v>
      </c>
      <c r="H1742" s="3">
        <f>+C1742*D1742</f>
        <v>18</v>
      </c>
      <c r="I1742" s="3">
        <f>+B1742*D1742</f>
        <v>10</v>
      </c>
      <c r="J1742" s="6">
        <f t="shared" si="27"/>
        <v>0.44444444444444442</v>
      </c>
    </row>
    <row r="1743" spans="1:10">
      <c r="A1743" s="1">
        <v>705</v>
      </c>
      <c r="B1743" s="3">
        <v>12</v>
      </c>
      <c r="C1743" s="3">
        <v>20</v>
      </c>
      <c r="D1743" s="1">
        <v>3</v>
      </c>
      <c r="E1743" s="5" t="s">
        <v>66</v>
      </c>
      <c r="F1743" s="5">
        <f>+E1743*D1743</f>
        <v>5.2083333333333336E-2</v>
      </c>
      <c r="G1743" s="3">
        <f>+H1743-(B1743*D1743)</f>
        <v>24</v>
      </c>
      <c r="H1743" s="3">
        <f>+C1743*D1743</f>
        <v>60</v>
      </c>
      <c r="I1743" s="3">
        <f>+B1743*D1743</f>
        <v>36</v>
      </c>
      <c r="J1743" s="6">
        <f t="shared" si="27"/>
        <v>0.13333333333333333</v>
      </c>
    </row>
    <row r="1744" spans="1:10">
      <c r="A1744" s="1">
        <v>705</v>
      </c>
      <c r="B1744" s="3">
        <v>15</v>
      </c>
      <c r="C1744" s="3">
        <v>26</v>
      </c>
      <c r="D1744" s="1">
        <v>2</v>
      </c>
      <c r="E1744" s="5" t="s">
        <v>76</v>
      </c>
      <c r="F1744" s="5">
        <f>+E1744*D1744</f>
        <v>1.1111111111111112E-2</v>
      </c>
      <c r="G1744" s="3">
        <f>+H1744-(B1744*D1744)</f>
        <v>22</v>
      </c>
      <c r="H1744" s="3">
        <f>+C1744*D1744</f>
        <v>52</v>
      </c>
      <c r="I1744" s="3">
        <f>+B1744*D1744</f>
        <v>30</v>
      </c>
      <c r="J1744" s="6">
        <f t="shared" si="27"/>
        <v>0.21153846153846154</v>
      </c>
    </row>
    <row r="1745" spans="1:10">
      <c r="A1745" s="1">
        <v>706</v>
      </c>
      <c r="B1745" s="3">
        <v>10</v>
      </c>
      <c r="C1745" s="3">
        <v>18</v>
      </c>
      <c r="D1745" s="1">
        <v>3</v>
      </c>
      <c r="E1745" s="5" t="s">
        <v>112</v>
      </c>
      <c r="F1745" s="5">
        <f>+E1745*D1745</f>
        <v>6.8749999999999992E-2</v>
      </c>
      <c r="G1745" s="3">
        <f>+H1745-(B1745*D1745)</f>
        <v>24</v>
      </c>
      <c r="H1745" s="3">
        <f>+C1745*D1745</f>
        <v>54</v>
      </c>
      <c r="I1745" s="3">
        <f>+B1745*D1745</f>
        <v>30</v>
      </c>
      <c r="J1745" s="6">
        <f t="shared" si="27"/>
        <v>0.14814814814814814</v>
      </c>
    </row>
    <row r="1746" spans="1:10">
      <c r="A1746" s="1">
        <v>707</v>
      </c>
      <c r="B1746" s="3">
        <v>19</v>
      </c>
      <c r="C1746" s="3">
        <v>32</v>
      </c>
      <c r="D1746" s="1">
        <v>1</v>
      </c>
      <c r="E1746" s="5" t="s">
        <v>81</v>
      </c>
      <c r="F1746" s="5">
        <f>+E1746*D1746</f>
        <v>2.1527777777777778E-2</v>
      </c>
      <c r="G1746" s="3">
        <f>+H1746-(B1746*D1746)</f>
        <v>13</v>
      </c>
      <c r="H1746" s="3">
        <f>+C1746*D1746</f>
        <v>32</v>
      </c>
      <c r="I1746" s="3">
        <f>+B1746*D1746</f>
        <v>19</v>
      </c>
      <c r="J1746" s="6">
        <f t="shared" si="27"/>
        <v>0.40625</v>
      </c>
    </row>
    <row r="1747" spans="1:10">
      <c r="A1747" s="1">
        <v>707</v>
      </c>
      <c r="B1747" s="3">
        <v>13</v>
      </c>
      <c r="C1747" s="3">
        <v>21</v>
      </c>
      <c r="D1747" s="1">
        <v>1</v>
      </c>
      <c r="E1747" s="5" t="s">
        <v>101</v>
      </c>
      <c r="F1747" s="5">
        <f>+E1747*D1747</f>
        <v>2.9166666666666667E-2</v>
      </c>
      <c r="G1747" s="3">
        <f>+H1747-(B1747*D1747)</f>
        <v>8</v>
      </c>
      <c r="H1747" s="3">
        <f>+C1747*D1747</f>
        <v>21</v>
      </c>
      <c r="I1747" s="3">
        <f>+B1747*D1747</f>
        <v>13</v>
      </c>
      <c r="J1747" s="6">
        <f t="shared" si="27"/>
        <v>0.38095238095238093</v>
      </c>
    </row>
    <row r="1748" spans="1:10">
      <c r="A1748" s="1">
        <v>707</v>
      </c>
      <c r="B1748" s="3">
        <v>18</v>
      </c>
      <c r="C1748" s="3">
        <v>30</v>
      </c>
      <c r="D1748" s="1">
        <v>2</v>
      </c>
      <c r="E1748" s="5" t="s">
        <v>113</v>
      </c>
      <c r="F1748" s="5">
        <f>+E1748*D1748</f>
        <v>7.3611111111111113E-2</v>
      </c>
      <c r="G1748" s="3">
        <f>+H1748-(B1748*D1748)</f>
        <v>24</v>
      </c>
      <c r="H1748" s="3">
        <f>+C1748*D1748</f>
        <v>60</v>
      </c>
      <c r="I1748" s="3">
        <f>+B1748*D1748</f>
        <v>36</v>
      </c>
      <c r="J1748" s="6">
        <f t="shared" si="27"/>
        <v>0.2</v>
      </c>
    </row>
    <row r="1749" spans="1:10">
      <c r="A1749" s="1">
        <v>707</v>
      </c>
      <c r="B1749" s="3">
        <v>22</v>
      </c>
      <c r="C1749" s="3">
        <v>36</v>
      </c>
      <c r="D1749" s="1">
        <v>2</v>
      </c>
      <c r="E1749" s="5" t="s">
        <v>77</v>
      </c>
      <c r="F1749" s="5">
        <f>+E1749*D1749</f>
        <v>1.5277777777777777E-2</v>
      </c>
      <c r="G1749" s="3">
        <f>+H1749-(B1749*D1749)</f>
        <v>28</v>
      </c>
      <c r="H1749" s="3">
        <f>+C1749*D1749</f>
        <v>72</v>
      </c>
      <c r="I1749" s="3">
        <f>+B1749*D1749</f>
        <v>44</v>
      </c>
      <c r="J1749" s="6">
        <f t="shared" si="27"/>
        <v>0.19444444444444445</v>
      </c>
    </row>
    <row r="1750" spans="1:10">
      <c r="A1750" s="1">
        <v>708</v>
      </c>
      <c r="B1750" s="3">
        <v>16</v>
      </c>
      <c r="C1750" s="3">
        <v>27</v>
      </c>
      <c r="D1750" s="1">
        <v>2</v>
      </c>
      <c r="E1750" s="5" t="s">
        <v>84</v>
      </c>
      <c r="F1750" s="5">
        <f>+E1750*D1750</f>
        <v>3.3333333333333333E-2</v>
      </c>
      <c r="G1750" s="3">
        <f>+H1750-(B1750*D1750)</f>
        <v>22</v>
      </c>
      <c r="H1750" s="3">
        <f>+C1750*D1750</f>
        <v>54</v>
      </c>
      <c r="I1750" s="3">
        <f>+B1750*D1750</f>
        <v>32</v>
      </c>
      <c r="J1750" s="6">
        <f t="shared" si="27"/>
        <v>0.20370370370370369</v>
      </c>
    </row>
    <row r="1751" spans="1:10">
      <c r="A1751" s="1">
        <v>709</v>
      </c>
      <c r="B1751" s="3">
        <v>13</v>
      </c>
      <c r="C1751" s="3">
        <v>21</v>
      </c>
      <c r="D1751" s="1">
        <v>2</v>
      </c>
      <c r="E1751" s="5" t="s">
        <v>115</v>
      </c>
      <c r="F1751" s="5">
        <f>+E1751*D1751</f>
        <v>9.7222222222222224E-3</v>
      </c>
      <c r="G1751" s="3">
        <f>+H1751-(B1751*D1751)</f>
        <v>16</v>
      </c>
      <c r="H1751" s="3">
        <f>+C1751*D1751</f>
        <v>42</v>
      </c>
      <c r="I1751" s="3">
        <f>+B1751*D1751</f>
        <v>26</v>
      </c>
      <c r="J1751" s="6">
        <f t="shared" si="27"/>
        <v>0.19047619047619047</v>
      </c>
    </row>
    <row r="1752" spans="1:10">
      <c r="A1752" s="1">
        <v>709</v>
      </c>
      <c r="B1752" s="3">
        <v>21</v>
      </c>
      <c r="C1752" s="3">
        <v>35</v>
      </c>
      <c r="D1752" s="1">
        <v>1</v>
      </c>
      <c r="E1752" s="5" t="s">
        <v>112</v>
      </c>
      <c r="F1752" s="5">
        <f>+E1752*D1752</f>
        <v>2.2916666666666665E-2</v>
      </c>
      <c r="G1752" s="3">
        <f>+H1752-(B1752*D1752)</f>
        <v>14</v>
      </c>
      <c r="H1752" s="3">
        <f>+C1752*D1752</f>
        <v>35</v>
      </c>
      <c r="I1752" s="3">
        <f>+B1752*D1752</f>
        <v>21</v>
      </c>
      <c r="J1752" s="6">
        <f t="shared" si="27"/>
        <v>0.4</v>
      </c>
    </row>
    <row r="1753" spans="1:10">
      <c r="A1753" s="1">
        <v>709</v>
      </c>
      <c r="B1753" s="3">
        <v>20</v>
      </c>
      <c r="C1753" s="3">
        <v>33</v>
      </c>
      <c r="D1753" s="1">
        <v>2</v>
      </c>
      <c r="E1753" s="5" t="s">
        <v>71</v>
      </c>
      <c r="F1753" s="5">
        <f>+E1753*D1753</f>
        <v>3.7499999999999999E-2</v>
      </c>
      <c r="G1753" s="3">
        <f>+H1753-(B1753*D1753)</f>
        <v>26</v>
      </c>
      <c r="H1753" s="3">
        <f>+C1753*D1753</f>
        <v>66</v>
      </c>
      <c r="I1753" s="3">
        <f>+B1753*D1753</f>
        <v>40</v>
      </c>
      <c r="J1753" s="6">
        <f t="shared" si="27"/>
        <v>0.19696969696969696</v>
      </c>
    </row>
    <row r="1754" spans="1:10">
      <c r="A1754" s="1">
        <v>709</v>
      </c>
      <c r="B1754" s="3">
        <v>15</v>
      </c>
      <c r="C1754" s="3">
        <v>25</v>
      </c>
      <c r="D1754" s="1">
        <v>2</v>
      </c>
      <c r="E1754" s="5" t="s">
        <v>81</v>
      </c>
      <c r="F1754" s="5">
        <f>+E1754*D1754</f>
        <v>4.3055555555555555E-2</v>
      </c>
      <c r="G1754" s="3">
        <f>+H1754-(B1754*D1754)</f>
        <v>20</v>
      </c>
      <c r="H1754" s="3">
        <f>+C1754*D1754</f>
        <v>50</v>
      </c>
      <c r="I1754" s="3">
        <f>+B1754*D1754</f>
        <v>30</v>
      </c>
      <c r="J1754" s="6">
        <f t="shared" si="27"/>
        <v>0.2</v>
      </c>
    </row>
    <row r="1755" spans="1:10">
      <c r="A1755" s="1">
        <v>710</v>
      </c>
      <c r="B1755" s="3">
        <v>12</v>
      </c>
      <c r="C1755" s="3">
        <v>20</v>
      </c>
      <c r="D1755" s="1">
        <v>2</v>
      </c>
      <c r="E1755" s="5" t="s">
        <v>67</v>
      </c>
      <c r="F1755" s="5">
        <f>+E1755*D1755</f>
        <v>4.4444444444444446E-2</v>
      </c>
      <c r="G1755" s="3">
        <f>+H1755-(B1755*D1755)</f>
        <v>16</v>
      </c>
      <c r="H1755" s="3">
        <f>+C1755*D1755</f>
        <v>40</v>
      </c>
      <c r="I1755" s="3">
        <f>+B1755*D1755</f>
        <v>24</v>
      </c>
      <c r="J1755" s="6">
        <f t="shared" si="27"/>
        <v>0.2</v>
      </c>
    </row>
    <row r="1756" spans="1:10">
      <c r="A1756" s="1">
        <v>710</v>
      </c>
      <c r="B1756" s="3">
        <v>11</v>
      </c>
      <c r="C1756" s="3">
        <v>19</v>
      </c>
      <c r="D1756" s="1">
        <v>3</v>
      </c>
      <c r="E1756" s="5" t="s">
        <v>98</v>
      </c>
      <c r="F1756" s="5">
        <f>+E1756*D1756</f>
        <v>9.375E-2</v>
      </c>
      <c r="G1756" s="3">
        <f>+H1756-(B1756*D1756)</f>
        <v>24</v>
      </c>
      <c r="H1756" s="3">
        <f>+C1756*D1756</f>
        <v>57</v>
      </c>
      <c r="I1756" s="3">
        <f>+B1756*D1756</f>
        <v>33</v>
      </c>
      <c r="J1756" s="6">
        <f t="shared" si="27"/>
        <v>0.14035087719298245</v>
      </c>
    </row>
    <row r="1757" spans="1:10">
      <c r="A1757" s="1">
        <v>710</v>
      </c>
      <c r="B1757" s="3">
        <v>10</v>
      </c>
      <c r="C1757" s="3">
        <v>18</v>
      </c>
      <c r="D1757" s="1">
        <v>1</v>
      </c>
      <c r="E1757" s="5" t="s">
        <v>97</v>
      </c>
      <c r="F1757" s="5">
        <f>+E1757*D1757</f>
        <v>1.3888888888888888E-2</v>
      </c>
      <c r="G1757" s="3">
        <f>+H1757-(B1757*D1757)</f>
        <v>8</v>
      </c>
      <c r="H1757" s="3">
        <f>+C1757*D1757</f>
        <v>18</v>
      </c>
      <c r="I1757" s="3">
        <f>+B1757*D1757</f>
        <v>10</v>
      </c>
      <c r="J1757" s="6">
        <f t="shared" si="27"/>
        <v>0.44444444444444442</v>
      </c>
    </row>
    <row r="1758" spans="1:10">
      <c r="A1758" s="1">
        <v>710</v>
      </c>
      <c r="B1758" s="3">
        <v>14</v>
      </c>
      <c r="C1758" s="3">
        <v>23</v>
      </c>
      <c r="D1758" s="1">
        <v>1</v>
      </c>
      <c r="E1758" s="5" t="s">
        <v>92</v>
      </c>
      <c r="F1758" s="5">
        <f>+E1758*D1758</f>
        <v>2.9861111111111113E-2</v>
      </c>
      <c r="G1758" s="3">
        <f>+H1758-(B1758*D1758)</f>
        <v>9</v>
      </c>
      <c r="H1758" s="3">
        <f>+C1758*D1758</f>
        <v>23</v>
      </c>
      <c r="I1758" s="3">
        <f>+B1758*D1758</f>
        <v>14</v>
      </c>
      <c r="J1758" s="6">
        <f t="shared" si="27"/>
        <v>0.39130434782608697</v>
      </c>
    </row>
    <row r="1759" spans="1:10">
      <c r="A1759" s="1">
        <v>711</v>
      </c>
      <c r="B1759" s="3">
        <v>20</v>
      </c>
      <c r="C1759" s="3">
        <v>34</v>
      </c>
      <c r="D1759" s="1">
        <v>3</v>
      </c>
      <c r="E1759" s="5" t="s">
        <v>92</v>
      </c>
      <c r="F1759" s="5">
        <f>+E1759*D1759</f>
        <v>8.9583333333333334E-2</v>
      </c>
      <c r="G1759" s="3">
        <f>+H1759-(B1759*D1759)</f>
        <v>42</v>
      </c>
      <c r="H1759" s="3">
        <f>+C1759*D1759</f>
        <v>102</v>
      </c>
      <c r="I1759" s="3">
        <f>+B1759*D1759</f>
        <v>60</v>
      </c>
      <c r="J1759" s="6">
        <f t="shared" si="27"/>
        <v>0.1372549019607843</v>
      </c>
    </row>
    <row r="1760" spans="1:10">
      <c r="A1760" s="1">
        <v>711</v>
      </c>
      <c r="B1760" s="3">
        <v>19</v>
      </c>
      <c r="C1760" s="3">
        <v>32</v>
      </c>
      <c r="D1760" s="1">
        <v>2</v>
      </c>
      <c r="E1760" s="5" t="s">
        <v>117</v>
      </c>
      <c r="F1760" s="5">
        <f>+E1760*D1760</f>
        <v>2.2222222222222223E-2</v>
      </c>
      <c r="G1760" s="3">
        <f>+H1760-(B1760*D1760)</f>
        <v>26</v>
      </c>
      <c r="H1760" s="3">
        <f>+C1760*D1760</f>
        <v>64</v>
      </c>
      <c r="I1760" s="3">
        <f>+B1760*D1760</f>
        <v>38</v>
      </c>
      <c r="J1760" s="6">
        <f t="shared" si="27"/>
        <v>0.203125</v>
      </c>
    </row>
    <row r="1761" spans="1:10">
      <c r="A1761" s="1">
        <v>712</v>
      </c>
      <c r="B1761" s="3">
        <v>14</v>
      </c>
      <c r="C1761" s="3">
        <v>24</v>
      </c>
      <c r="D1761" s="1">
        <v>2</v>
      </c>
      <c r="E1761" s="5" t="s">
        <v>80</v>
      </c>
      <c r="F1761" s="5">
        <f>+E1761*D1761</f>
        <v>6.805555555555555E-2</v>
      </c>
      <c r="G1761" s="3">
        <f>+H1761-(B1761*D1761)</f>
        <v>20</v>
      </c>
      <c r="H1761" s="3">
        <f>+C1761*D1761</f>
        <v>48</v>
      </c>
      <c r="I1761" s="3">
        <f>+B1761*D1761</f>
        <v>28</v>
      </c>
      <c r="J1761" s="6">
        <f t="shared" si="27"/>
        <v>0.20833333333333334</v>
      </c>
    </row>
    <row r="1762" spans="1:10">
      <c r="A1762" s="1">
        <v>713</v>
      </c>
      <c r="B1762" s="3">
        <v>20</v>
      </c>
      <c r="C1762" s="3">
        <v>33</v>
      </c>
      <c r="D1762" s="1">
        <v>3</v>
      </c>
      <c r="E1762" s="5" t="s">
        <v>120</v>
      </c>
      <c r="F1762" s="5">
        <f>+E1762*D1762</f>
        <v>8.5416666666666669E-2</v>
      </c>
      <c r="G1762" s="3">
        <f>+H1762-(B1762*D1762)</f>
        <v>39</v>
      </c>
      <c r="H1762" s="3">
        <f>+C1762*D1762</f>
        <v>99</v>
      </c>
      <c r="I1762" s="3">
        <f>+B1762*D1762</f>
        <v>60</v>
      </c>
      <c r="J1762" s="6">
        <f t="shared" si="27"/>
        <v>0.1313131313131313</v>
      </c>
    </row>
    <row r="1763" spans="1:10">
      <c r="A1763" s="1">
        <v>713</v>
      </c>
      <c r="B1763" s="3">
        <v>17</v>
      </c>
      <c r="C1763" s="3">
        <v>29</v>
      </c>
      <c r="D1763" s="1">
        <v>3</v>
      </c>
      <c r="E1763" s="5" t="s">
        <v>96</v>
      </c>
      <c r="F1763" s="5">
        <f>+E1763*D1763</f>
        <v>2.9166666666666667E-2</v>
      </c>
      <c r="G1763" s="3">
        <f>+H1763-(B1763*D1763)</f>
        <v>36</v>
      </c>
      <c r="H1763" s="3">
        <f>+C1763*D1763</f>
        <v>87</v>
      </c>
      <c r="I1763" s="3">
        <f>+B1763*D1763</f>
        <v>51</v>
      </c>
      <c r="J1763" s="6">
        <f t="shared" si="27"/>
        <v>0.13793103448275862</v>
      </c>
    </row>
    <row r="1764" spans="1:10">
      <c r="A1764" s="1">
        <v>713</v>
      </c>
      <c r="B1764" s="3">
        <v>19</v>
      </c>
      <c r="C1764" s="3">
        <v>32</v>
      </c>
      <c r="D1764" s="1">
        <v>3</v>
      </c>
      <c r="E1764" s="5" t="s">
        <v>98</v>
      </c>
      <c r="F1764" s="5">
        <f>+E1764*D1764</f>
        <v>9.375E-2</v>
      </c>
      <c r="G1764" s="3">
        <f>+H1764-(B1764*D1764)</f>
        <v>39</v>
      </c>
      <c r="H1764" s="3">
        <f>+C1764*D1764</f>
        <v>96</v>
      </c>
      <c r="I1764" s="3">
        <f>+B1764*D1764</f>
        <v>57</v>
      </c>
      <c r="J1764" s="6">
        <f t="shared" si="27"/>
        <v>0.13541666666666666</v>
      </c>
    </row>
    <row r="1765" spans="1:10">
      <c r="A1765" s="1">
        <v>713</v>
      </c>
      <c r="B1765" s="3">
        <v>15</v>
      </c>
      <c r="C1765" s="3">
        <v>26</v>
      </c>
      <c r="D1765" s="1">
        <v>3</v>
      </c>
      <c r="E1765" s="5" t="s">
        <v>66</v>
      </c>
      <c r="F1765" s="5">
        <f>+E1765*D1765</f>
        <v>5.2083333333333336E-2</v>
      </c>
      <c r="G1765" s="3">
        <f>+H1765-(B1765*D1765)</f>
        <v>33</v>
      </c>
      <c r="H1765" s="3">
        <f>+C1765*D1765</f>
        <v>78</v>
      </c>
      <c r="I1765" s="3">
        <f>+B1765*D1765</f>
        <v>45</v>
      </c>
      <c r="J1765" s="6">
        <f t="shared" si="27"/>
        <v>0.14102564102564102</v>
      </c>
    </row>
    <row r="1766" spans="1:10">
      <c r="A1766" s="1">
        <v>714</v>
      </c>
      <c r="B1766" s="3">
        <v>20</v>
      </c>
      <c r="C1766" s="3">
        <v>34</v>
      </c>
      <c r="D1766" s="1">
        <v>3</v>
      </c>
      <c r="E1766" s="5" t="s">
        <v>75</v>
      </c>
      <c r="F1766" s="5">
        <f>+E1766*D1766</f>
        <v>3.5416666666666666E-2</v>
      </c>
      <c r="G1766" s="3">
        <f>+H1766-(B1766*D1766)</f>
        <v>42</v>
      </c>
      <c r="H1766" s="3">
        <f>+C1766*D1766</f>
        <v>102</v>
      </c>
      <c r="I1766" s="3">
        <f>+B1766*D1766</f>
        <v>60</v>
      </c>
      <c r="J1766" s="6">
        <f t="shared" si="27"/>
        <v>0.1372549019607843</v>
      </c>
    </row>
    <row r="1767" spans="1:10">
      <c r="A1767" s="1">
        <v>714</v>
      </c>
      <c r="B1767" s="3">
        <v>18</v>
      </c>
      <c r="C1767" s="3">
        <v>30</v>
      </c>
      <c r="D1767" s="1">
        <v>3</v>
      </c>
      <c r="E1767" s="5" t="s">
        <v>75</v>
      </c>
      <c r="F1767" s="5">
        <f>+E1767*D1767</f>
        <v>3.5416666666666666E-2</v>
      </c>
      <c r="G1767" s="3">
        <f>+H1767-(B1767*D1767)</f>
        <v>36</v>
      </c>
      <c r="H1767" s="3">
        <f>+C1767*D1767</f>
        <v>90</v>
      </c>
      <c r="I1767" s="3">
        <f>+B1767*D1767</f>
        <v>54</v>
      </c>
      <c r="J1767" s="6">
        <f t="shared" si="27"/>
        <v>0.13333333333333333</v>
      </c>
    </row>
    <row r="1768" spans="1:10">
      <c r="A1768" s="1">
        <v>714</v>
      </c>
      <c r="B1768" s="3">
        <v>20</v>
      </c>
      <c r="C1768" s="3">
        <v>33</v>
      </c>
      <c r="D1768" s="1">
        <v>1</v>
      </c>
      <c r="E1768" s="5" t="s">
        <v>116</v>
      </c>
      <c r="F1768" s="5">
        <f>+E1768*D1768</f>
        <v>2.013888888888889E-2</v>
      </c>
      <c r="G1768" s="3">
        <f>+H1768-(B1768*D1768)</f>
        <v>13</v>
      </c>
      <c r="H1768" s="3">
        <f>+C1768*D1768</f>
        <v>33</v>
      </c>
      <c r="I1768" s="3">
        <f>+B1768*D1768</f>
        <v>20</v>
      </c>
      <c r="J1768" s="6">
        <f t="shared" si="27"/>
        <v>0.39393939393939392</v>
      </c>
    </row>
    <row r="1769" spans="1:10">
      <c r="A1769" s="1">
        <v>715</v>
      </c>
      <c r="B1769" s="3">
        <v>18</v>
      </c>
      <c r="C1769" s="3">
        <v>30</v>
      </c>
      <c r="D1769" s="1">
        <v>3</v>
      </c>
      <c r="E1769" s="5" t="s">
        <v>103</v>
      </c>
      <c r="F1769" s="5">
        <f>+E1769*D1769</f>
        <v>7.2916666666666671E-2</v>
      </c>
      <c r="G1769" s="3">
        <f>+H1769-(B1769*D1769)</f>
        <v>36</v>
      </c>
      <c r="H1769" s="3">
        <f>+C1769*D1769</f>
        <v>90</v>
      </c>
      <c r="I1769" s="3">
        <f>+B1769*D1769</f>
        <v>54</v>
      </c>
      <c r="J1769" s="6">
        <f t="shared" si="27"/>
        <v>0.13333333333333333</v>
      </c>
    </row>
    <row r="1770" spans="1:10">
      <c r="A1770" s="1">
        <v>715</v>
      </c>
      <c r="B1770" s="3">
        <v>16</v>
      </c>
      <c r="C1770" s="3">
        <v>27</v>
      </c>
      <c r="D1770" s="1">
        <v>1</v>
      </c>
      <c r="E1770" s="5" t="s">
        <v>96</v>
      </c>
      <c r="F1770" s="5">
        <f>+E1770*D1770</f>
        <v>9.7222222222222224E-3</v>
      </c>
      <c r="G1770" s="3">
        <f>+H1770-(B1770*D1770)</f>
        <v>11</v>
      </c>
      <c r="H1770" s="3">
        <f>+C1770*D1770</f>
        <v>27</v>
      </c>
      <c r="I1770" s="3">
        <f>+B1770*D1770</f>
        <v>16</v>
      </c>
      <c r="J1770" s="6">
        <f t="shared" si="27"/>
        <v>0.40740740740740738</v>
      </c>
    </row>
    <row r="1771" spans="1:10">
      <c r="A1771" s="1">
        <v>715</v>
      </c>
      <c r="B1771" s="3">
        <v>15</v>
      </c>
      <c r="C1771" s="3">
        <v>25</v>
      </c>
      <c r="D1771" s="1">
        <v>3</v>
      </c>
      <c r="E1771" s="5" t="s">
        <v>91</v>
      </c>
      <c r="F1771" s="5">
        <f>+E1771*D1771</f>
        <v>7.9166666666666663E-2</v>
      </c>
      <c r="G1771" s="3">
        <f>+H1771-(B1771*D1771)</f>
        <v>30</v>
      </c>
      <c r="H1771" s="3">
        <f>+C1771*D1771</f>
        <v>75</v>
      </c>
      <c r="I1771" s="3">
        <f>+B1771*D1771</f>
        <v>45</v>
      </c>
      <c r="J1771" s="6">
        <f t="shared" si="27"/>
        <v>0.13333333333333333</v>
      </c>
    </row>
    <row r="1772" spans="1:10">
      <c r="A1772" s="1">
        <v>715</v>
      </c>
      <c r="B1772" s="3">
        <v>10</v>
      </c>
      <c r="C1772" s="3">
        <v>18</v>
      </c>
      <c r="D1772" s="1">
        <v>3</v>
      </c>
      <c r="E1772" s="5" t="s">
        <v>80</v>
      </c>
      <c r="F1772" s="5">
        <f>+E1772*D1772</f>
        <v>0.10208333333333333</v>
      </c>
      <c r="G1772" s="3">
        <f>+H1772-(B1772*D1772)</f>
        <v>24</v>
      </c>
      <c r="H1772" s="3">
        <f>+C1772*D1772</f>
        <v>54</v>
      </c>
      <c r="I1772" s="3">
        <f>+B1772*D1772</f>
        <v>30</v>
      </c>
      <c r="J1772" s="6">
        <f t="shared" si="27"/>
        <v>0.14814814814814814</v>
      </c>
    </row>
    <row r="1773" spans="1:10">
      <c r="A1773" s="1">
        <v>716</v>
      </c>
      <c r="B1773" s="3">
        <v>13</v>
      </c>
      <c r="C1773" s="3">
        <v>21</v>
      </c>
      <c r="D1773" s="1">
        <v>3</v>
      </c>
      <c r="E1773" s="5" t="s">
        <v>109</v>
      </c>
      <c r="F1773" s="5">
        <f>+E1773*D1773</f>
        <v>2.5000000000000001E-2</v>
      </c>
      <c r="G1773" s="3">
        <f>+H1773-(B1773*D1773)</f>
        <v>24</v>
      </c>
      <c r="H1773" s="3">
        <f>+C1773*D1773</f>
        <v>63</v>
      </c>
      <c r="I1773" s="3">
        <f>+B1773*D1773</f>
        <v>39</v>
      </c>
      <c r="J1773" s="6">
        <f t="shared" si="27"/>
        <v>0.12698412698412698</v>
      </c>
    </row>
    <row r="1774" spans="1:10">
      <c r="A1774" s="1">
        <v>716</v>
      </c>
      <c r="B1774" s="3">
        <v>15</v>
      </c>
      <c r="C1774" s="3">
        <v>25</v>
      </c>
      <c r="D1774" s="1">
        <v>3</v>
      </c>
      <c r="E1774" s="5" t="s">
        <v>90</v>
      </c>
      <c r="F1774" s="5">
        <f>+E1774*D1774</f>
        <v>0.1</v>
      </c>
      <c r="G1774" s="3">
        <f>+H1774-(B1774*D1774)</f>
        <v>30</v>
      </c>
      <c r="H1774" s="3">
        <f>+C1774*D1774</f>
        <v>75</v>
      </c>
      <c r="I1774" s="3">
        <f>+B1774*D1774</f>
        <v>45</v>
      </c>
      <c r="J1774" s="6">
        <f t="shared" si="27"/>
        <v>0.13333333333333333</v>
      </c>
    </row>
    <row r="1775" spans="1:10">
      <c r="A1775" s="1">
        <v>716</v>
      </c>
      <c r="B1775" s="3">
        <v>19</v>
      </c>
      <c r="C1775" s="3">
        <v>31</v>
      </c>
      <c r="D1775" s="1">
        <v>3</v>
      </c>
      <c r="E1775" s="5" t="s">
        <v>114</v>
      </c>
      <c r="F1775" s="5">
        <f>+E1775*D1775</f>
        <v>6.25E-2</v>
      </c>
      <c r="G1775" s="3">
        <f>+H1775-(B1775*D1775)</f>
        <v>36</v>
      </c>
      <c r="H1775" s="3">
        <f>+C1775*D1775</f>
        <v>93</v>
      </c>
      <c r="I1775" s="3">
        <f>+B1775*D1775</f>
        <v>57</v>
      </c>
      <c r="J1775" s="6">
        <f t="shared" si="27"/>
        <v>0.12903225806451613</v>
      </c>
    </row>
    <row r="1776" spans="1:10">
      <c r="A1776" s="1">
        <v>717</v>
      </c>
      <c r="B1776" s="3">
        <v>13</v>
      </c>
      <c r="C1776" s="3">
        <v>22</v>
      </c>
      <c r="D1776" s="1">
        <v>2</v>
      </c>
      <c r="E1776" s="5" t="s">
        <v>74</v>
      </c>
      <c r="F1776" s="5">
        <f>+E1776*D1776</f>
        <v>3.1944444444444442E-2</v>
      </c>
      <c r="G1776" s="3">
        <f>+H1776-(B1776*D1776)</f>
        <v>18</v>
      </c>
      <c r="H1776" s="3">
        <f>+C1776*D1776</f>
        <v>44</v>
      </c>
      <c r="I1776" s="3">
        <f>+B1776*D1776</f>
        <v>26</v>
      </c>
      <c r="J1776" s="6">
        <f t="shared" si="27"/>
        <v>0.20454545454545456</v>
      </c>
    </row>
    <row r="1777" spans="1:10">
      <c r="A1777" s="1">
        <v>717</v>
      </c>
      <c r="B1777" s="3">
        <v>18</v>
      </c>
      <c r="C1777" s="3">
        <v>30</v>
      </c>
      <c r="D1777" s="1">
        <v>1</v>
      </c>
      <c r="E1777" s="5" t="s">
        <v>72</v>
      </c>
      <c r="F1777" s="5">
        <f>+E1777*D1777</f>
        <v>2.5000000000000001E-2</v>
      </c>
      <c r="G1777" s="3">
        <f>+H1777-(B1777*D1777)</f>
        <v>12</v>
      </c>
      <c r="H1777" s="3">
        <f>+C1777*D1777</f>
        <v>30</v>
      </c>
      <c r="I1777" s="3">
        <f>+B1777*D1777</f>
        <v>18</v>
      </c>
      <c r="J1777" s="6">
        <f t="shared" si="27"/>
        <v>0.4</v>
      </c>
    </row>
    <row r="1778" spans="1:10">
      <c r="A1778" s="1">
        <v>717</v>
      </c>
      <c r="B1778" s="3">
        <v>16</v>
      </c>
      <c r="C1778" s="3">
        <v>27</v>
      </c>
      <c r="D1778" s="1">
        <v>3</v>
      </c>
      <c r="E1778" s="5" t="s">
        <v>99</v>
      </c>
      <c r="F1778" s="5">
        <f>+E1778*D1778</f>
        <v>2.7083333333333331E-2</v>
      </c>
      <c r="G1778" s="3">
        <f>+H1778-(B1778*D1778)</f>
        <v>33</v>
      </c>
      <c r="H1778" s="3">
        <f>+C1778*D1778</f>
        <v>81</v>
      </c>
      <c r="I1778" s="3">
        <f>+B1778*D1778</f>
        <v>48</v>
      </c>
      <c r="J1778" s="6">
        <f t="shared" si="27"/>
        <v>0.13580246913580246</v>
      </c>
    </row>
    <row r="1779" spans="1:10">
      <c r="A1779" s="1">
        <v>718</v>
      </c>
      <c r="B1779" s="3">
        <v>12</v>
      </c>
      <c r="C1779" s="3">
        <v>20</v>
      </c>
      <c r="D1779" s="1">
        <v>1</v>
      </c>
      <c r="E1779" s="5" t="s">
        <v>93</v>
      </c>
      <c r="F1779" s="5">
        <f>+E1779*D1779</f>
        <v>4.027777777777778E-2</v>
      </c>
      <c r="G1779" s="3">
        <f>+H1779-(B1779*D1779)</f>
        <v>8</v>
      </c>
      <c r="H1779" s="3">
        <f>+C1779*D1779</f>
        <v>20</v>
      </c>
      <c r="I1779" s="3">
        <f>+B1779*D1779</f>
        <v>12</v>
      </c>
      <c r="J1779" s="6">
        <f t="shared" si="27"/>
        <v>0.4</v>
      </c>
    </row>
    <row r="1780" spans="1:10">
      <c r="A1780" s="1">
        <v>719</v>
      </c>
      <c r="B1780" s="3">
        <v>25</v>
      </c>
      <c r="C1780" s="3">
        <v>40</v>
      </c>
      <c r="D1780" s="1">
        <v>1</v>
      </c>
      <c r="E1780" s="5" t="s">
        <v>78</v>
      </c>
      <c r="F1780" s="5">
        <f>+E1780*D1780</f>
        <v>1.0416666666666666E-2</v>
      </c>
      <c r="G1780" s="3">
        <f>+H1780-(B1780*D1780)</f>
        <v>15</v>
      </c>
      <c r="H1780" s="3">
        <f>+C1780*D1780</f>
        <v>40</v>
      </c>
      <c r="I1780" s="3">
        <f>+B1780*D1780</f>
        <v>25</v>
      </c>
      <c r="J1780" s="6">
        <f t="shared" si="27"/>
        <v>0.375</v>
      </c>
    </row>
    <row r="1781" spans="1:10">
      <c r="A1781" s="1">
        <v>719</v>
      </c>
      <c r="B1781" s="3">
        <v>11</v>
      </c>
      <c r="C1781" s="3">
        <v>19</v>
      </c>
      <c r="D1781" s="1">
        <v>2</v>
      </c>
      <c r="E1781" s="5" t="s">
        <v>69</v>
      </c>
      <c r="F1781" s="5">
        <f>+E1781*D1781</f>
        <v>4.7222222222222221E-2</v>
      </c>
      <c r="G1781" s="3">
        <f>+H1781-(B1781*D1781)</f>
        <v>16</v>
      </c>
      <c r="H1781" s="3">
        <f>+C1781*D1781</f>
        <v>38</v>
      </c>
      <c r="I1781" s="3">
        <f>+B1781*D1781</f>
        <v>22</v>
      </c>
      <c r="J1781" s="6">
        <f t="shared" si="27"/>
        <v>0.21052631578947367</v>
      </c>
    </row>
    <row r="1782" spans="1:10">
      <c r="A1782" s="1">
        <v>719</v>
      </c>
      <c r="B1782" s="3">
        <v>17</v>
      </c>
      <c r="C1782" s="3">
        <v>29</v>
      </c>
      <c r="D1782" s="1">
        <v>1</v>
      </c>
      <c r="E1782" s="5" t="s">
        <v>108</v>
      </c>
      <c r="F1782" s="5">
        <f>+E1782*D1782</f>
        <v>1.4583333333333334E-2</v>
      </c>
      <c r="G1782" s="3">
        <f>+H1782-(B1782*D1782)</f>
        <v>12</v>
      </c>
      <c r="H1782" s="3">
        <f>+C1782*D1782</f>
        <v>29</v>
      </c>
      <c r="I1782" s="3">
        <f>+B1782*D1782</f>
        <v>17</v>
      </c>
      <c r="J1782" s="6">
        <f t="shared" si="27"/>
        <v>0.41379310344827586</v>
      </c>
    </row>
    <row r="1783" spans="1:10">
      <c r="A1783" s="1">
        <v>720</v>
      </c>
      <c r="B1783" s="3">
        <v>20</v>
      </c>
      <c r="C1783" s="3">
        <v>33</v>
      </c>
      <c r="D1783" s="1">
        <v>1</v>
      </c>
      <c r="E1783" s="5" t="s">
        <v>72</v>
      </c>
      <c r="F1783" s="5">
        <f>+E1783*D1783</f>
        <v>2.5000000000000001E-2</v>
      </c>
      <c r="G1783" s="3">
        <f>+H1783-(B1783*D1783)</f>
        <v>13</v>
      </c>
      <c r="H1783" s="3">
        <f>+C1783*D1783</f>
        <v>33</v>
      </c>
      <c r="I1783" s="3">
        <f>+B1783*D1783</f>
        <v>20</v>
      </c>
      <c r="J1783" s="6">
        <f t="shared" si="27"/>
        <v>0.39393939393939392</v>
      </c>
    </row>
    <row r="1784" spans="1:10">
      <c r="A1784" s="1">
        <v>720</v>
      </c>
      <c r="B1784" s="3">
        <v>17</v>
      </c>
      <c r="C1784" s="3">
        <v>29</v>
      </c>
      <c r="D1784" s="1">
        <v>3</v>
      </c>
      <c r="E1784" s="5" t="s">
        <v>86</v>
      </c>
      <c r="F1784" s="5">
        <f>+E1784*D1784</f>
        <v>9.166666666666666E-2</v>
      </c>
      <c r="G1784" s="3">
        <f>+H1784-(B1784*D1784)</f>
        <v>36</v>
      </c>
      <c r="H1784" s="3">
        <f>+C1784*D1784</f>
        <v>87</v>
      </c>
      <c r="I1784" s="3">
        <f>+B1784*D1784</f>
        <v>51</v>
      </c>
      <c r="J1784" s="6">
        <f t="shared" si="27"/>
        <v>0.13793103448275862</v>
      </c>
    </row>
    <row r="1785" spans="1:10">
      <c r="A1785" s="1">
        <v>720</v>
      </c>
      <c r="B1785" s="3">
        <v>14</v>
      </c>
      <c r="C1785" s="3">
        <v>24</v>
      </c>
      <c r="D1785" s="1">
        <v>2</v>
      </c>
      <c r="E1785" s="5" t="s">
        <v>113</v>
      </c>
      <c r="F1785" s="5">
        <f>+E1785*D1785</f>
        <v>7.3611111111111113E-2</v>
      </c>
      <c r="G1785" s="3">
        <f>+H1785-(B1785*D1785)</f>
        <v>20</v>
      </c>
      <c r="H1785" s="3">
        <f>+C1785*D1785</f>
        <v>48</v>
      </c>
      <c r="I1785" s="3">
        <f>+B1785*D1785</f>
        <v>28</v>
      </c>
      <c r="J1785" s="6">
        <f t="shared" si="27"/>
        <v>0.20833333333333334</v>
      </c>
    </row>
    <row r="1786" spans="1:10">
      <c r="A1786" s="1">
        <v>721</v>
      </c>
      <c r="B1786" s="3">
        <v>17</v>
      </c>
      <c r="C1786" s="3">
        <v>29</v>
      </c>
      <c r="D1786" s="1">
        <v>1</v>
      </c>
      <c r="E1786" s="5" t="s">
        <v>97</v>
      </c>
      <c r="F1786" s="5">
        <f>+E1786*D1786</f>
        <v>1.3888888888888888E-2</v>
      </c>
      <c r="G1786" s="3">
        <f>+H1786-(B1786*D1786)</f>
        <v>12</v>
      </c>
      <c r="H1786" s="3">
        <f>+C1786*D1786</f>
        <v>29</v>
      </c>
      <c r="I1786" s="3">
        <f>+B1786*D1786</f>
        <v>17</v>
      </c>
      <c r="J1786" s="6">
        <f t="shared" si="27"/>
        <v>0.41379310344827586</v>
      </c>
    </row>
    <row r="1787" spans="1:10">
      <c r="A1787" s="1">
        <v>721</v>
      </c>
      <c r="B1787" s="3">
        <v>22</v>
      </c>
      <c r="C1787" s="3">
        <v>36</v>
      </c>
      <c r="D1787" s="1">
        <v>1</v>
      </c>
      <c r="E1787" s="5" t="s">
        <v>78</v>
      </c>
      <c r="F1787" s="5">
        <f>+E1787*D1787</f>
        <v>1.0416666666666666E-2</v>
      </c>
      <c r="G1787" s="3">
        <f>+H1787-(B1787*D1787)</f>
        <v>14</v>
      </c>
      <c r="H1787" s="3">
        <f>+C1787*D1787</f>
        <v>36</v>
      </c>
      <c r="I1787" s="3">
        <f>+B1787*D1787</f>
        <v>22</v>
      </c>
      <c r="J1787" s="6">
        <f t="shared" si="27"/>
        <v>0.3888888888888889</v>
      </c>
    </row>
    <row r="1788" spans="1:10">
      <c r="A1788" s="1">
        <v>721</v>
      </c>
      <c r="B1788" s="3">
        <v>14</v>
      </c>
      <c r="C1788" s="3">
        <v>24</v>
      </c>
      <c r="D1788" s="1">
        <v>3</v>
      </c>
      <c r="E1788" s="5" t="s">
        <v>86</v>
      </c>
      <c r="F1788" s="5">
        <f>+E1788*D1788</f>
        <v>9.166666666666666E-2</v>
      </c>
      <c r="G1788" s="3">
        <f>+H1788-(B1788*D1788)</f>
        <v>30</v>
      </c>
      <c r="H1788" s="3">
        <f>+C1788*D1788</f>
        <v>72</v>
      </c>
      <c r="I1788" s="3">
        <f>+B1788*D1788</f>
        <v>42</v>
      </c>
      <c r="J1788" s="6">
        <f t="shared" si="27"/>
        <v>0.1388888888888889</v>
      </c>
    </row>
    <row r="1789" spans="1:10">
      <c r="A1789" s="1">
        <v>721</v>
      </c>
      <c r="B1789" s="3">
        <v>16</v>
      </c>
      <c r="C1789" s="3">
        <v>27</v>
      </c>
      <c r="D1789" s="1">
        <v>3</v>
      </c>
      <c r="E1789" s="5" t="s">
        <v>73</v>
      </c>
      <c r="F1789" s="5">
        <f>+E1789*D1789</f>
        <v>0.11249999999999999</v>
      </c>
      <c r="G1789" s="3">
        <f>+H1789-(B1789*D1789)</f>
        <v>33</v>
      </c>
      <c r="H1789" s="3">
        <f>+C1789*D1789</f>
        <v>81</v>
      </c>
      <c r="I1789" s="3">
        <f>+B1789*D1789</f>
        <v>48</v>
      </c>
      <c r="J1789" s="6">
        <f t="shared" si="27"/>
        <v>0.13580246913580246</v>
      </c>
    </row>
    <row r="1790" spans="1:10">
      <c r="A1790" s="1">
        <v>722</v>
      </c>
      <c r="B1790" s="3">
        <v>13</v>
      </c>
      <c r="C1790" s="3">
        <v>21</v>
      </c>
      <c r="D1790" s="1">
        <v>3</v>
      </c>
      <c r="E1790" s="5" t="s">
        <v>92</v>
      </c>
      <c r="F1790" s="5">
        <f>+E1790*D1790</f>
        <v>8.9583333333333334E-2</v>
      </c>
      <c r="G1790" s="3">
        <f>+H1790-(B1790*D1790)</f>
        <v>24</v>
      </c>
      <c r="H1790" s="3">
        <f>+C1790*D1790</f>
        <v>63</v>
      </c>
      <c r="I1790" s="3">
        <f>+B1790*D1790</f>
        <v>39</v>
      </c>
      <c r="J1790" s="6">
        <f t="shared" si="27"/>
        <v>0.12698412698412698</v>
      </c>
    </row>
    <row r="1791" spans="1:10">
      <c r="A1791" s="1">
        <v>722</v>
      </c>
      <c r="B1791" s="3">
        <v>13</v>
      </c>
      <c r="C1791" s="3">
        <v>22</v>
      </c>
      <c r="D1791" s="1">
        <v>1</v>
      </c>
      <c r="E1791" s="5" t="s">
        <v>117</v>
      </c>
      <c r="F1791" s="5">
        <f>+E1791*D1791</f>
        <v>1.1111111111111112E-2</v>
      </c>
      <c r="G1791" s="3">
        <f>+H1791-(B1791*D1791)</f>
        <v>9</v>
      </c>
      <c r="H1791" s="3">
        <f>+C1791*D1791</f>
        <v>22</v>
      </c>
      <c r="I1791" s="3">
        <f>+B1791*D1791</f>
        <v>13</v>
      </c>
      <c r="J1791" s="6">
        <f t="shared" si="27"/>
        <v>0.40909090909090912</v>
      </c>
    </row>
    <row r="1792" spans="1:10">
      <c r="A1792" s="1">
        <v>723</v>
      </c>
      <c r="B1792" s="3">
        <v>16</v>
      </c>
      <c r="C1792" s="3">
        <v>28</v>
      </c>
      <c r="D1792" s="1">
        <v>2</v>
      </c>
      <c r="E1792" s="5" t="s">
        <v>105</v>
      </c>
      <c r="F1792" s="5">
        <f>+E1792*D1792</f>
        <v>3.0555555555555555E-2</v>
      </c>
      <c r="G1792" s="3">
        <f>+H1792-(B1792*D1792)</f>
        <v>24</v>
      </c>
      <c r="H1792" s="3">
        <f>+C1792*D1792</f>
        <v>56</v>
      </c>
      <c r="I1792" s="3">
        <f>+B1792*D1792</f>
        <v>32</v>
      </c>
      <c r="J1792" s="6">
        <f t="shared" si="27"/>
        <v>0.21428571428571427</v>
      </c>
    </row>
    <row r="1793" spans="1:10">
      <c r="A1793" s="1">
        <v>723</v>
      </c>
      <c r="B1793" s="3">
        <v>21</v>
      </c>
      <c r="C1793" s="3">
        <v>35</v>
      </c>
      <c r="D1793" s="1">
        <v>2</v>
      </c>
      <c r="E1793" s="5" t="s">
        <v>70</v>
      </c>
      <c r="F1793" s="5">
        <f>+E1793*D1793</f>
        <v>1.2500000000000001E-2</v>
      </c>
      <c r="G1793" s="3">
        <f>+H1793-(B1793*D1793)</f>
        <v>28</v>
      </c>
      <c r="H1793" s="3">
        <f>+C1793*D1793</f>
        <v>70</v>
      </c>
      <c r="I1793" s="3">
        <f>+B1793*D1793</f>
        <v>42</v>
      </c>
      <c r="J1793" s="6">
        <f t="shared" si="27"/>
        <v>0.2</v>
      </c>
    </row>
    <row r="1794" spans="1:10">
      <c r="A1794" s="1">
        <v>724</v>
      </c>
      <c r="B1794" s="3">
        <v>13</v>
      </c>
      <c r="C1794" s="3">
        <v>22</v>
      </c>
      <c r="D1794" s="1">
        <v>3</v>
      </c>
      <c r="E1794" s="5" t="s">
        <v>110</v>
      </c>
      <c r="F1794" s="5">
        <f>+E1794*D1794</f>
        <v>0.11666666666666667</v>
      </c>
      <c r="G1794" s="3">
        <f>+H1794-(B1794*D1794)</f>
        <v>27</v>
      </c>
      <c r="H1794" s="3">
        <f>+C1794*D1794</f>
        <v>66</v>
      </c>
      <c r="I1794" s="3">
        <f>+B1794*D1794</f>
        <v>39</v>
      </c>
      <c r="J1794" s="6">
        <f t="shared" ref="J1794:J1857" si="28">+(G1794/H1794)/D1794</f>
        <v>0.13636363636363638</v>
      </c>
    </row>
    <row r="1795" spans="1:10">
      <c r="A1795" s="1">
        <v>725</v>
      </c>
      <c r="B1795" s="3">
        <v>20</v>
      </c>
      <c r="C1795" s="3">
        <v>34</v>
      </c>
      <c r="D1795" s="1">
        <v>3</v>
      </c>
      <c r="E1795" s="5" t="s">
        <v>114</v>
      </c>
      <c r="F1795" s="5">
        <f>+E1795*D1795</f>
        <v>6.25E-2</v>
      </c>
      <c r="G1795" s="3">
        <f>+H1795-(B1795*D1795)</f>
        <v>42</v>
      </c>
      <c r="H1795" s="3">
        <f>+C1795*D1795</f>
        <v>102</v>
      </c>
      <c r="I1795" s="3">
        <f>+B1795*D1795</f>
        <v>60</v>
      </c>
      <c r="J1795" s="6">
        <f t="shared" si="28"/>
        <v>0.1372549019607843</v>
      </c>
    </row>
    <row r="1796" spans="1:10">
      <c r="A1796" s="1">
        <v>725</v>
      </c>
      <c r="B1796" s="3">
        <v>13</v>
      </c>
      <c r="C1796" s="3">
        <v>22</v>
      </c>
      <c r="D1796" s="1">
        <v>3</v>
      </c>
      <c r="E1796" s="5" t="s">
        <v>107</v>
      </c>
      <c r="F1796" s="5">
        <f>+E1796*D1796</f>
        <v>0.11458333333333334</v>
      </c>
      <c r="G1796" s="3">
        <f>+H1796-(B1796*D1796)</f>
        <v>27</v>
      </c>
      <c r="H1796" s="3">
        <f>+C1796*D1796</f>
        <v>66</v>
      </c>
      <c r="I1796" s="3">
        <f>+B1796*D1796</f>
        <v>39</v>
      </c>
      <c r="J1796" s="6">
        <f t="shared" si="28"/>
        <v>0.13636363636363638</v>
      </c>
    </row>
    <row r="1797" spans="1:10">
      <c r="A1797" s="1">
        <v>726</v>
      </c>
      <c r="B1797" s="3">
        <v>13</v>
      </c>
      <c r="C1797" s="3">
        <v>22</v>
      </c>
      <c r="D1797" s="1">
        <v>2</v>
      </c>
      <c r="E1797" s="5" t="s">
        <v>87</v>
      </c>
      <c r="F1797" s="5">
        <f>+E1797*D1797</f>
        <v>8.3333333333333332E-3</v>
      </c>
      <c r="G1797" s="3">
        <f>+H1797-(B1797*D1797)</f>
        <v>18</v>
      </c>
      <c r="H1797" s="3">
        <f>+C1797*D1797</f>
        <v>44</v>
      </c>
      <c r="I1797" s="3">
        <f>+B1797*D1797</f>
        <v>26</v>
      </c>
      <c r="J1797" s="6">
        <f t="shared" si="28"/>
        <v>0.20454545454545456</v>
      </c>
    </row>
    <row r="1798" spans="1:10">
      <c r="A1798" s="1">
        <v>726</v>
      </c>
      <c r="B1798" s="3">
        <v>22</v>
      </c>
      <c r="C1798" s="3">
        <v>36</v>
      </c>
      <c r="D1798" s="1">
        <v>1</v>
      </c>
      <c r="E1798" s="5" t="s">
        <v>99</v>
      </c>
      <c r="F1798" s="5">
        <f>+E1798*D1798</f>
        <v>9.0277777777777769E-3</v>
      </c>
      <c r="G1798" s="3">
        <f>+H1798-(B1798*D1798)</f>
        <v>14</v>
      </c>
      <c r="H1798" s="3">
        <f>+C1798*D1798</f>
        <v>36</v>
      </c>
      <c r="I1798" s="3">
        <f>+B1798*D1798</f>
        <v>22</v>
      </c>
      <c r="J1798" s="6">
        <f t="shared" si="28"/>
        <v>0.3888888888888889</v>
      </c>
    </row>
    <row r="1799" spans="1:10">
      <c r="A1799" s="1">
        <v>726</v>
      </c>
      <c r="B1799" s="3">
        <v>14</v>
      </c>
      <c r="C1799" s="3">
        <v>23</v>
      </c>
      <c r="D1799" s="1">
        <v>2</v>
      </c>
      <c r="E1799" s="5" t="s">
        <v>107</v>
      </c>
      <c r="F1799" s="5">
        <f>+E1799*D1799</f>
        <v>7.6388888888888895E-2</v>
      </c>
      <c r="G1799" s="3">
        <f>+H1799-(B1799*D1799)</f>
        <v>18</v>
      </c>
      <c r="H1799" s="3">
        <f>+C1799*D1799</f>
        <v>46</v>
      </c>
      <c r="I1799" s="3">
        <f>+B1799*D1799</f>
        <v>28</v>
      </c>
      <c r="J1799" s="6">
        <f t="shared" si="28"/>
        <v>0.19565217391304349</v>
      </c>
    </row>
    <row r="1800" spans="1:10">
      <c r="A1800" s="1">
        <v>727</v>
      </c>
      <c r="B1800" s="3">
        <v>12</v>
      </c>
      <c r="C1800" s="3">
        <v>20</v>
      </c>
      <c r="D1800" s="1">
        <v>2</v>
      </c>
      <c r="E1800" s="5" t="s">
        <v>108</v>
      </c>
      <c r="F1800" s="5">
        <f>+E1800*D1800</f>
        <v>2.9166666666666667E-2</v>
      </c>
      <c r="G1800" s="3">
        <f>+H1800-(B1800*D1800)</f>
        <v>16</v>
      </c>
      <c r="H1800" s="3">
        <f>+C1800*D1800</f>
        <v>40</v>
      </c>
      <c r="I1800" s="3">
        <f>+B1800*D1800</f>
        <v>24</v>
      </c>
      <c r="J1800" s="6">
        <f t="shared" si="28"/>
        <v>0.2</v>
      </c>
    </row>
    <row r="1801" spans="1:10">
      <c r="A1801" s="1">
        <v>728</v>
      </c>
      <c r="B1801" s="3">
        <v>10</v>
      </c>
      <c r="C1801" s="3">
        <v>18</v>
      </c>
      <c r="D1801" s="1">
        <v>1</v>
      </c>
      <c r="E1801" s="5" t="s">
        <v>101</v>
      </c>
      <c r="F1801" s="5">
        <f>+E1801*D1801</f>
        <v>2.9166666666666667E-2</v>
      </c>
      <c r="G1801" s="3">
        <f>+H1801-(B1801*D1801)</f>
        <v>8</v>
      </c>
      <c r="H1801" s="3">
        <f>+C1801*D1801</f>
        <v>18</v>
      </c>
      <c r="I1801" s="3">
        <f>+B1801*D1801</f>
        <v>10</v>
      </c>
      <c r="J1801" s="6">
        <f t="shared" si="28"/>
        <v>0.44444444444444442</v>
      </c>
    </row>
    <row r="1802" spans="1:10">
      <c r="A1802" s="1">
        <v>728</v>
      </c>
      <c r="B1802" s="3">
        <v>16</v>
      </c>
      <c r="C1802" s="3">
        <v>27</v>
      </c>
      <c r="D1802" s="1">
        <v>3</v>
      </c>
      <c r="E1802" s="5" t="s">
        <v>76</v>
      </c>
      <c r="F1802" s="5">
        <f>+E1802*D1802</f>
        <v>1.6666666666666666E-2</v>
      </c>
      <c r="G1802" s="3">
        <f>+H1802-(B1802*D1802)</f>
        <v>33</v>
      </c>
      <c r="H1802" s="3">
        <f>+C1802*D1802</f>
        <v>81</v>
      </c>
      <c r="I1802" s="3">
        <f>+B1802*D1802</f>
        <v>48</v>
      </c>
      <c r="J1802" s="6">
        <f t="shared" si="28"/>
        <v>0.13580246913580246</v>
      </c>
    </row>
    <row r="1803" spans="1:10">
      <c r="A1803" s="1">
        <v>728</v>
      </c>
      <c r="B1803" s="3">
        <v>19</v>
      </c>
      <c r="C1803" s="3">
        <v>32</v>
      </c>
      <c r="D1803" s="1">
        <v>3</v>
      </c>
      <c r="E1803" s="5" t="s">
        <v>105</v>
      </c>
      <c r="F1803" s="5">
        <f>+E1803*D1803</f>
        <v>4.583333333333333E-2</v>
      </c>
      <c r="G1803" s="3">
        <f>+H1803-(B1803*D1803)</f>
        <v>39</v>
      </c>
      <c r="H1803" s="3">
        <f>+C1803*D1803</f>
        <v>96</v>
      </c>
      <c r="I1803" s="3">
        <f>+B1803*D1803</f>
        <v>57</v>
      </c>
      <c r="J1803" s="6">
        <f t="shared" si="28"/>
        <v>0.13541666666666666</v>
      </c>
    </row>
    <row r="1804" spans="1:10">
      <c r="A1804" s="1">
        <v>729</v>
      </c>
      <c r="B1804" s="3">
        <v>20</v>
      </c>
      <c r="C1804" s="3">
        <v>34</v>
      </c>
      <c r="D1804" s="1">
        <v>2</v>
      </c>
      <c r="E1804" s="5" t="s">
        <v>94</v>
      </c>
      <c r="F1804" s="5">
        <f>+E1804*D1804</f>
        <v>7.9166666666666663E-2</v>
      </c>
      <c r="G1804" s="3">
        <f>+H1804-(B1804*D1804)</f>
        <v>28</v>
      </c>
      <c r="H1804" s="3">
        <f>+C1804*D1804</f>
        <v>68</v>
      </c>
      <c r="I1804" s="3">
        <f>+B1804*D1804</f>
        <v>40</v>
      </c>
      <c r="J1804" s="6">
        <f t="shared" si="28"/>
        <v>0.20588235294117646</v>
      </c>
    </row>
    <row r="1805" spans="1:10">
      <c r="A1805" s="1">
        <v>729</v>
      </c>
      <c r="B1805" s="3">
        <v>12</v>
      </c>
      <c r="C1805" s="3">
        <v>20</v>
      </c>
      <c r="D1805" s="1">
        <v>3</v>
      </c>
      <c r="E1805" s="5" t="s">
        <v>76</v>
      </c>
      <c r="F1805" s="5">
        <f>+E1805*D1805</f>
        <v>1.6666666666666666E-2</v>
      </c>
      <c r="G1805" s="3">
        <f>+H1805-(B1805*D1805)</f>
        <v>24</v>
      </c>
      <c r="H1805" s="3">
        <f>+C1805*D1805</f>
        <v>60</v>
      </c>
      <c r="I1805" s="3">
        <f>+B1805*D1805</f>
        <v>36</v>
      </c>
      <c r="J1805" s="6">
        <f t="shared" si="28"/>
        <v>0.13333333333333333</v>
      </c>
    </row>
    <row r="1806" spans="1:10">
      <c r="A1806" s="1">
        <v>730</v>
      </c>
      <c r="B1806" s="3">
        <v>18</v>
      </c>
      <c r="C1806" s="3">
        <v>30</v>
      </c>
      <c r="D1806" s="1">
        <v>3</v>
      </c>
      <c r="E1806" s="5" t="s">
        <v>67</v>
      </c>
      <c r="F1806" s="5">
        <f>+E1806*D1806</f>
        <v>6.6666666666666666E-2</v>
      </c>
      <c r="G1806" s="3">
        <f>+H1806-(B1806*D1806)</f>
        <v>36</v>
      </c>
      <c r="H1806" s="3">
        <f>+C1806*D1806</f>
        <v>90</v>
      </c>
      <c r="I1806" s="3">
        <f>+B1806*D1806</f>
        <v>54</v>
      </c>
      <c r="J1806" s="6">
        <f t="shared" si="28"/>
        <v>0.13333333333333333</v>
      </c>
    </row>
    <row r="1807" spans="1:10">
      <c r="A1807" s="1">
        <v>730</v>
      </c>
      <c r="B1807" s="3">
        <v>14</v>
      </c>
      <c r="C1807" s="3">
        <v>24</v>
      </c>
      <c r="D1807" s="1">
        <v>1</v>
      </c>
      <c r="E1807" s="5" t="s">
        <v>102</v>
      </c>
      <c r="F1807" s="5">
        <f>+E1807*D1807</f>
        <v>3.2638888888888891E-2</v>
      </c>
      <c r="G1807" s="3">
        <f>+H1807-(B1807*D1807)</f>
        <v>10</v>
      </c>
      <c r="H1807" s="3">
        <f>+C1807*D1807</f>
        <v>24</v>
      </c>
      <c r="I1807" s="3">
        <f>+B1807*D1807</f>
        <v>14</v>
      </c>
      <c r="J1807" s="6">
        <f t="shared" si="28"/>
        <v>0.41666666666666669</v>
      </c>
    </row>
    <row r="1808" spans="1:10">
      <c r="A1808" s="1">
        <v>731</v>
      </c>
      <c r="B1808" s="3">
        <v>19</v>
      </c>
      <c r="C1808" s="3">
        <v>32</v>
      </c>
      <c r="D1808" s="1">
        <v>2</v>
      </c>
      <c r="E1808" s="5" t="s">
        <v>102</v>
      </c>
      <c r="F1808" s="5">
        <f>+E1808*D1808</f>
        <v>6.5277777777777782E-2</v>
      </c>
      <c r="G1808" s="3">
        <f>+H1808-(B1808*D1808)</f>
        <v>26</v>
      </c>
      <c r="H1808" s="3">
        <f>+C1808*D1808</f>
        <v>64</v>
      </c>
      <c r="I1808" s="3">
        <f>+B1808*D1808</f>
        <v>38</v>
      </c>
      <c r="J1808" s="6">
        <f t="shared" si="28"/>
        <v>0.203125</v>
      </c>
    </row>
    <row r="1809" spans="1:10">
      <c r="A1809" s="1">
        <v>732</v>
      </c>
      <c r="B1809" s="3">
        <v>25</v>
      </c>
      <c r="C1809" s="3">
        <v>40</v>
      </c>
      <c r="D1809" s="1">
        <v>3</v>
      </c>
      <c r="E1809" s="5" t="s">
        <v>116</v>
      </c>
      <c r="F1809" s="5">
        <f>+E1809*D1809</f>
        <v>6.0416666666666674E-2</v>
      </c>
      <c r="G1809" s="3">
        <f>+H1809-(B1809*D1809)</f>
        <v>45</v>
      </c>
      <c r="H1809" s="3">
        <f>+C1809*D1809</f>
        <v>120</v>
      </c>
      <c r="I1809" s="3">
        <f>+B1809*D1809</f>
        <v>75</v>
      </c>
      <c r="J1809" s="6">
        <f t="shared" si="28"/>
        <v>0.125</v>
      </c>
    </row>
    <row r="1810" spans="1:10">
      <c r="A1810" s="1">
        <v>732</v>
      </c>
      <c r="B1810" s="3">
        <v>15</v>
      </c>
      <c r="C1810" s="3">
        <v>26</v>
      </c>
      <c r="D1810" s="1">
        <v>3</v>
      </c>
      <c r="E1810" s="5" t="s">
        <v>72</v>
      </c>
      <c r="F1810" s="5">
        <f>+E1810*D1810</f>
        <v>7.5000000000000011E-2</v>
      </c>
      <c r="G1810" s="3">
        <f>+H1810-(B1810*D1810)</f>
        <v>33</v>
      </c>
      <c r="H1810" s="3">
        <f>+C1810*D1810</f>
        <v>78</v>
      </c>
      <c r="I1810" s="3">
        <f>+B1810*D1810</f>
        <v>45</v>
      </c>
      <c r="J1810" s="6">
        <f t="shared" si="28"/>
        <v>0.14102564102564102</v>
      </c>
    </row>
    <row r="1811" spans="1:10">
      <c r="A1811" s="1">
        <v>732</v>
      </c>
      <c r="B1811" s="3">
        <v>22</v>
      </c>
      <c r="C1811" s="3">
        <v>36</v>
      </c>
      <c r="D1811" s="1">
        <v>3</v>
      </c>
      <c r="E1811" s="5" t="s">
        <v>110</v>
      </c>
      <c r="F1811" s="5">
        <f>+E1811*D1811</f>
        <v>0.11666666666666667</v>
      </c>
      <c r="G1811" s="3">
        <f>+H1811-(B1811*D1811)</f>
        <v>42</v>
      </c>
      <c r="H1811" s="3">
        <f>+C1811*D1811</f>
        <v>108</v>
      </c>
      <c r="I1811" s="3">
        <f>+B1811*D1811</f>
        <v>66</v>
      </c>
      <c r="J1811" s="6">
        <f t="shared" si="28"/>
        <v>0.12962962962962962</v>
      </c>
    </row>
    <row r="1812" spans="1:10">
      <c r="A1812" s="1">
        <v>733</v>
      </c>
      <c r="B1812" s="3">
        <v>22</v>
      </c>
      <c r="C1812" s="3">
        <v>36</v>
      </c>
      <c r="D1812" s="1">
        <v>3</v>
      </c>
      <c r="E1812" s="5" t="s">
        <v>81</v>
      </c>
      <c r="F1812" s="5">
        <f>+E1812*D1812</f>
        <v>6.4583333333333326E-2</v>
      </c>
      <c r="G1812" s="3">
        <f>+H1812-(B1812*D1812)</f>
        <v>42</v>
      </c>
      <c r="H1812" s="3">
        <f>+C1812*D1812</f>
        <v>108</v>
      </c>
      <c r="I1812" s="3">
        <f>+B1812*D1812</f>
        <v>66</v>
      </c>
      <c r="J1812" s="6">
        <f t="shared" si="28"/>
        <v>0.12962962962962962</v>
      </c>
    </row>
    <row r="1813" spans="1:10">
      <c r="A1813" s="1">
        <v>733</v>
      </c>
      <c r="B1813" s="3">
        <v>14</v>
      </c>
      <c r="C1813" s="3">
        <v>24</v>
      </c>
      <c r="D1813" s="1">
        <v>1</v>
      </c>
      <c r="E1813" s="5" t="s">
        <v>69</v>
      </c>
      <c r="F1813" s="5">
        <f>+E1813*D1813</f>
        <v>2.361111111111111E-2</v>
      </c>
      <c r="G1813" s="3">
        <f>+H1813-(B1813*D1813)</f>
        <v>10</v>
      </c>
      <c r="H1813" s="3">
        <f>+C1813*D1813</f>
        <v>24</v>
      </c>
      <c r="I1813" s="3">
        <f>+B1813*D1813</f>
        <v>14</v>
      </c>
      <c r="J1813" s="6">
        <f t="shared" si="28"/>
        <v>0.41666666666666669</v>
      </c>
    </row>
    <row r="1814" spans="1:10">
      <c r="A1814" s="1">
        <v>733</v>
      </c>
      <c r="B1814" s="3">
        <v>16</v>
      </c>
      <c r="C1814" s="3">
        <v>27</v>
      </c>
      <c r="D1814" s="1">
        <v>2</v>
      </c>
      <c r="E1814" s="5" t="s">
        <v>70</v>
      </c>
      <c r="F1814" s="5">
        <f>+E1814*D1814</f>
        <v>1.2500000000000001E-2</v>
      </c>
      <c r="G1814" s="3">
        <f>+H1814-(B1814*D1814)</f>
        <v>22</v>
      </c>
      <c r="H1814" s="3">
        <f>+C1814*D1814</f>
        <v>54</v>
      </c>
      <c r="I1814" s="3">
        <f>+B1814*D1814</f>
        <v>32</v>
      </c>
      <c r="J1814" s="6">
        <f t="shared" si="28"/>
        <v>0.20370370370370369</v>
      </c>
    </row>
    <row r="1815" spans="1:10">
      <c r="A1815" s="1">
        <v>734</v>
      </c>
      <c r="B1815" s="3">
        <v>19</v>
      </c>
      <c r="C1815" s="3">
        <v>32</v>
      </c>
      <c r="D1815" s="1">
        <v>3</v>
      </c>
      <c r="E1815" s="5" t="s">
        <v>77</v>
      </c>
      <c r="F1815" s="5">
        <f>+E1815*D1815</f>
        <v>2.2916666666666665E-2</v>
      </c>
      <c r="G1815" s="3">
        <f>+H1815-(B1815*D1815)</f>
        <v>39</v>
      </c>
      <c r="H1815" s="3">
        <f>+C1815*D1815</f>
        <v>96</v>
      </c>
      <c r="I1815" s="3">
        <f>+B1815*D1815</f>
        <v>57</v>
      </c>
      <c r="J1815" s="6">
        <f t="shared" si="28"/>
        <v>0.13541666666666666</v>
      </c>
    </row>
    <row r="1816" spans="1:10">
      <c r="A1816" s="1">
        <v>734</v>
      </c>
      <c r="B1816" s="3">
        <v>14</v>
      </c>
      <c r="C1816" s="3">
        <v>24</v>
      </c>
      <c r="D1816" s="1">
        <v>1</v>
      </c>
      <c r="E1816" s="5" t="s">
        <v>117</v>
      </c>
      <c r="F1816" s="5">
        <f>+E1816*D1816</f>
        <v>1.1111111111111112E-2</v>
      </c>
      <c r="G1816" s="3">
        <f>+H1816-(B1816*D1816)</f>
        <v>10</v>
      </c>
      <c r="H1816" s="3">
        <f>+C1816*D1816</f>
        <v>24</v>
      </c>
      <c r="I1816" s="3">
        <f>+B1816*D1816</f>
        <v>14</v>
      </c>
      <c r="J1816" s="6">
        <f t="shared" si="28"/>
        <v>0.41666666666666669</v>
      </c>
    </row>
    <row r="1817" spans="1:10">
      <c r="A1817" s="1">
        <v>734</v>
      </c>
      <c r="B1817" s="3">
        <v>11</v>
      </c>
      <c r="C1817" s="3">
        <v>19</v>
      </c>
      <c r="D1817" s="1">
        <v>1</v>
      </c>
      <c r="E1817" s="5" t="s">
        <v>66</v>
      </c>
      <c r="F1817" s="5">
        <f>+E1817*D1817</f>
        <v>1.7361111111111112E-2</v>
      </c>
      <c r="G1817" s="3">
        <f>+H1817-(B1817*D1817)</f>
        <v>8</v>
      </c>
      <c r="H1817" s="3">
        <f>+C1817*D1817</f>
        <v>19</v>
      </c>
      <c r="I1817" s="3">
        <f>+B1817*D1817</f>
        <v>11</v>
      </c>
      <c r="J1817" s="6">
        <f t="shared" si="28"/>
        <v>0.42105263157894735</v>
      </c>
    </row>
    <row r="1818" spans="1:10">
      <c r="A1818" s="1">
        <v>735</v>
      </c>
      <c r="B1818" s="3">
        <v>14</v>
      </c>
      <c r="C1818" s="3">
        <v>23</v>
      </c>
      <c r="D1818" s="1">
        <v>2</v>
      </c>
      <c r="E1818" s="5" t="s">
        <v>114</v>
      </c>
      <c r="F1818" s="5">
        <f>+E1818*D1818</f>
        <v>4.1666666666666664E-2</v>
      </c>
      <c r="G1818" s="3">
        <f>+H1818-(B1818*D1818)</f>
        <v>18</v>
      </c>
      <c r="H1818" s="3">
        <f>+C1818*D1818</f>
        <v>46</v>
      </c>
      <c r="I1818" s="3">
        <f>+B1818*D1818</f>
        <v>28</v>
      </c>
      <c r="J1818" s="6">
        <f t="shared" si="28"/>
        <v>0.19565217391304349</v>
      </c>
    </row>
    <row r="1819" spans="1:10">
      <c r="A1819" s="1">
        <v>735</v>
      </c>
      <c r="B1819" s="3">
        <v>19</v>
      </c>
      <c r="C1819" s="3">
        <v>32</v>
      </c>
      <c r="D1819" s="1">
        <v>3</v>
      </c>
      <c r="E1819" s="5" t="s">
        <v>94</v>
      </c>
      <c r="F1819" s="5">
        <f>+E1819*D1819</f>
        <v>0.11874999999999999</v>
      </c>
      <c r="G1819" s="3">
        <f>+H1819-(B1819*D1819)</f>
        <v>39</v>
      </c>
      <c r="H1819" s="3">
        <f>+C1819*D1819</f>
        <v>96</v>
      </c>
      <c r="I1819" s="3">
        <f>+B1819*D1819</f>
        <v>57</v>
      </c>
      <c r="J1819" s="6">
        <f t="shared" si="28"/>
        <v>0.13541666666666666</v>
      </c>
    </row>
    <row r="1820" spans="1:10">
      <c r="A1820" s="1">
        <v>736</v>
      </c>
      <c r="B1820" s="3">
        <v>13</v>
      </c>
      <c r="C1820" s="3">
        <v>22</v>
      </c>
      <c r="D1820" s="1">
        <v>3</v>
      </c>
      <c r="E1820" s="5" t="s">
        <v>105</v>
      </c>
      <c r="F1820" s="5">
        <f>+E1820*D1820</f>
        <v>4.583333333333333E-2</v>
      </c>
      <c r="G1820" s="3">
        <f>+H1820-(B1820*D1820)</f>
        <v>27</v>
      </c>
      <c r="H1820" s="3">
        <f>+C1820*D1820</f>
        <v>66</v>
      </c>
      <c r="I1820" s="3">
        <f>+B1820*D1820</f>
        <v>39</v>
      </c>
      <c r="J1820" s="6">
        <f t="shared" si="28"/>
        <v>0.13636363636363638</v>
      </c>
    </row>
    <row r="1821" spans="1:10">
      <c r="A1821" s="1">
        <v>736</v>
      </c>
      <c r="B1821" s="3">
        <v>16</v>
      </c>
      <c r="C1821" s="3">
        <v>28</v>
      </c>
      <c r="D1821" s="1">
        <v>2</v>
      </c>
      <c r="E1821" s="5" t="s">
        <v>92</v>
      </c>
      <c r="F1821" s="5">
        <f>+E1821*D1821</f>
        <v>5.9722222222222225E-2</v>
      </c>
      <c r="G1821" s="3">
        <f>+H1821-(B1821*D1821)</f>
        <v>24</v>
      </c>
      <c r="H1821" s="3">
        <f>+C1821*D1821</f>
        <v>56</v>
      </c>
      <c r="I1821" s="3">
        <f>+B1821*D1821</f>
        <v>32</v>
      </c>
      <c r="J1821" s="6">
        <f t="shared" si="28"/>
        <v>0.21428571428571427</v>
      </c>
    </row>
    <row r="1822" spans="1:10">
      <c r="A1822" s="1">
        <v>736</v>
      </c>
      <c r="B1822" s="3">
        <v>19</v>
      </c>
      <c r="C1822" s="3">
        <v>31</v>
      </c>
      <c r="D1822" s="1">
        <v>3</v>
      </c>
      <c r="E1822" s="5" t="s">
        <v>71</v>
      </c>
      <c r="F1822" s="5">
        <f>+E1822*D1822</f>
        <v>5.6249999999999994E-2</v>
      </c>
      <c r="G1822" s="3">
        <f>+H1822-(B1822*D1822)</f>
        <v>36</v>
      </c>
      <c r="H1822" s="3">
        <f>+C1822*D1822</f>
        <v>93</v>
      </c>
      <c r="I1822" s="3">
        <f>+B1822*D1822</f>
        <v>57</v>
      </c>
      <c r="J1822" s="6">
        <f t="shared" si="28"/>
        <v>0.12903225806451613</v>
      </c>
    </row>
    <row r="1823" spans="1:10">
      <c r="A1823" s="1">
        <v>737</v>
      </c>
      <c r="B1823" s="3">
        <v>17</v>
      </c>
      <c r="C1823" s="3">
        <v>29</v>
      </c>
      <c r="D1823" s="1">
        <v>2</v>
      </c>
      <c r="E1823" s="5" t="s">
        <v>75</v>
      </c>
      <c r="F1823" s="5">
        <f>+E1823*D1823</f>
        <v>2.361111111111111E-2</v>
      </c>
      <c r="G1823" s="3">
        <f>+H1823-(B1823*D1823)</f>
        <v>24</v>
      </c>
      <c r="H1823" s="3">
        <f>+C1823*D1823</f>
        <v>58</v>
      </c>
      <c r="I1823" s="3">
        <f>+B1823*D1823</f>
        <v>34</v>
      </c>
      <c r="J1823" s="6">
        <f t="shared" si="28"/>
        <v>0.20689655172413793</v>
      </c>
    </row>
    <row r="1824" spans="1:10">
      <c r="A1824" s="1">
        <v>737</v>
      </c>
      <c r="B1824" s="3">
        <v>18</v>
      </c>
      <c r="C1824" s="3">
        <v>30</v>
      </c>
      <c r="D1824" s="1">
        <v>2</v>
      </c>
      <c r="E1824" s="5" t="s">
        <v>85</v>
      </c>
      <c r="F1824" s="5">
        <f>+E1824*D1824</f>
        <v>6.9444444444444441E-3</v>
      </c>
      <c r="G1824" s="3">
        <f>+H1824-(B1824*D1824)</f>
        <v>24</v>
      </c>
      <c r="H1824" s="3">
        <f>+C1824*D1824</f>
        <v>60</v>
      </c>
      <c r="I1824" s="3">
        <f>+B1824*D1824</f>
        <v>36</v>
      </c>
      <c r="J1824" s="6">
        <f t="shared" si="28"/>
        <v>0.2</v>
      </c>
    </row>
    <row r="1825" spans="1:10">
      <c r="A1825" s="1">
        <v>738</v>
      </c>
      <c r="B1825" s="3">
        <v>15</v>
      </c>
      <c r="C1825" s="3">
        <v>26</v>
      </c>
      <c r="D1825" s="1">
        <v>2</v>
      </c>
      <c r="E1825" s="5" t="s">
        <v>89</v>
      </c>
      <c r="F1825" s="5">
        <f>+E1825*D1825</f>
        <v>8.1944444444444445E-2</v>
      </c>
      <c r="G1825" s="3">
        <f>+H1825-(B1825*D1825)</f>
        <v>22</v>
      </c>
      <c r="H1825" s="3">
        <f>+C1825*D1825</f>
        <v>52</v>
      </c>
      <c r="I1825" s="3">
        <f>+B1825*D1825</f>
        <v>30</v>
      </c>
      <c r="J1825" s="6">
        <f t="shared" si="28"/>
        <v>0.21153846153846154</v>
      </c>
    </row>
    <row r="1826" spans="1:10">
      <c r="A1826" s="1">
        <v>738</v>
      </c>
      <c r="B1826" s="3">
        <v>16</v>
      </c>
      <c r="C1826" s="3">
        <v>28</v>
      </c>
      <c r="D1826" s="1">
        <v>1</v>
      </c>
      <c r="E1826" s="5" t="s">
        <v>78</v>
      </c>
      <c r="F1826" s="5">
        <f>+E1826*D1826</f>
        <v>1.0416666666666666E-2</v>
      </c>
      <c r="G1826" s="3">
        <f>+H1826-(B1826*D1826)</f>
        <v>12</v>
      </c>
      <c r="H1826" s="3">
        <f>+C1826*D1826</f>
        <v>28</v>
      </c>
      <c r="I1826" s="3">
        <f>+B1826*D1826</f>
        <v>16</v>
      </c>
      <c r="J1826" s="6">
        <f t="shared" si="28"/>
        <v>0.42857142857142855</v>
      </c>
    </row>
    <row r="1827" spans="1:10">
      <c r="A1827" s="1">
        <v>738</v>
      </c>
      <c r="B1827" s="3">
        <v>10</v>
      </c>
      <c r="C1827" s="3">
        <v>18</v>
      </c>
      <c r="D1827" s="1">
        <v>3</v>
      </c>
      <c r="E1827" s="5" t="s">
        <v>97</v>
      </c>
      <c r="F1827" s="5">
        <f>+E1827*D1827</f>
        <v>4.1666666666666664E-2</v>
      </c>
      <c r="G1827" s="3">
        <f>+H1827-(B1827*D1827)</f>
        <v>24</v>
      </c>
      <c r="H1827" s="3">
        <f>+C1827*D1827</f>
        <v>54</v>
      </c>
      <c r="I1827" s="3">
        <f>+B1827*D1827</f>
        <v>30</v>
      </c>
      <c r="J1827" s="6">
        <f t="shared" si="28"/>
        <v>0.14814814814814814</v>
      </c>
    </row>
    <row r="1828" spans="1:10">
      <c r="A1828" s="1">
        <v>739</v>
      </c>
      <c r="B1828" s="3">
        <v>14</v>
      </c>
      <c r="C1828" s="3">
        <v>23</v>
      </c>
      <c r="D1828" s="1">
        <v>2</v>
      </c>
      <c r="E1828" s="5" t="s">
        <v>73</v>
      </c>
      <c r="F1828" s="5">
        <f>+E1828*D1828</f>
        <v>7.4999999999999997E-2</v>
      </c>
      <c r="G1828" s="3">
        <f>+H1828-(B1828*D1828)</f>
        <v>18</v>
      </c>
      <c r="H1828" s="3">
        <f>+C1828*D1828</f>
        <v>46</v>
      </c>
      <c r="I1828" s="3">
        <f>+B1828*D1828</f>
        <v>28</v>
      </c>
      <c r="J1828" s="6">
        <f t="shared" si="28"/>
        <v>0.19565217391304349</v>
      </c>
    </row>
    <row r="1829" spans="1:10">
      <c r="A1829" s="1">
        <v>740</v>
      </c>
      <c r="B1829" s="3">
        <v>16</v>
      </c>
      <c r="C1829" s="3">
        <v>28</v>
      </c>
      <c r="D1829" s="1">
        <v>3</v>
      </c>
      <c r="E1829" s="5" t="s">
        <v>81</v>
      </c>
      <c r="F1829" s="5">
        <f>+E1829*D1829</f>
        <v>6.4583333333333326E-2</v>
      </c>
      <c r="G1829" s="3">
        <f>+H1829-(B1829*D1829)</f>
        <v>36</v>
      </c>
      <c r="H1829" s="3">
        <f>+C1829*D1829</f>
        <v>84</v>
      </c>
      <c r="I1829" s="3">
        <f>+B1829*D1829</f>
        <v>48</v>
      </c>
      <c r="J1829" s="6">
        <f t="shared" si="28"/>
        <v>0.14285714285714285</v>
      </c>
    </row>
    <row r="1830" spans="1:10">
      <c r="A1830" s="1">
        <v>740</v>
      </c>
      <c r="B1830" s="3">
        <v>19</v>
      </c>
      <c r="C1830" s="3">
        <v>32</v>
      </c>
      <c r="D1830" s="1">
        <v>1</v>
      </c>
      <c r="E1830" s="5" t="s">
        <v>117</v>
      </c>
      <c r="F1830" s="5">
        <f>+E1830*D1830</f>
        <v>1.1111111111111112E-2</v>
      </c>
      <c r="G1830" s="3">
        <f>+H1830-(B1830*D1830)</f>
        <v>13</v>
      </c>
      <c r="H1830" s="3">
        <f>+C1830*D1830</f>
        <v>32</v>
      </c>
      <c r="I1830" s="3">
        <f>+B1830*D1830</f>
        <v>19</v>
      </c>
      <c r="J1830" s="6">
        <f t="shared" si="28"/>
        <v>0.40625</v>
      </c>
    </row>
    <row r="1831" spans="1:10">
      <c r="A1831" s="1">
        <v>740</v>
      </c>
      <c r="B1831" s="3">
        <v>22</v>
      </c>
      <c r="C1831" s="3">
        <v>36</v>
      </c>
      <c r="D1831" s="1">
        <v>3</v>
      </c>
      <c r="E1831" s="5" t="s">
        <v>98</v>
      </c>
      <c r="F1831" s="5">
        <f>+E1831*D1831</f>
        <v>9.375E-2</v>
      </c>
      <c r="G1831" s="3">
        <f>+H1831-(B1831*D1831)</f>
        <v>42</v>
      </c>
      <c r="H1831" s="3">
        <f>+C1831*D1831</f>
        <v>108</v>
      </c>
      <c r="I1831" s="3">
        <f>+B1831*D1831</f>
        <v>66</v>
      </c>
      <c r="J1831" s="6">
        <f t="shared" si="28"/>
        <v>0.12962962962962962</v>
      </c>
    </row>
    <row r="1832" spans="1:10">
      <c r="A1832" s="1">
        <v>740</v>
      </c>
      <c r="B1832" s="3">
        <v>14</v>
      </c>
      <c r="C1832" s="3">
        <v>23</v>
      </c>
      <c r="D1832" s="1">
        <v>3</v>
      </c>
      <c r="E1832" s="5" t="s">
        <v>108</v>
      </c>
      <c r="F1832" s="5">
        <f>+E1832*D1832</f>
        <v>4.3749999999999997E-2</v>
      </c>
      <c r="G1832" s="3">
        <f>+H1832-(B1832*D1832)</f>
        <v>27</v>
      </c>
      <c r="H1832" s="3">
        <f>+C1832*D1832</f>
        <v>69</v>
      </c>
      <c r="I1832" s="3">
        <f>+B1832*D1832</f>
        <v>42</v>
      </c>
      <c r="J1832" s="6">
        <f t="shared" si="28"/>
        <v>0.13043478260869565</v>
      </c>
    </row>
    <row r="1833" spans="1:10">
      <c r="A1833" s="1">
        <v>741</v>
      </c>
      <c r="B1833" s="3">
        <v>14</v>
      </c>
      <c r="C1833" s="3">
        <v>24</v>
      </c>
      <c r="D1833" s="1">
        <v>3</v>
      </c>
      <c r="E1833" s="5" t="s">
        <v>119</v>
      </c>
      <c r="F1833" s="5">
        <f>+E1833*D1833</f>
        <v>0.10833333333333332</v>
      </c>
      <c r="G1833" s="3">
        <f>+H1833-(B1833*D1833)</f>
        <v>30</v>
      </c>
      <c r="H1833" s="3">
        <f>+C1833*D1833</f>
        <v>72</v>
      </c>
      <c r="I1833" s="3">
        <f>+B1833*D1833</f>
        <v>42</v>
      </c>
      <c r="J1833" s="6">
        <f t="shared" si="28"/>
        <v>0.1388888888888889</v>
      </c>
    </row>
    <row r="1834" spans="1:10">
      <c r="A1834" s="1">
        <v>741</v>
      </c>
      <c r="B1834" s="3">
        <v>17</v>
      </c>
      <c r="C1834" s="3">
        <v>29</v>
      </c>
      <c r="D1834" s="1">
        <v>2</v>
      </c>
      <c r="E1834" s="5" t="s">
        <v>88</v>
      </c>
      <c r="F1834" s="5">
        <f>+E1834*D1834</f>
        <v>5.5555555555555552E-2</v>
      </c>
      <c r="G1834" s="3">
        <f>+H1834-(B1834*D1834)</f>
        <v>24</v>
      </c>
      <c r="H1834" s="3">
        <f>+C1834*D1834</f>
        <v>58</v>
      </c>
      <c r="I1834" s="3">
        <f>+B1834*D1834</f>
        <v>34</v>
      </c>
      <c r="J1834" s="6">
        <f t="shared" si="28"/>
        <v>0.20689655172413793</v>
      </c>
    </row>
    <row r="1835" spans="1:10">
      <c r="A1835" s="1">
        <v>741</v>
      </c>
      <c r="B1835" s="3">
        <v>20</v>
      </c>
      <c r="C1835" s="3">
        <v>33</v>
      </c>
      <c r="D1835" s="1">
        <v>3</v>
      </c>
      <c r="E1835" s="5" t="s">
        <v>104</v>
      </c>
      <c r="F1835" s="5">
        <f>+E1835*D1835</f>
        <v>8.1250000000000003E-2</v>
      </c>
      <c r="G1835" s="3">
        <f>+H1835-(B1835*D1835)</f>
        <v>39</v>
      </c>
      <c r="H1835" s="3">
        <f>+C1835*D1835</f>
        <v>99</v>
      </c>
      <c r="I1835" s="3">
        <f>+B1835*D1835</f>
        <v>60</v>
      </c>
      <c r="J1835" s="6">
        <f t="shared" si="28"/>
        <v>0.1313131313131313</v>
      </c>
    </row>
    <row r="1836" spans="1:10">
      <c r="A1836" s="1">
        <v>741</v>
      </c>
      <c r="B1836" s="3">
        <v>16</v>
      </c>
      <c r="C1836" s="3">
        <v>28</v>
      </c>
      <c r="D1836" s="1">
        <v>2</v>
      </c>
      <c r="E1836" s="5" t="s">
        <v>69</v>
      </c>
      <c r="F1836" s="5">
        <f>+E1836*D1836</f>
        <v>4.7222222222222221E-2</v>
      </c>
      <c r="G1836" s="3">
        <f>+H1836-(B1836*D1836)</f>
        <v>24</v>
      </c>
      <c r="H1836" s="3">
        <f>+C1836*D1836</f>
        <v>56</v>
      </c>
      <c r="I1836" s="3">
        <f>+B1836*D1836</f>
        <v>32</v>
      </c>
      <c r="J1836" s="6">
        <f t="shared" si="28"/>
        <v>0.21428571428571427</v>
      </c>
    </row>
    <row r="1837" spans="1:10">
      <c r="A1837" s="1">
        <v>742</v>
      </c>
      <c r="B1837" s="3">
        <v>19</v>
      </c>
      <c r="C1837" s="3">
        <v>31</v>
      </c>
      <c r="D1837" s="1">
        <v>1</v>
      </c>
      <c r="E1837" s="5" t="s">
        <v>120</v>
      </c>
      <c r="F1837" s="5">
        <f>+E1837*D1837</f>
        <v>2.8472222222222222E-2</v>
      </c>
      <c r="G1837" s="3">
        <f>+H1837-(B1837*D1837)</f>
        <v>12</v>
      </c>
      <c r="H1837" s="3">
        <f>+C1837*D1837</f>
        <v>31</v>
      </c>
      <c r="I1837" s="3">
        <f>+B1837*D1837</f>
        <v>19</v>
      </c>
      <c r="J1837" s="6">
        <f t="shared" si="28"/>
        <v>0.38709677419354838</v>
      </c>
    </row>
    <row r="1838" spans="1:10">
      <c r="A1838" s="1">
        <v>742</v>
      </c>
      <c r="B1838" s="3">
        <v>18</v>
      </c>
      <c r="C1838" s="3">
        <v>30</v>
      </c>
      <c r="D1838" s="1">
        <v>3</v>
      </c>
      <c r="E1838" s="5" t="s">
        <v>92</v>
      </c>
      <c r="F1838" s="5">
        <f>+E1838*D1838</f>
        <v>8.9583333333333334E-2</v>
      </c>
      <c r="G1838" s="3">
        <f>+H1838-(B1838*D1838)</f>
        <v>36</v>
      </c>
      <c r="H1838" s="3">
        <f>+C1838*D1838</f>
        <v>90</v>
      </c>
      <c r="I1838" s="3">
        <f>+B1838*D1838</f>
        <v>54</v>
      </c>
      <c r="J1838" s="6">
        <f t="shared" si="28"/>
        <v>0.13333333333333333</v>
      </c>
    </row>
    <row r="1839" spans="1:10">
      <c r="A1839" s="1">
        <v>742</v>
      </c>
      <c r="B1839" s="3">
        <v>15</v>
      </c>
      <c r="C1839" s="3">
        <v>26</v>
      </c>
      <c r="D1839" s="1">
        <v>1</v>
      </c>
      <c r="E1839" s="5" t="s">
        <v>79</v>
      </c>
      <c r="F1839" s="5">
        <f>+E1839*D1839</f>
        <v>1.8055555555555554E-2</v>
      </c>
      <c r="G1839" s="3">
        <f>+H1839-(B1839*D1839)</f>
        <v>11</v>
      </c>
      <c r="H1839" s="3">
        <f>+C1839*D1839</f>
        <v>26</v>
      </c>
      <c r="I1839" s="3">
        <f>+B1839*D1839</f>
        <v>15</v>
      </c>
      <c r="J1839" s="6">
        <f t="shared" si="28"/>
        <v>0.42307692307692307</v>
      </c>
    </row>
    <row r="1840" spans="1:10">
      <c r="A1840" s="1">
        <v>742</v>
      </c>
      <c r="B1840" s="3">
        <v>11</v>
      </c>
      <c r="C1840" s="3">
        <v>19</v>
      </c>
      <c r="D1840" s="1">
        <v>1</v>
      </c>
      <c r="E1840" s="5" t="s">
        <v>103</v>
      </c>
      <c r="F1840" s="5">
        <f>+E1840*D1840</f>
        <v>2.4305555555555556E-2</v>
      </c>
      <c r="G1840" s="3">
        <f>+H1840-(B1840*D1840)</f>
        <v>8</v>
      </c>
      <c r="H1840" s="3">
        <f>+C1840*D1840</f>
        <v>19</v>
      </c>
      <c r="I1840" s="3">
        <f>+B1840*D1840</f>
        <v>11</v>
      </c>
      <c r="J1840" s="6">
        <f t="shared" si="28"/>
        <v>0.42105263157894735</v>
      </c>
    </row>
    <row r="1841" spans="1:10">
      <c r="A1841" s="1">
        <v>743</v>
      </c>
      <c r="B1841" s="3">
        <v>15</v>
      </c>
      <c r="C1841" s="3">
        <v>26</v>
      </c>
      <c r="D1841" s="1">
        <v>2</v>
      </c>
      <c r="E1841" s="5" t="s">
        <v>89</v>
      </c>
      <c r="F1841" s="5">
        <f>+E1841*D1841</f>
        <v>8.1944444444444445E-2</v>
      </c>
      <c r="G1841" s="3">
        <f>+H1841-(B1841*D1841)</f>
        <v>22</v>
      </c>
      <c r="H1841" s="3">
        <f>+C1841*D1841</f>
        <v>52</v>
      </c>
      <c r="I1841" s="3">
        <f>+B1841*D1841</f>
        <v>30</v>
      </c>
      <c r="J1841" s="6">
        <f t="shared" si="28"/>
        <v>0.21153846153846154</v>
      </c>
    </row>
    <row r="1842" spans="1:10">
      <c r="A1842" s="1">
        <v>743</v>
      </c>
      <c r="B1842" s="3">
        <v>10</v>
      </c>
      <c r="C1842" s="3">
        <v>18</v>
      </c>
      <c r="D1842" s="1">
        <v>2</v>
      </c>
      <c r="E1842" s="5" t="s">
        <v>120</v>
      </c>
      <c r="F1842" s="5">
        <f>+E1842*D1842</f>
        <v>5.6944444444444443E-2</v>
      </c>
      <c r="G1842" s="3">
        <f>+H1842-(B1842*D1842)</f>
        <v>16</v>
      </c>
      <c r="H1842" s="3">
        <f>+C1842*D1842</f>
        <v>36</v>
      </c>
      <c r="I1842" s="3">
        <f>+B1842*D1842</f>
        <v>20</v>
      </c>
      <c r="J1842" s="6">
        <f t="shared" si="28"/>
        <v>0.22222222222222221</v>
      </c>
    </row>
    <row r="1843" spans="1:10">
      <c r="A1843" s="1">
        <v>743</v>
      </c>
      <c r="B1843" s="3">
        <v>14</v>
      </c>
      <c r="C1843" s="3">
        <v>23</v>
      </c>
      <c r="D1843" s="1">
        <v>2</v>
      </c>
      <c r="E1843" s="5" t="s">
        <v>92</v>
      </c>
      <c r="F1843" s="5">
        <f>+E1843*D1843</f>
        <v>5.9722222222222225E-2</v>
      </c>
      <c r="G1843" s="3">
        <f>+H1843-(B1843*D1843)</f>
        <v>18</v>
      </c>
      <c r="H1843" s="3">
        <f>+C1843*D1843</f>
        <v>46</v>
      </c>
      <c r="I1843" s="3">
        <f>+B1843*D1843</f>
        <v>28</v>
      </c>
      <c r="J1843" s="6">
        <f t="shared" si="28"/>
        <v>0.19565217391304349</v>
      </c>
    </row>
    <row r="1844" spans="1:10">
      <c r="A1844" s="1">
        <v>744</v>
      </c>
      <c r="B1844" s="3">
        <v>10</v>
      </c>
      <c r="C1844" s="3">
        <v>18</v>
      </c>
      <c r="D1844" s="1">
        <v>1</v>
      </c>
      <c r="E1844" s="5" t="s">
        <v>94</v>
      </c>
      <c r="F1844" s="5">
        <f>+E1844*D1844</f>
        <v>3.9583333333333331E-2</v>
      </c>
      <c r="G1844" s="3">
        <f>+H1844-(B1844*D1844)</f>
        <v>8</v>
      </c>
      <c r="H1844" s="3">
        <f>+C1844*D1844</f>
        <v>18</v>
      </c>
      <c r="I1844" s="3">
        <f>+B1844*D1844</f>
        <v>10</v>
      </c>
      <c r="J1844" s="6">
        <f t="shared" si="28"/>
        <v>0.44444444444444442</v>
      </c>
    </row>
    <row r="1845" spans="1:10">
      <c r="A1845" s="1">
        <v>744</v>
      </c>
      <c r="B1845" s="3">
        <v>17</v>
      </c>
      <c r="C1845" s="3">
        <v>29</v>
      </c>
      <c r="D1845" s="1">
        <v>2</v>
      </c>
      <c r="E1845" s="5" t="s">
        <v>82</v>
      </c>
      <c r="F1845" s="5">
        <f>+E1845*D1845</f>
        <v>1.3888888888888888E-2</v>
      </c>
      <c r="G1845" s="3">
        <f>+H1845-(B1845*D1845)</f>
        <v>24</v>
      </c>
      <c r="H1845" s="3">
        <f>+C1845*D1845</f>
        <v>58</v>
      </c>
      <c r="I1845" s="3">
        <f>+B1845*D1845</f>
        <v>34</v>
      </c>
      <c r="J1845" s="6">
        <f t="shared" si="28"/>
        <v>0.20689655172413793</v>
      </c>
    </row>
    <row r="1846" spans="1:10">
      <c r="A1846" s="1">
        <v>745</v>
      </c>
      <c r="B1846" s="3">
        <v>21</v>
      </c>
      <c r="C1846" s="3">
        <v>35</v>
      </c>
      <c r="D1846" s="1">
        <v>3</v>
      </c>
      <c r="E1846" s="5" t="s">
        <v>69</v>
      </c>
      <c r="F1846" s="5">
        <f>+E1846*D1846</f>
        <v>7.0833333333333331E-2</v>
      </c>
      <c r="G1846" s="3">
        <f>+H1846-(B1846*D1846)</f>
        <v>42</v>
      </c>
      <c r="H1846" s="3">
        <f>+C1846*D1846</f>
        <v>105</v>
      </c>
      <c r="I1846" s="3">
        <f>+B1846*D1846</f>
        <v>63</v>
      </c>
      <c r="J1846" s="6">
        <f t="shared" si="28"/>
        <v>0.13333333333333333</v>
      </c>
    </row>
    <row r="1847" spans="1:10">
      <c r="A1847" s="1">
        <v>745</v>
      </c>
      <c r="B1847" s="3">
        <v>14</v>
      </c>
      <c r="C1847" s="3">
        <v>24</v>
      </c>
      <c r="D1847" s="1">
        <v>2</v>
      </c>
      <c r="E1847" s="5" t="s">
        <v>70</v>
      </c>
      <c r="F1847" s="5">
        <f>+E1847*D1847</f>
        <v>1.2500000000000001E-2</v>
      </c>
      <c r="G1847" s="3">
        <f>+H1847-(B1847*D1847)</f>
        <v>20</v>
      </c>
      <c r="H1847" s="3">
        <f>+C1847*D1847</f>
        <v>48</v>
      </c>
      <c r="I1847" s="3">
        <f>+B1847*D1847</f>
        <v>28</v>
      </c>
      <c r="J1847" s="6">
        <f t="shared" si="28"/>
        <v>0.20833333333333334</v>
      </c>
    </row>
    <row r="1848" spans="1:10">
      <c r="A1848" s="1">
        <v>745</v>
      </c>
      <c r="B1848" s="3">
        <v>15</v>
      </c>
      <c r="C1848" s="3">
        <v>25</v>
      </c>
      <c r="D1848" s="1">
        <v>2</v>
      </c>
      <c r="E1848" s="5" t="s">
        <v>74</v>
      </c>
      <c r="F1848" s="5">
        <f>+E1848*D1848</f>
        <v>3.1944444444444442E-2</v>
      </c>
      <c r="G1848" s="3">
        <f>+H1848-(B1848*D1848)</f>
        <v>20</v>
      </c>
      <c r="H1848" s="3">
        <f>+C1848*D1848</f>
        <v>50</v>
      </c>
      <c r="I1848" s="3">
        <f>+B1848*D1848</f>
        <v>30</v>
      </c>
      <c r="J1848" s="6">
        <f t="shared" si="28"/>
        <v>0.2</v>
      </c>
    </row>
    <row r="1849" spans="1:10">
      <c r="A1849" s="1">
        <v>745</v>
      </c>
      <c r="B1849" s="3">
        <v>16</v>
      </c>
      <c r="C1849" s="3">
        <v>27</v>
      </c>
      <c r="D1849" s="1">
        <v>3</v>
      </c>
      <c r="E1849" s="5" t="s">
        <v>115</v>
      </c>
      <c r="F1849" s="5">
        <f>+E1849*D1849</f>
        <v>1.4583333333333334E-2</v>
      </c>
      <c r="G1849" s="3">
        <f>+H1849-(B1849*D1849)</f>
        <v>33</v>
      </c>
      <c r="H1849" s="3">
        <f>+C1849*D1849</f>
        <v>81</v>
      </c>
      <c r="I1849" s="3">
        <f>+B1849*D1849</f>
        <v>48</v>
      </c>
      <c r="J1849" s="6">
        <f t="shared" si="28"/>
        <v>0.13580246913580246</v>
      </c>
    </row>
    <row r="1850" spans="1:10">
      <c r="A1850" s="1">
        <v>746</v>
      </c>
      <c r="B1850" s="3">
        <v>21</v>
      </c>
      <c r="C1850" s="3">
        <v>35</v>
      </c>
      <c r="D1850" s="1">
        <v>3</v>
      </c>
      <c r="E1850" s="5" t="s">
        <v>69</v>
      </c>
      <c r="F1850" s="5">
        <f>+E1850*D1850</f>
        <v>7.0833333333333331E-2</v>
      </c>
      <c r="G1850" s="3">
        <f>+H1850-(B1850*D1850)</f>
        <v>42</v>
      </c>
      <c r="H1850" s="3">
        <f>+C1850*D1850</f>
        <v>105</v>
      </c>
      <c r="I1850" s="3">
        <f>+B1850*D1850</f>
        <v>63</v>
      </c>
      <c r="J1850" s="6">
        <f t="shared" si="28"/>
        <v>0.13333333333333333</v>
      </c>
    </row>
    <row r="1851" spans="1:10">
      <c r="A1851" s="1">
        <v>746</v>
      </c>
      <c r="B1851" s="3">
        <v>19</v>
      </c>
      <c r="C1851" s="3">
        <v>32</v>
      </c>
      <c r="D1851" s="1">
        <v>3</v>
      </c>
      <c r="E1851" s="5" t="s">
        <v>92</v>
      </c>
      <c r="F1851" s="5">
        <f>+E1851*D1851</f>
        <v>8.9583333333333334E-2</v>
      </c>
      <c r="G1851" s="3">
        <f>+H1851-(B1851*D1851)</f>
        <v>39</v>
      </c>
      <c r="H1851" s="3">
        <f>+C1851*D1851</f>
        <v>96</v>
      </c>
      <c r="I1851" s="3">
        <f>+B1851*D1851</f>
        <v>57</v>
      </c>
      <c r="J1851" s="6">
        <f t="shared" si="28"/>
        <v>0.13541666666666666</v>
      </c>
    </row>
    <row r="1852" spans="1:10">
      <c r="A1852" s="1">
        <v>747</v>
      </c>
      <c r="B1852" s="3">
        <v>15</v>
      </c>
      <c r="C1852" s="3">
        <v>25</v>
      </c>
      <c r="D1852" s="1">
        <v>1</v>
      </c>
      <c r="E1852" s="5" t="s">
        <v>118</v>
      </c>
      <c r="F1852" s="5">
        <f>+E1852*D1852</f>
        <v>1.9444444444444445E-2</v>
      </c>
      <c r="G1852" s="3">
        <f>+H1852-(B1852*D1852)</f>
        <v>10</v>
      </c>
      <c r="H1852" s="3">
        <f>+C1852*D1852</f>
        <v>25</v>
      </c>
      <c r="I1852" s="3">
        <f>+B1852*D1852</f>
        <v>15</v>
      </c>
      <c r="J1852" s="6">
        <f t="shared" si="28"/>
        <v>0.4</v>
      </c>
    </row>
    <row r="1853" spans="1:10">
      <c r="A1853" s="1">
        <v>748</v>
      </c>
      <c r="B1853" s="3">
        <v>19</v>
      </c>
      <c r="C1853" s="3">
        <v>32</v>
      </c>
      <c r="D1853" s="1">
        <v>1</v>
      </c>
      <c r="E1853" s="5" t="s">
        <v>85</v>
      </c>
      <c r="F1853" s="5">
        <f>+E1853*D1853</f>
        <v>3.472222222222222E-3</v>
      </c>
      <c r="G1853" s="3">
        <f>+H1853-(B1853*D1853)</f>
        <v>13</v>
      </c>
      <c r="H1853" s="3">
        <f>+C1853*D1853</f>
        <v>32</v>
      </c>
      <c r="I1853" s="3">
        <f>+B1853*D1853</f>
        <v>19</v>
      </c>
      <c r="J1853" s="6">
        <f t="shared" si="28"/>
        <v>0.40625</v>
      </c>
    </row>
    <row r="1854" spans="1:10">
      <c r="A1854" s="1">
        <v>748</v>
      </c>
      <c r="B1854" s="3">
        <v>15</v>
      </c>
      <c r="C1854" s="3">
        <v>26</v>
      </c>
      <c r="D1854" s="1">
        <v>3</v>
      </c>
      <c r="E1854" s="5" t="s">
        <v>67</v>
      </c>
      <c r="F1854" s="5">
        <f>+E1854*D1854</f>
        <v>6.6666666666666666E-2</v>
      </c>
      <c r="G1854" s="3">
        <f>+H1854-(B1854*D1854)</f>
        <v>33</v>
      </c>
      <c r="H1854" s="3">
        <f>+C1854*D1854</f>
        <v>78</v>
      </c>
      <c r="I1854" s="3">
        <f>+B1854*D1854</f>
        <v>45</v>
      </c>
      <c r="J1854" s="6">
        <f t="shared" si="28"/>
        <v>0.14102564102564102</v>
      </c>
    </row>
    <row r="1855" spans="1:10">
      <c r="A1855" s="1">
        <v>749</v>
      </c>
      <c r="B1855" s="3">
        <v>21</v>
      </c>
      <c r="C1855" s="3">
        <v>35</v>
      </c>
      <c r="D1855" s="1">
        <v>2</v>
      </c>
      <c r="E1855" s="5" t="s">
        <v>76</v>
      </c>
      <c r="F1855" s="5">
        <f>+E1855*D1855</f>
        <v>1.1111111111111112E-2</v>
      </c>
      <c r="G1855" s="3">
        <f>+H1855-(B1855*D1855)</f>
        <v>28</v>
      </c>
      <c r="H1855" s="3">
        <f>+C1855*D1855</f>
        <v>70</v>
      </c>
      <c r="I1855" s="3">
        <f>+B1855*D1855</f>
        <v>42</v>
      </c>
      <c r="J1855" s="6">
        <f t="shared" si="28"/>
        <v>0.2</v>
      </c>
    </row>
    <row r="1856" spans="1:10">
      <c r="A1856" s="1">
        <v>750</v>
      </c>
      <c r="B1856" s="3">
        <v>19</v>
      </c>
      <c r="C1856" s="3">
        <v>31</v>
      </c>
      <c r="D1856" s="1">
        <v>3</v>
      </c>
      <c r="E1856" s="5" t="s">
        <v>102</v>
      </c>
      <c r="F1856" s="5">
        <f>+E1856*D1856</f>
        <v>9.791666666666668E-2</v>
      </c>
      <c r="G1856" s="3">
        <f>+H1856-(B1856*D1856)</f>
        <v>36</v>
      </c>
      <c r="H1856" s="3">
        <f>+C1856*D1856</f>
        <v>93</v>
      </c>
      <c r="I1856" s="3">
        <f>+B1856*D1856</f>
        <v>57</v>
      </c>
      <c r="J1856" s="6">
        <f t="shared" si="28"/>
        <v>0.12903225806451613</v>
      </c>
    </row>
    <row r="1857" spans="1:10">
      <c r="A1857" s="1">
        <v>750</v>
      </c>
      <c r="B1857" s="3">
        <v>15</v>
      </c>
      <c r="C1857" s="3">
        <v>26</v>
      </c>
      <c r="D1857" s="1">
        <v>1</v>
      </c>
      <c r="E1857" s="5" t="s">
        <v>104</v>
      </c>
      <c r="F1857" s="5">
        <f>+E1857*D1857</f>
        <v>2.7083333333333334E-2</v>
      </c>
      <c r="G1857" s="3">
        <f>+H1857-(B1857*D1857)</f>
        <v>11</v>
      </c>
      <c r="H1857" s="3">
        <f>+C1857*D1857</f>
        <v>26</v>
      </c>
      <c r="I1857" s="3">
        <f>+B1857*D1857</f>
        <v>15</v>
      </c>
      <c r="J1857" s="6">
        <f t="shared" si="28"/>
        <v>0.42307692307692307</v>
      </c>
    </row>
    <row r="1858" spans="1:10">
      <c r="A1858" s="1">
        <v>751</v>
      </c>
      <c r="B1858" s="3">
        <v>17</v>
      </c>
      <c r="C1858" s="3">
        <v>29</v>
      </c>
      <c r="D1858" s="1">
        <v>1</v>
      </c>
      <c r="E1858" s="5" t="s">
        <v>111</v>
      </c>
      <c r="F1858" s="5">
        <f>+E1858*D1858</f>
        <v>2.5694444444444443E-2</v>
      </c>
      <c r="G1858" s="3">
        <f>+H1858-(B1858*D1858)</f>
        <v>12</v>
      </c>
      <c r="H1858" s="3">
        <f>+C1858*D1858</f>
        <v>29</v>
      </c>
      <c r="I1858" s="3">
        <f>+B1858*D1858</f>
        <v>17</v>
      </c>
      <c r="J1858" s="6">
        <f t="shared" ref="J1858:J1903" si="29">+(G1858/H1858)/D1858</f>
        <v>0.41379310344827586</v>
      </c>
    </row>
    <row r="1859" spans="1:10">
      <c r="A1859" s="1">
        <v>751</v>
      </c>
      <c r="B1859" s="3">
        <v>15</v>
      </c>
      <c r="C1859" s="3">
        <v>25</v>
      </c>
      <c r="D1859" s="1">
        <v>3</v>
      </c>
      <c r="E1859" s="5" t="s">
        <v>81</v>
      </c>
      <c r="F1859" s="5">
        <f>+E1859*D1859</f>
        <v>6.4583333333333326E-2</v>
      </c>
      <c r="G1859" s="3">
        <f>+H1859-(B1859*D1859)</f>
        <v>30</v>
      </c>
      <c r="H1859" s="3">
        <f>+C1859*D1859</f>
        <v>75</v>
      </c>
      <c r="I1859" s="3">
        <f>+B1859*D1859</f>
        <v>45</v>
      </c>
      <c r="J1859" s="6">
        <f t="shared" si="29"/>
        <v>0.13333333333333333</v>
      </c>
    </row>
    <row r="1860" spans="1:10">
      <c r="A1860" s="1">
        <v>751</v>
      </c>
      <c r="B1860" s="3">
        <v>13</v>
      </c>
      <c r="C1860" s="3">
        <v>22</v>
      </c>
      <c r="D1860" s="1">
        <v>3</v>
      </c>
      <c r="E1860" s="5" t="s">
        <v>83</v>
      </c>
      <c r="F1860" s="5">
        <f>+E1860*D1860</f>
        <v>3.9583333333333331E-2</v>
      </c>
      <c r="G1860" s="3">
        <f>+H1860-(B1860*D1860)</f>
        <v>27</v>
      </c>
      <c r="H1860" s="3">
        <f>+C1860*D1860</f>
        <v>66</v>
      </c>
      <c r="I1860" s="3">
        <f>+B1860*D1860</f>
        <v>39</v>
      </c>
      <c r="J1860" s="6">
        <f t="shared" si="29"/>
        <v>0.13636363636363638</v>
      </c>
    </row>
    <row r="1861" spans="1:10">
      <c r="A1861" s="1">
        <v>752</v>
      </c>
      <c r="B1861" s="3">
        <v>18</v>
      </c>
      <c r="C1861" s="3">
        <v>30</v>
      </c>
      <c r="D1861" s="1">
        <v>2</v>
      </c>
      <c r="E1861" s="5" t="s">
        <v>114</v>
      </c>
      <c r="F1861" s="5">
        <f>+E1861*D1861</f>
        <v>4.1666666666666664E-2</v>
      </c>
      <c r="G1861" s="3">
        <f>+H1861-(B1861*D1861)</f>
        <v>24</v>
      </c>
      <c r="H1861" s="3">
        <f>+C1861*D1861</f>
        <v>60</v>
      </c>
      <c r="I1861" s="3">
        <f>+B1861*D1861</f>
        <v>36</v>
      </c>
      <c r="J1861" s="6">
        <f t="shared" si="29"/>
        <v>0.2</v>
      </c>
    </row>
    <row r="1862" spans="1:10">
      <c r="A1862" s="1">
        <v>753</v>
      </c>
      <c r="B1862" s="3">
        <v>19</v>
      </c>
      <c r="C1862" s="3">
        <v>32</v>
      </c>
      <c r="D1862" s="1">
        <v>1</v>
      </c>
      <c r="E1862" s="5" t="s">
        <v>103</v>
      </c>
      <c r="F1862" s="5">
        <f>+E1862*D1862</f>
        <v>2.4305555555555556E-2</v>
      </c>
      <c r="G1862" s="3">
        <f>+H1862-(B1862*D1862)</f>
        <v>13</v>
      </c>
      <c r="H1862" s="3">
        <f>+C1862*D1862</f>
        <v>32</v>
      </c>
      <c r="I1862" s="3">
        <f>+B1862*D1862</f>
        <v>19</v>
      </c>
      <c r="J1862" s="6">
        <f t="shared" si="29"/>
        <v>0.40625</v>
      </c>
    </row>
    <row r="1863" spans="1:10">
      <c r="A1863" s="1">
        <v>753</v>
      </c>
      <c r="B1863" s="3">
        <v>14</v>
      </c>
      <c r="C1863" s="3">
        <v>23</v>
      </c>
      <c r="D1863" s="1">
        <v>1</v>
      </c>
      <c r="E1863" s="5" t="s">
        <v>74</v>
      </c>
      <c r="F1863" s="5">
        <f>+E1863*D1863</f>
        <v>1.5972222222222221E-2</v>
      </c>
      <c r="G1863" s="3">
        <f>+H1863-(B1863*D1863)</f>
        <v>9</v>
      </c>
      <c r="H1863" s="3">
        <f>+C1863*D1863</f>
        <v>23</v>
      </c>
      <c r="I1863" s="3">
        <f>+B1863*D1863</f>
        <v>14</v>
      </c>
      <c r="J1863" s="6">
        <f t="shared" si="29"/>
        <v>0.39130434782608697</v>
      </c>
    </row>
    <row r="1864" spans="1:10">
      <c r="A1864" s="1">
        <v>753</v>
      </c>
      <c r="B1864" s="3">
        <v>14</v>
      </c>
      <c r="C1864" s="3">
        <v>24</v>
      </c>
      <c r="D1864" s="1">
        <v>3</v>
      </c>
      <c r="E1864" s="5" t="s">
        <v>84</v>
      </c>
      <c r="F1864" s="5">
        <f>+E1864*D1864</f>
        <v>0.05</v>
      </c>
      <c r="G1864" s="3">
        <f>+H1864-(B1864*D1864)</f>
        <v>30</v>
      </c>
      <c r="H1864" s="3">
        <f>+C1864*D1864</f>
        <v>72</v>
      </c>
      <c r="I1864" s="3">
        <f>+B1864*D1864</f>
        <v>42</v>
      </c>
      <c r="J1864" s="6">
        <f t="shared" si="29"/>
        <v>0.1388888888888889</v>
      </c>
    </row>
    <row r="1865" spans="1:10">
      <c r="A1865" s="1">
        <v>753</v>
      </c>
      <c r="B1865" s="3">
        <v>22</v>
      </c>
      <c r="C1865" s="3">
        <v>36</v>
      </c>
      <c r="D1865" s="1">
        <v>1</v>
      </c>
      <c r="E1865" s="5" t="s">
        <v>100</v>
      </c>
      <c r="F1865" s="5">
        <f>+E1865*D1865</f>
        <v>3.1944444444444442E-2</v>
      </c>
      <c r="G1865" s="3">
        <f>+H1865-(B1865*D1865)</f>
        <v>14</v>
      </c>
      <c r="H1865" s="3">
        <f>+C1865*D1865</f>
        <v>36</v>
      </c>
      <c r="I1865" s="3">
        <f>+B1865*D1865</f>
        <v>22</v>
      </c>
      <c r="J1865" s="6">
        <f t="shared" si="29"/>
        <v>0.3888888888888889</v>
      </c>
    </row>
    <row r="1866" spans="1:10">
      <c r="A1866" s="1">
        <v>754</v>
      </c>
      <c r="B1866" s="3">
        <v>14</v>
      </c>
      <c r="C1866" s="3">
        <v>24</v>
      </c>
      <c r="D1866" s="1">
        <v>3</v>
      </c>
      <c r="E1866" s="5" t="s">
        <v>79</v>
      </c>
      <c r="F1866" s="5">
        <f>+E1866*D1866</f>
        <v>5.4166666666666662E-2</v>
      </c>
      <c r="G1866" s="3">
        <f>+H1866-(B1866*D1866)</f>
        <v>30</v>
      </c>
      <c r="H1866" s="3">
        <f>+C1866*D1866</f>
        <v>72</v>
      </c>
      <c r="I1866" s="3">
        <f>+B1866*D1866</f>
        <v>42</v>
      </c>
      <c r="J1866" s="6">
        <f t="shared" si="29"/>
        <v>0.1388888888888889</v>
      </c>
    </row>
    <row r="1867" spans="1:10">
      <c r="A1867" s="1">
        <v>754</v>
      </c>
      <c r="B1867" s="3">
        <v>16</v>
      </c>
      <c r="C1867" s="3">
        <v>27</v>
      </c>
      <c r="D1867" s="1">
        <v>3</v>
      </c>
      <c r="E1867" s="5" t="s">
        <v>77</v>
      </c>
      <c r="F1867" s="5">
        <f>+E1867*D1867</f>
        <v>2.2916666666666665E-2</v>
      </c>
      <c r="G1867" s="3">
        <f>+H1867-(B1867*D1867)</f>
        <v>33</v>
      </c>
      <c r="H1867" s="3">
        <f>+C1867*D1867</f>
        <v>81</v>
      </c>
      <c r="I1867" s="3">
        <f>+B1867*D1867</f>
        <v>48</v>
      </c>
      <c r="J1867" s="6">
        <f t="shared" si="29"/>
        <v>0.13580246913580246</v>
      </c>
    </row>
    <row r="1868" spans="1:10">
      <c r="A1868" s="1">
        <v>754</v>
      </c>
      <c r="B1868" s="3">
        <v>16</v>
      </c>
      <c r="C1868" s="3">
        <v>28</v>
      </c>
      <c r="D1868" s="1">
        <v>3</v>
      </c>
      <c r="E1868" s="5" t="s">
        <v>119</v>
      </c>
      <c r="F1868" s="5">
        <f>+E1868*D1868</f>
        <v>0.10833333333333332</v>
      </c>
      <c r="G1868" s="3">
        <f>+H1868-(B1868*D1868)</f>
        <v>36</v>
      </c>
      <c r="H1868" s="3">
        <f>+C1868*D1868</f>
        <v>84</v>
      </c>
      <c r="I1868" s="3">
        <f>+B1868*D1868</f>
        <v>48</v>
      </c>
      <c r="J1868" s="6">
        <f t="shared" si="29"/>
        <v>0.14285714285714285</v>
      </c>
    </row>
    <row r="1869" spans="1:10">
      <c r="A1869" s="1">
        <v>755</v>
      </c>
      <c r="B1869" s="3">
        <v>13</v>
      </c>
      <c r="C1869" s="3">
        <v>21</v>
      </c>
      <c r="D1869" s="1">
        <v>1</v>
      </c>
      <c r="E1869" s="5" t="s">
        <v>87</v>
      </c>
      <c r="F1869" s="5">
        <f>+E1869*D1869</f>
        <v>4.1666666666666666E-3</v>
      </c>
      <c r="G1869" s="3">
        <f>+H1869-(B1869*D1869)</f>
        <v>8</v>
      </c>
      <c r="H1869" s="3">
        <f>+C1869*D1869</f>
        <v>21</v>
      </c>
      <c r="I1869" s="3">
        <f>+B1869*D1869</f>
        <v>13</v>
      </c>
      <c r="J1869" s="6">
        <f t="shared" si="29"/>
        <v>0.38095238095238093</v>
      </c>
    </row>
    <row r="1870" spans="1:10">
      <c r="A1870" s="1">
        <v>755</v>
      </c>
      <c r="B1870" s="3">
        <v>15</v>
      </c>
      <c r="C1870" s="3">
        <v>25</v>
      </c>
      <c r="D1870" s="1">
        <v>3</v>
      </c>
      <c r="E1870" s="5" t="s">
        <v>111</v>
      </c>
      <c r="F1870" s="5">
        <f>+E1870*D1870</f>
        <v>7.7083333333333337E-2</v>
      </c>
      <c r="G1870" s="3">
        <f>+H1870-(B1870*D1870)</f>
        <v>30</v>
      </c>
      <c r="H1870" s="3">
        <f>+C1870*D1870</f>
        <v>75</v>
      </c>
      <c r="I1870" s="3">
        <f>+B1870*D1870</f>
        <v>45</v>
      </c>
      <c r="J1870" s="6">
        <f t="shared" si="29"/>
        <v>0.13333333333333333</v>
      </c>
    </row>
    <row r="1871" spans="1:10">
      <c r="A1871" s="1">
        <v>755</v>
      </c>
      <c r="B1871" s="3">
        <v>11</v>
      </c>
      <c r="C1871" s="3">
        <v>19</v>
      </c>
      <c r="D1871" s="1">
        <v>3</v>
      </c>
      <c r="E1871" s="5" t="s">
        <v>100</v>
      </c>
      <c r="F1871" s="5">
        <f>+E1871*D1871</f>
        <v>9.5833333333333326E-2</v>
      </c>
      <c r="G1871" s="3">
        <f>+H1871-(B1871*D1871)</f>
        <v>24</v>
      </c>
      <c r="H1871" s="3">
        <f>+C1871*D1871</f>
        <v>57</v>
      </c>
      <c r="I1871" s="3">
        <f>+B1871*D1871</f>
        <v>33</v>
      </c>
      <c r="J1871" s="6">
        <f t="shared" si="29"/>
        <v>0.14035087719298245</v>
      </c>
    </row>
    <row r="1872" spans="1:10">
      <c r="A1872" s="1">
        <v>755</v>
      </c>
      <c r="B1872" s="3">
        <v>17</v>
      </c>
      <c r="C1872" s="3">
        <v>29</v>
      </c>
      <c r="D1872" s="1">
        <v>2</v>
      </c>
      <c r="E1872" s="5" t="s">
        <v>97</v>
      </c>
      <c r="F1872" s="5">
        <f>+E1872*D1872</f>
        <v>2.7777777777777776E-2</v>
      </c>
      <c r="G1872" s="3">
        <f>+H1872-(B1872*D1872)</f>
        <v>24</v>
      </c>
      <c r="H1872" s="3">
        <f>+C1872*D1872</f>
        <v>58</v>
      </c>
      <c r="I1872" s="3">
        <f>+B1872*D1872</f>
        <v>34</v>
      </c>
      <c r="J1872" s="6">
        <f t="shared" si="29"/>
        <v>0.20689655172413793</v>
      </c>
    </row>
    <row r="1873" spans="1:10">
      <c r="A1873" s="1">
        <v>756</v>
      </c>
      <c r="B1873" s="3">
        <v>19</v>
      </c>
      <c r="C1873" s="3">
        <v>31</v>
      </c>
      <c r="D1873" s="1">
        <v>1</v>
      </c>
      <c r="E1873" s="5" t="s">
        <v>108</v>
      </c>
      <c r="F1873" s="5">
        <f>+E1873*D1873</f>
        <v>1.4583333333333334E-2</v>
      </c>
      <c r="G1873" s="3">
        <f>+H1873-(B1873*D1873)</f>
        <v>12</v>
      </c>
      <c r="H1873" s="3">
        <f>+C1873*D1873</f>
        <v>31</v>
      </c>
      <c r="I1873" s="3">
        <f>+B1873*D1873</f>
        <v>19</v>
      </c>
      <c r="J1873" s="6">
        <f t="shared" si="29"/>
        <v>0.38709677419354838</v>
      </c>
    </row>
    <row r="1874" spans="1:10">
      <c r="A1874" s="1">
        <v>756</v>
      </c>
      <c r="B1874" s="3">
        <v>11</v>
      </c>
      <c r="C1874" s="3">
        <v>19</v>
      </c>
      <c r="D1874" s="1">
        <v>1</v>
      </c>
      <c r="E1874" s="5" t="s">
        <v>99</v>
      </c>
      <c r="F1874" s="5">
        <f>+E1874*D1874</f>
        <v>9.0277777777777769E-3</v>
      </c>
      <c r="G1874" s="3">
        <f>+H1874-(B1874*D1874)</f>
        <v>8</v>
      </c>
      <c r="H1874" s="3">
        <f>+C1874*D1874</f>
        <v>19</v>
      </c>
      <c r="I1874" s="3">
        <f>+B1874*D1874</f>
        <v>11</v>
      </c>
      <c r="J1874" s="6">
        <f t="shared" si="29"/>
        <v>0.42105263157894735</v>
      </c>
    </row>
    <row r="1875" spans="1:10">
      <c r="A1875" s="1">
        <v>757</v>
      </c>
      <c r="B1875" s="3">
        <v>18</v>
      </c>
      <c r="C1875" s="3">
        <v>30</v>
      </c>
      <c r="D1875" s="1">
        <v>2</v>
      </c>
      <c r="E1875" s="5" t="s">
        <v>88</v>
      </c>
      <c r="F1875" s="5">
        <f>+E1875*D1875</f>
        <v>5.5555555555555552E-2</v>
      </c>
      <c r="G1875" s="3">
        <f>+H1875-(B1875*D1875)</f>
        <v>24</v>
      </c>
      <c r="H1875" s="3">
        <f>+C1875*D1875</f>
        <v>60</v>
      </c>
      <c r="I1875" s="3">
        <f>+B1875*D1875</f>
        <v>36</v>
      </c>
      <c r="J1875" s="6">
        <f t="shared" si="29"/>
        <v>0.2</v>
      </c>
    </row>
    <row r="1876" spans="1:10">
      <c r="A1876" s="1">
        <v>758</v>
      </c>
      <c r="B1876" s="3">
        <v>18</v>
      </c>
      <c r="C1876" s="3">
        <v>30</v>
      </c>
      <c r="D1876" s="1">
        <v>1</v>
      </c>
      <c r="E1876" s="5" t="s">
        <v>67</v>
      </c>
      <c r="F1876" s="5">
        <f>+E1876*D1876</f>
        <v>2.2222222222222223E-2</v>
      </c>
      <c r="G1876" s="3">
        <f>+H1876-(B1876*D1876)</f>
        <v>12</v>
      </c>
      <c r="H1876" s="3">
        <f>+C1876*D1876</f>
        <v>30</v>
      </c>
      <c r="I1876" s="3">
        <f>+B1876*D1876</f>
        <v>18</v>
      </c>
      <c r="J1876" s="6">
        <f t="shared" si="29"/>
        <v>0.4</v>
      </c>
    </row>
    <row r="1877" spans="1:10">
      <c r="A1877" s="1">
        <v>758</v>
      </c>
      <c r="B1877" s="3">
        <v>13</v>
      </c>
      <c r="C1877" s="3">
        <v>22</v>
      </c>
      <c r="D1877" s="1">
        <v>1</v>
      </c>
      <c r="E1877" s="5" t="s">
        <v>70</v>
      </c>
      <c r="F1877" s="5">
        <f>+E1877*D1877</f>
        <v>6.2500000000000003E-3</v>
      </c>
      <c r="G1877" s="3">
        <f>+H1877-(B1877*D1877)</f>
        <v>9</v>
      </c>
      <c r="H1877" s="3">
        <f>+C1877*D1877</f>
        <v>22</v>
      </c>
      <c r="I1877" s="3">
        <f>+B1877*D1877</f>
        <v>13</v>
      </c>
      <c r="J1877" s="6">
        <f t="shared" si="29"/>
        <v>0.40909090909090912</v>
      </c>
    </row>
    <row r="1878" spans="1:10">
      <c r="A1878" s="1">
        <v>759</v>
      </c>
      <c r="B1878" s="3">
        <v>20</v>
      </c>
      <c r="C1878" s="3">
        <v>33</v>
      </c>
      <c r="D1878" s="1">
        <v>3</v>
      </c>
      <c r="E1878" s="5" t="s">
        <v>90</v>
      </c>
      <c r="F1878" s="5">
        <f>+E1878*D1878</f>
        <v>0.1</v>
      </c>
      <c r="G1878" s="3">
        <f>+H1878-(B1878*D1878)</f>
        <v>39</v>
      </c>
      <c r="H1878" s="3">
        <f>+C1878*D1878</f>
        <v>99</v>
      </c>
      <c r="I1878" s="3">
        <f>+B1878*D1878</f>
        <v>60</v>
      </c>
      <c r="J1878" s="6">
        <f t="shared" si="29"/>
        <v>0.1313131313131313</v>
      </c>
    </row>
    <row r="1879" spans="1:10">
      <c r="A1879" s="1">
        <v>759</v>
      </c>
      <c r="B1879" s="3">
        <v>16</v>
      </c>
      <c r="C1879" s="3">
        <v>27</v>
      </c>
      <c r="D1879" s="1">
        <v>3</v>
      </c>
      <c r="E1879" s="5" t="s">
        <v>68</v>
      </c>
      <c r="F1879" s="5">
        <f>+E1879*D1879</f>
        <v>0.10625</v>
      </c>
      <c r="G1879" s="3">
        <f>+H1879-(B1879*D1879)</f>
        <v>33</v>
      </c>
      <c r="H1879" s="3">
        <f>+C1879*D1879</f>
        <v>81</v>
      </c>
      <c r="I1879" s="3">
        <f>+B1879*D1879</f>
        <v>48</v>
      </c>
      <c r="J1879" s="6">
        <f t="shared" si="29"/>
        <v>0.13580246913580246</v>
      </c>
    </row>
    <row r="1880" spans="1:10">
      <c r="A1880" s="1">
        <v>759</v>
      </c>
      <c r="B1880" s="3">
        <v>15</v>
      </c>
      <c r="C1880" s="3">
        <v>25</v>
      </c>
      <c r="D1880" s="1">
        <v>3</v>
      </c>
      <c r="E1880" s="5" t="s">
        <v>120</v>
      </c>
      <c r="F1880" s="5">
        <f>+E1880*D1880</f>
        <v>8.5416666666666669E-2</v>
      </c>
      <c r="G1880" s="3">
        <f>+H1880-(B1880*D1880)</f>
        <v>30</v>
      </c>
      <c r="H1880" s="3">
        <f>+C1880*D1880</f>
        <v>75</v>
      </c>
      <c r="I1880" s="3">
        <f>+B1880*D1880</f>
        <v>45</v>
      </c>
      <c r="J1880" s="6">
        <f t="shared" si="29"/>
        <v>0.13333333333333333</v>
      </c>
    </row>
    <row r="1881" spans="1:10">
      <c r="A1881" s="1">
        <v>759</v>
      </c>
      <c r="B1881" s="3">
        <v>17</v>
      </c>
      <c r="C1881" s="3">
        <v>29</v>
      </c>
      <c r="D1881" s="1">
        <v>3</v>
      </c>
      <c r="E1881" s="5" t="s">
        <v>110</v>
      </c>
      <c r="F1881" s="5">
        <f>+E1881*D1881</f>
        <v>0.11666666666666667</v>
      </c>
      <c r="G1881" s="3">
        <f>+H1881-(B1881*D1881)</f>
        <v>36</v>
      </c>
      <c r="H1881" s="3">
        <f>+C1881*D1881</f>
        <v>87</v>
      </c>
      <c r="I1881" s="3">
        <f>+B1881*D1881</f>
        <v>51</v>
      </c>
      <c r="J1881" s="6">
        <f t="shared" si="29"/>
        <v>0.13793103448275862</v>
      </c>
    </row>
    <row r="1882" spans="1:10">
      <c r="A1882" s="1">
        <v>760</v>
      </c>
      <c r="B1882" s="3">
        <v>21</v>
      </c>
      <c r="C1882" s="3">
        <v>35</v>
      </c>
      <c r="D1882" s="1">
        <v>3</v>
      </c>
      <c r="E1882" s="5" t="s">
        <v>97</v>
      </c>
      <c r="F1882" s="5">
        <f>+E1882*D1882</f>
        <v>4.1666666666666664E-2</v>
      </c>
      <c r="G1882" s="3">
        <f>+H1882-(B1882*D1882)</f>
        <v>42</v>
      </c>
      <c r="H1882" s="3">
        <f>+C1882*D1882</f>
        <v>105</v>
      </c>
      <c r="I1882" s="3">
        <f>+B1882*D1882</f>
        <v>63</v>
      </c>
      <c r="J1882" s="6">
        <f t="shared" si="29"/>
        <v>0.13333333333333333</v>
      </c>
    </row>
    <row r="1883" spans="1:10">
      <c r="A1883" s="1">
        <v>761</v>
      </c>
      <c r="B1883" s="3">
        <v>14</v>
      </c>
      <c r="C1883" s="3">
        <v>24</v>
      </c>
      <c r="D1883" s="1">
        <v>3</v>
      </c>
      <c r="E1883" s="5" t="s">
        <v>73</v>
      </c>
      <c r="F1883" s="5">
        <f>+E1883*D1883</f>
        <v>0.11249999999999999</v>
      </c>
      <c r="G1883" s="3">
        <f>+H1883-(B1883*D1883)</f>
        <v>30</v>
      </c>
      <c r="H1883" s="3">
        <f>+C1883*D1883</f>
        <v>72</v>
      </c>
      <c r="I1883" s="3">
        <f>+B1883*D1883</f>
        <v>42</v>
      </c>
      <c r="J1883" s="6">
        <f t="shared" si="29"/>
        <v>0.1388888888888889</v>
      </c>
    </row>
    <row r="1884" spans="1:10">
      <c r="A1884" s="1">
        <v>761</v>
      </c>
      <c r="B1884" s="3">
        <v>16</v>
      </c>
      <c r="C1884" s="3">
        <v>28</v>
      </c>
      <c r="D1884" s="1">
        <v>2</v>
      </c>
      <c r="E1884" s="5" t="s">
        <v>97</v>
      </c>
      <c r="F1884" s="5">
        <f>+E1884*D1884</f>
        <v>2.7777777777777776E-2</v>
      </c>
      <c r="G1884" s="3">
        <f>+H1884-(B1884*D1884)</f>
        <v>24</v>
      </c>
      <c r="H1884" s="3">
        <f>+C1884*D1884</f>
        <v>56</v>
      </c>
      <c r="I1884" s="3">
        <f>+B1884*D1884</f>
        <v>32</v>
      </c>
      <c r="J1884" s="6">
        <f t="shared" si="29"/>
        <v>0.21428571428571427</v>
      </c>
    </row>
    <row r="1885" spans="1:10">
      <c r="A1885" s="1">
        <v>761</v>
      </c>
      <c r="B1885" s="3">
        <v>14</v>
      </c>
      <c r="C1885" s="3">
        <v>23</v>
      </c>
      <c r="D1885" s="1">
        <v>2</v>
      </c>
      <c r="E1885" s="5" t="s">
        <v>118</v>
      </c>
      <c r="F1885" s="5">
        <f>+E1885*D1885</f>
        <v>3.888888888888889E-2</v>
      </c>
      <c r="G1885" s="3">
        <f>+H1885-(B1885*D1885)</f>
        <v>18</v>
      </c>
      <c r="H1885" s="3">
        <f>+C1885*D1885</f>
        <v>46</v>
      </c>
      <c r="I1885" s="3">
        <f>+B1885*D1885</f>
        <v>28</v>
      </c>
      <c r="J1885" s="6">
        <f t="shared" si="29"/>
        <v>0.19565217391304349</v>
      </c>
    </row>
    <row r="1886" spans="1:10">
      <c r="A1886" s="1">
        <v>762</v>
      </c>
      <c r="B1886" s="3">
        <v>13</v>
      </c>
      <c r="C1886" s="3">
        <v>21</v>
      </c>
      <c r="D1886" s="1">
        <v>1</v>
      </c>
      <c r="E1886" s="5" t="s">
        <v>97</v>
      </c>
      <c r="F1886" s="5">
        <f>+E1886*D1886</f>
        <v>1.3888888888888888E-2</v>
      </c>
      <c r="G1886" s="3">
        <f>+H1886-(B1886*D1886)</f>
        <v>8</v>
      </c>
      <c r="H1886" s="3">
        <f>+C1886*D1886</f>
        <v>21</v>
      </c>
      <c r="I1886" s="3">
        <f>+B1886*D1886</f>
        <v>13</v>
      </c>
      <c r="J1886" s="6">
        <f t="shared" si="29"/>
        <v>0.38095238095238093</v>
      </c>
    </row>
    <row r="1887" spans="1:10">
      <c r="A1887" s="1">
        <v>762</v>
      </c>
      <c r="B1887" s="3">
        <v>15</v>
      </c>
      <c r="C1887" s="3">
        <v>26</v>
      </c>
      <c r="D1887" s="1">
        <v>3</v>
      </c>
      <c r="E1887" s="5" t="s">
        <v>70</v>
      </c>
      <c r="F1887" s="5">
        <f>+E1887*D1887</f>
        <v>1.8750000000000003E-2</v>
      </c>
      <c r="G1887" s="3">
        <f>+H1887-(B1887*D1887)</f>
        <v>33</v>
      </c>
      <c r="H1887" s="3">
        <f>+C1887*D1887</f>
        <v>78</v>
      </c>
      <c r="I1887" s="3">
        <f>+B1887*D1887</f>
        <v>45</v>
      </c>
      <c r="J1887" s="6">
        <f t="shared" si="29"/>
        <v>0.14102564102564102</v>
      </c>
    </row>
    <row r="1888" spans="1:10">
      <c r="A1888" s="1">
        <v>763</v>
      </c>
      <c r="B1888" s="3">
        <v>20</v>
      </c>
      <c r="C1888" s="3">
        <v>33</v>
      </c>
      <c r="D1888" s="1">
        <v>2</v>
      </c>
      <c r="E1888" s="5" t="s">
        <v>96</v>
      </c>
      <c r="F1888" s="5">
        <f>+E1888*D1888</f>
        <v>1.9444444444444445E-2</v>
      </c>
      <c r="G1888" s="3">
        <f>+H1888-(B1888*D1888)</f>
        <v>26</v>
      </c>
      <c r="H1888" s="3">
        <f>+C1888*D1888</f>
        <v>66</v>
      </c>
      <c r="I1888" s="3">
        <f>+B1888*D1888</f>
        <v>40</v>
      </c>
      <c r="J1888" s="6">
        <f t="shared" si="29"/>
        <v>0.19696969696969696</v>
      </c>
    </row>
    <row r="1889" spans="1:10">
      <c r="A1889" s="1">
        <v>763</v>
      </c>
      <c r="B1889" s="3">
        <v>11</v>
      </c>
      <c r="C1889" s="3">
        <v>19</v>
      </c>
      <c r="D1889" s="1">
        <v>2</v>
      </c>
      <c r="E1889" s="5" t="s">
        <v>106</v>
      </c>
      <c r="F1889" s="5">
        <f>+E1889*D1889</f>
        <v>2.5000000000000001E-2</v>
      </c>
      <c r="G1889" s="3">
        <f>+H1889-(B1889*D1889)</f>
        <v>16</v>
      </c>
      <c r="H1889" s="3">
        <f>+C1889*D1889</f>
        <v>38</v>
      </c>
      <c r="I1889" s="3">
        <f>+B1889*D1889</f>
        <v>22</v>
      </c>
      <c r="J1889" s="6">
        <f t="shared" si="29"/>
        <v>0.21052631578947367</v>
      </c>
    </row>
    <row r="1890" spans="1:10">
      <c r="A1890" s="1">
        <v>764</v>
      </c>
      <c r="B1890" s="3">
        <v>16</v>
      </c>
      <c r="C1890" s="3">
        <v>27</v>
      </c>
      <c r="D1890" s="1">
        <v>1</v>
      </c>
      <c r="E1890" s="5" t="s">
        <v>113</v>
      </c>
      <c r="F1890" s="5">
        <f>+E1890*D1890</f>
        <v>3.6805555555555557E-2</v>
      </c>
      <c r="G1890" s="3">
        <f>+H1890-(B1890*D1890)</f>
        <v>11</v>
      </c>
      <c r="H1890" s="3">
        <f>+C1890*D1890</f>
        <v>27</v>
      </c>
      <c r="I1890" s="3">
        <f>+B1890*D1890</f>
        <v>16</v>
      </c>
      <c r="J1890" s="6">
        <f t="shared" si="29"/>
        <v>0.40740740740740738</v>
      </c>
    </row>
    <row r="1891" spans="1:10">
      <c r="A1891" s="1">
        <v>764</v>
      </c>
      <c r="B1891" s="3">
        <v>20</v>
      </c>
      <c r="C1891" s="3">
        <v>34</v>
      </c>
      <c r="D1891" s="1">
        <v>1</v>
      </c>
      <c r="E1891" s="5" t="s">
        <v>84</v>
      </c>
      <c r="F1891" s="5">
        <f>+E1891*D1891</f>
        <v>1.6666666666666666E-2</v>
      </c>
      <c r="G1891" s="3">
        <f>+H1891-(B1891*D1891)</f>
        <v>14</v>
      </c>
      <c r="H1891" s="3">
        <f>+C1891*D1891</f>
        <v>34</v>
      </c>
      <c r="I1891" s="3">
        <f>+B1891*D1891</f>
        <v>20</v>
      </c>
      <c r="J1891" s="6">
        <f t="shared" si="29"/>
        <v>0.41176470588235292</v>
      </c>
    </row>
    <row r="1892" spans="1:10">
      <c r="A1892" s="1">
        <v>764</v>
      </c>
      <c r="B1892" s="3">
        <v>14</v>
      </c>
      <c r="C1892" s="3">
        <v>24</v>
      </c>
      <c r="D1892" s="1">
        <v>1</v>
      </c>
      <c r="E1892" s="5" t="s">
        <v>103</v>
      </c>
      <c r="F1892" s="5">
        <f>+E1892*D1892</f>
        <v>2.4305555555555556E-2</v>
      </c>
      <c r="G1892" s="3">
        <f>+H1892-(B1892*D1892)</f>
        <v>10</v>
      </c>
      <c r="H1892" s="3">
        <f>+C1892*D1892</f>
        <v>24</v>
      </c>
      <c r="I1892" s="3">
        <f>+B1892*D1892</f>
        <v>14</v>
      </c>
      <c r="J1892" s="6">
        <f t="shared" si="29"/>
        <v>0.41666666666666669</v>
      </c>
    </row>
    <row r="1893" spans="1:10">
      <c r="A1893" s="1">
        <v>765</v>
      </c>
      <c r="B1893" s="3">
        <v>15</v>
      </c>
      <c r="C1893" s="3">
        <v>26</v>
      </c>
      <c r="D1893" s="1">
        <v>3</v>
      </c>
      <c r="E1893" s="5" t="s">
        <v>107</v>
      </c>
      <c r="F1893" s="5">
        <f>+E1893*D1893</f>
        <v>0.11458333333333334</v>
      </c>
      <c r="G1893" s="3">
        <f>+H1893-(B1893*D1893)</f>
        <v>33</v>
      </c>
      <c r="H1893" s="3">
        <f>+C1893*D1893</f>
        <v>78</v>
      </c>
      <c r="I1893" s="3">
        <f>+B1893*D1893</f>
        <v>45</v>
      </c>
      <c r="J1893" s="6">
        <f t="shared" si="29"/>
        <v>0.14102564102564102</v>
      </c>
    </row>
    <row r="1894" spans="1:10">
      <c r="A1894" s="1">
        <v>765</v>
      </c>
      <c r="B1894" s="3">
        <v>16</v>
      </c>
      <c r="C1894" s="3">
        <v>28</v>
      </c>
      <c r="D1894" s="1">
        <v>2</v>
      </c>
      <c r="E1894" s="5" t="s">
        <v>96</v>
      </c>
      <c r="F1894" s="5">
        <f>+E1894*D1894</f>
        <v>1.9444444444444445E-2</v>
      </c>
      <c r="G1894" s="3">
        <f>+H1894-(B1894*D1894)</f>
        <v>24</v>
      </c>
      <c r="H1894" s="3">
        <f>+C1894*D1894</f>
        <v>56</v>
      </c>
      <c r="I1894" s="3">
        <f>+B1894*D1894</f>
        <v>32</v>
      </c>
      <c r="J1894" s="6">
        <f t="shared" si="29"/>
        <v>0.21428571428571427</v>
      </c>
    </row>
    <row r="1895" spans="1:10">
      <c r="A1895" s="1">
        <v>765</v>
      </c>
      <c r="B1895" s="3">
        <v>13</v>
      </c>
      <c r="C1895" s="3">
        <v>21</v>
      </c>
      <c r="D1895" s="1">
        <v>3</v>
      </c>
      <c r="E1895" s="5" t="s">
        <v>119</v>
      </c>
      <c r="F1895" s="5">
        <f>+E1895*D1895</f>
        <v>0.10833333333333332</v>
      </c>
      <c r="G1895" s="3">
        <f>+H1895-(B1895*D1895)</f>
        <v>24</v>
      </c>
      <c r="H1895" s="3">
        <f>+C1895*D1895</f>
        <v>63</v>
      </c>
      <c r="I1895" s="3">
        <f>+B1895*D1895</f>
        <v>39</v>
      </c>
      <c r="J1895" s="6">
        <f t="shared" si="29"/>
        <v>0.12698412698412698</v>
      </c>
    </row>
    <row r="1896" spans="1:10">
      <c r="A1896" s="1">
        <v>765</v>
      </c>
      <c r="B1896" s="3">
        <v>22</v>
      </c>
      <c r="C1896" s="3">
        <v>36</v>
      </c>
      <c r="D1896" s="1">
        <v>1</v>
      </c>
      <c r="E1896" s="5" t="s">
        <v>92</v>
      </c>
      <c r="F1896" s="5">
        <f>+E1896*D1896</f>
        <v>2.9861111111111113E-2</v>
      </c>
      <c r="G1896" s="3">
        <f>+H1896-(B1896*D1896)</f>
        <v>14</v>
      </c>
      <c r="H1896" s="3">
        <f>+C1896*D1896</f>
        <v>36</v>
      </c>
      <c r="I1896" s="3">
        <f>+B1896*D1896</f>
        <v>22</v>
      </c>
      <c r="J1896" s="6">
        <f t="shared" si="29"/>
        <v>0.3888888888888889</v>
      </c>
    </row>
    <row r="1897" spans="1:10">
      <c r="A1897" s="1">
        <v>766</v>
      </c>
      <c r="B1897" s="3">
        <v>18</v>
      </c>
      <c r="C1897" s="3">
        <v>30</v>
      </c>
      <c r="D1897" s="1">
        <v>2</v>
      </c>
      <c r="E1897" s="5" t="s">
        <v>119</v>
      </c>
      <c r="F1897" s="5">
        <f>+E1897*D1897</f>
        <v>7.2222222222222215E-2</v>
      </c>
      <c r="G1897" s="3">
        <f>+H1897-(B1897*D1897)</f>
        <v>24</v>
      </c>
      <c r="H1897" s="3">
        <f>+C1897*D1897</f>
        <v>60</v>
      </c>
      <c r="I1897" s="3">
        <f>+B1897*D1897</f>
        <v>36</v>
      </c>
      <c r="J1897" s="6">
        <f t="shared" si="29"/>
        <v>0.2</v>
      </c>
    </row>
    <row r="1898" spans="1:10">
      <c r="A1898" s="1">
        <v>766</v>
      </c>
      <c r="B1898" s="3">
        <v>11</v>
      </c>
      <c r="C1898" s="3">
        <v>19</v>
      </c>
      <c r="D1898" s="1">
        <v>1</v>
      </c>
      <c r="E1898" s="5" t="s">
        <v>89</v>
      </c>
      <c r="F1898" s="5">
        <f>+E1898*D1898</f>
        <v>4.0972222222222222E-2</v>
      </c>
      <c r="G1898" s="3">
        <f>+H1898-(B1898*D1898)</f>
        <v>8</v>
      </c>
      <c r="H1898" s="3">
        <f>+C1898*D1898</f>
        <v>19</v>
      </c>
      <c r="I1898" s="3">
        <f>+B1898*D1898</f>
        <v>11</v>
      </c>
      <c r="J1898" s="6">
        <f t="shared" si="29"/>
        <v>0.42105263157894735</v>
      </c>
    </row>
    <row r="1899" spans="1:10">
      <c r="A1899" s="1">
        <v>766</v>
      </c>
      <c r="B1899" s="3">
        <v>12</v>
      </c>
      <c r="C1899" s="3">
        <v>20</v>
      </c>
      <c r="D1899" s="1">
        <v>3</v>
      </c>
      <c r="E1899" s="5" t="s">
        <v>115</v>
      </c>
      <c r="F1899" s="5">
        <f>+E1899*D1899</f>
        <v>1.4583333333333334E-2</v>
      </c>
      <c r="G1899" s="3">
        <f>+H1899-(B1899*D1899)</f>
        <v>24</v>
      </c>
      <c r="H1899" s="3">
        <f>+C1899*D1899</f>
        <v>60</v>
      </c>
      <c r="I1899" s="3">
        <f>+B1899*D1899</f>
        <v>36</v>
      </c>
      <c r="J1899" s="6">
        <f t="shared" si="29"/>
        <v>0.13333333333333333</v>
      </c>
    </row>
    <row r="1900" spans="1:10">
      <c r="A1900" s="1">
        <v>766</v>
      </c>
      <c r="B1900" s="3">
        <v>14</v>
      </c>
      <c r="C1900" s="3">
        <v>23</v>
      </c>
      <c r="D1900" s="1">
        <v>2</v>
      </c>
      <c r="E1900" s="5" t="s">
        <v>117</v>
      </c>
      <c r="F1900" s="5">
        <f>+E1900*D1900</f>
        <v>2.2222222222222223E-2</v>
      </c>
      <c r="G1900" s="3">
        <f>+H1900-(B1900*D1900)</f>
        <v>18</v>
      </c>
      <c r="H1900" s="3">
        <f>+C1900*D1900</f>
        <v>46</v>
      </c>
      <c r="I1900" s="3">
        <f>+B1900*D1900</f>
        <v>28</v>
      </c>
      <c r="J1900" s="6">
        <f t="shared" si="29"/>
        <v>0.19565217391304349</v>
      </c>
    </row>
    <row r="1901" spans="1:10">
      <c r="A1901" s="1">
        <v>767</v>
      </c>
      <c r="B1901" s="3">
        <v>17</v>
      </c>
      <c r="C1901" s="3">
        <v>29</v>
      </c>
      <c r="D1901" s="1">
        <v>2</v>
      </c>
      <c r="E1901" s="5" t="s">
        <v>109</v>
      </c>
      <c r="F1901" s="5">
        <f>+E1901*D1901</f>
        <v>1.6666666666666666E-2</v>
      </c>
      <c r="G1901" s="3">
        <f>+H1901-(B1901*D1901)</f>
        <v>24</v>
      </c>
      <c r="H1901" s="3">
        <f>+C1901*D1901</f>
        <v>58</v>
      </c>
      <c r="I1901" s="3">
        <f>+B1901*D1901</f>
        <v>34</v>
      </c>
      <c r="J1901" s="6">
        <f t="shared" si="29"/>
        <v>0.20689655172413793</v>
      </c>
    </row>
    <row r="1902" spans="1:10">
      <c r="A1902" s="1">
        <v>767</v>
      </c>
      <c r="B1902" s="3">
        <v>14</v>
      </c>
      <c r="C1902" s="3">
        <v>24</v>
      </c>
      <c r="D1902" s="1">
        <v>2</v>
      </c>
      <c r="E1902" s="5" t="s">
        <v>114</v>
      </c>
      <c r="F1902" s="5">
        <f>+E1902*D1902</f>
        <v>4.1666666666666664E-2</v>
      </c>
      <c r="G1902" s="3">
        <f>+H1902-(B1902*D1902)</f>
        <v>20</v>
      </c>
      <c r="H1902" s="3">
        <f>+C1902*D1902</f>
        <v>48</v>
      </c>
      <c r="I1902" s="3">
        <f>+B1902*D1902</f>
        <v>28</v>
      </c>
      <c r="J1902" s="6">
        <f t="shared" si="29"/>
        <v>0.20833333333333334</v>
      </c>
    </row>
    <row r="1903" spans="1:10">
      <c r="A1903" s="1">
        <v>767</v>
      </c>
      <c r="B1903" s="3">
        <v>13</v>
      </c>
      <c r="C1903" s="3">
        <v>21</v>
      </c>
      <c r="D1903" s="1">
        <v>3</v>
      </c>
      <c r="E1903" s="5" t="s">
        <v>92</v>
      </c>
      <c r="F1903" s="5">
        <f>+E1903*D1903</f>
        <v>8.9583333333333334E-2</v>
      </c>
      <c r="G1903" s="3">
        <f>+H1903-(B1903*D1903)</f>
        <v>24</v>
      </c>
      <c r="H1903" s="3">
        <f>+C1903*D1903</f>
        <v>63</v>
      </c>
      <c r="I1903" s="3">
        <f>+B1903*D1903</f>
        <v>39</v>
      </c>
      <c r="J1903" s="6">
        <f t="shared" si="29"/>
        <v>0.12698412698412698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2B7CF-4CED-4B40-89F7-D29BB28C4303}">
  <dimension ref="E1:N7"/>
  <sheetViews>
    <sheetView workbookViewId="0">
      <selection activeCell="N7" sqref="N7"/>
    </sheetView>
  </sheetViews>
  <sheetFormatPr defaultRowHeight="15"/>
  <cols>
    <col min="5" max="5" width="18.42578125" bestFit="1" customWidth="1"/>
    <col min="6" max="6" width="20" bestFit="1" customWidth="1"/>
    <col min="7" max="7" width="11.5703125" customWidth="1"/>
    <col min="9" max="9" width="18.42578125" bestFit="1" customWidth="1"/>
    <col min="10" max="10" width="12.5703125" bestFit="1" customWidth="1"/>
    <col min="11" max="11" width="20.42578125" bestFit="1" customWidth="1"/>
    <col min="12" max="12" width="9.42578125" customWidth="1"/>
    <col min="14" max="18" width="39.42578125" bestFit="1" customWidth="1"/>
    <col min="407" max="407" width="11.42578125" bestFit="1" customWidth="1"/>
    <col min="804" max="804" width="11.42578125" bestFit="1" customWidth="1"/>
    <col min="805" max="805" width="12.5703125" bestFit="1" customWidth="1"/>
  </cols>
  <sheetData>
    <row r="1" spans="5:14">
      <c r="E1" s="35" t="s">
        <v>121</v>
      </c>
      <c r="F1" s="35"/>
      <c r="G1" s="36"/>
      <c r="I1" s="35" t="s">
        <v>122</v>
      </c>
      <c r="J1" s="35"/>
      <c r="K1" s="35"/>
      <c r="L1" s="36"/>
      <c r="M1" s="35"/>
      <c r="N1" s="35"/>
    </row>
    <row r="3" spans="5:14">
      <c r="E3" s="17" t="s">
        <v>22</v>
      </c>
      <c r="F3" t="s">
        <v>123</v>
      </c>
      <c r="G3" t="s">
        <v>124</v>
      </c>
      <c r="I3" s="17" t="s">
        <v>22</v>
      </c>
      <c r="J3" t="s">
        <v>125</v>
      </c>
      <c r="K3" t="s">
        <v>126</v>
      </c>
    </row>
    <row r="4" spans="5:14">
      <c r="E4" t="s">
        <v>31</v>
      </c>
      <c r="F4" s="3">
        <v>23440</v>
      </c>
      <c r="G4" s="6">
        <v>0.59858525498608239</v>
      </c>
      <c r="I4" t="s">
        <v>31</v>
      </c>
      <c r="J4" s="3">
        <v>62781</v>
      </c>
      <c r="K4" s="3">
        <v>23440</v>
      </c>
    </row>
    <row r="5" spans="5:14">
      <c r="E5" t="s">
        <v>44</v>
      </c>
      <c r="F5" s="3">
        <v>7421</v>
      </c>
      <c r="G5" s="6">
        <v>0.18950943588957839</v>
      </c>
      <c r="I5" t="s">
        <v>44</v>
      </c>
      <c r="J5" s="3">
        <v>22692</v>
      </c>
      <c r="K5" s="3">
        <v>7421</v>
      </c>
    </row>
    <row r="6" spans="5:14">
      <c r="E6" t="s">
        <v>35</v>
      </c>
      <c r="F6" s="3">
        <v>8298</v>
      </c>
      <c r="G6" s="6">
        <v>0.21190530912433922</v>
      </c>
      <c r="I6" t="s">
        <v>35</v>
      </c>
      <c r="J6" s="3">
        <v>20854</v>
      </c>
      <c r="K6" s="3">
        <v>8298</v>
      </c>
    </row>
    <row r="7" spans="5:14">
      <c r="E7" t="s">
        <v>127</v>
      </c>
      <c r="F7" s="3">
        <v>39159</v>
      </c>
      <c r="G7" s="6">
        <v>1</v>
      </c>
      <c r="I7" t="s">
        <v>127</v>
      </c>
      <c r="J7" s="3">
        <v>106327</v>
      </c>
      <c r="K7" s="3">
        <v>39159</v>
      </c>
    </row>
  </sheetData>
  <pageMargins left="0.7" right="0.7" top="0.75" bottom="0.75" header="0.3" footer="0.3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FC3AF-BCC6-46B2-BC0B-20A5F72FA683}">
  <dimension ref="A1:G8"/>
  <sheetViews>
    <sheetView workbookViewId="0">
      <selection activeCell="O8" sqref="O8"/>
    </sheetView>
  </sheetViews>
  <sheetFormatPr defaultRowHeight="15"/>
  <cols>
    <col min="1" max="1" width="19.140625" customWidth="1"/>
    <col min="2" max="2" width="32.7109375" bestFit="1" customWidth="1"/>
    <col min="3" max="3" width="11.5703125" customWidth="1"/>
    <col min="5" max="5" width="15.7109375" bestFit="1" customWidth="1"/>
    <col min="6" max="6" width="25" bestFit="1" customWidth="1"/>
    <col min="7" max="7" width="11.5703125" bestFit="1" customWidth="1"/>
    <col min="8" max="14" width="2.28515625" bestFit="1" customWidth="1"/>
    <col min="15" max="104" width="3.28515625" bestFit="1" customWidth="1"/>
    <col min="105" max="772" width="4.42578125" bestFit="1" customWidth="1"/>
    <col min="773" max="774" width="12.85546875" bestFit="1" customWidth="1"/>
  </cols>
  <sheetData>
    <row r="1" spans="1:7">
      <c r="A1" s="35" t="s">
        <v>128</v>
      </c>
      <c r="B1" s="35"/>
      <c r="C1" s="35"/>
      <c r="D1" s="38"/>
      <c r="E1" s="35" t="s">
        <v>129</v>
      </c>
      <c r="F1" s="35"/>
      <c r="G1" s="35"/>
    </row>
    <row r="2" spans="1:7">
      <c r="E2" s="17" t="s">
        <v>21</v>
      </c>
      <c r="F2" t="s">
        <v>30</v>
      </c>
    </row>
    <row r="4" spans="1:7">
      <c r="A4" s="17" t="s">
        <v>21</v>
      </c>
      <c r="B4" t="s">
        <v>130</v>
      </c>
      <c r="C4" t="s">
        <v>124</v>
      </c>
      <c r="E4" s="17" t="s">
        <v>19</v>
      </c>
      <c r="F4" t="s">
        <v>131</v>
      </c>
      <c r="G4" t="s">
        <v>124</v>
      </c>
    </row>
    <row r="5" spans="1:7">
      <c r="A5" t="s">
        <v>34</v>
      </c>
      <c r="B5" s="37">
        <v>92</v>
      </c>
      <c r="C5" s="6">
        <v>0.11994784876140809</v>
      </c>
      <c r="E5" t="s">
        <v>132</v>
      </c>
      <c r="F5" s="37">
        <v>73</v>
      </c>
      <c r="G5" s="6">
        <v>0.51790633608815428</v>
      </c>
    </row>
    <row r="6" spans="1:7">
      <c r="A6" t="s">
        <v>38</v>
      </c>
      <c r="B6" s="37">
        <v>525</v>
      </c>
      <c r="C6" s="6">
        <v>0.68448500651890487</v>
      </c>
      <c r="E6" t="s">
        <v>133</v>
      </c>
      <c r="F6" s="37">
        <v>77</v>
      </c>
      <c r="G6" s="6">
        <v>0.48209366391184572</v>
      </c>
    </row>
    <row r="7" spans="1:7">
      <c r="A7" t="s">
        <v>30</v>
      </c>
      <c r="B7" s="37">
        <v>150</v>
      </c>
      <c r="C7" s="6">
        <v>0.19556714471968709</v>
      </c>
      <c r="E7" t="s">
        <v>127</v>
      </c>
      <c r="F7" s="37">
        <v>150</v>
      </c>
      <c r="G7" s="6">
        <v>1</v>
      </c>
    </row>
    <row r="8" spans="1:7">
      <c r="A8" t="s">
        <v>127</v>
      </c>
      <c r="B8" s="37">
        <v>767</v>
      </c>
      <c r="C8" s="6">
        <v>1</v>
      </c>
    </row>
  </sheetData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A4B65-D928-4994-97C8-BC87F57A9AA1}">
  <dimension ref="A1:E12"/>
  <sheetViews>
    <sheetView workbookViewId="0">
      <selection activeCell="B3" sqref="B3"/>
    </sheetView>
  </sheetViews>
  <sheetFormatPr defaultRowHeight="15"/>
  <cols>
    <col min="1" max="1" width="36.140625" bestFit="1" customWidth="1"/>
    <col min="2" max="2" width="18.42578125" bestFit="1" customWidth="1"/>
    <col min="3" max="4" width="10.28515625" bestFit="1" customWidth="1"/>
    <col min="5" max="5" width="12.85546875" bestFit="1" customWidth="1"/>
  </cols>
  <sheetData>
    <row r="1" spans="1:5">
      <c r="A1" s="35" t="s">
        <v>134</v>
      </c>
      <c r="B1" s="35"/>
    </row>
    <row r="3" spans="1:5">
      <c r="A3" s="17" t="s">
        <v>135</v>
      </c>
      <c r="B3" s="17" t="s">
        <v>22</v>
      </c>
    </row>
    <row r="4" spans="1:5">
      <c r="A4" s="17" t="s">
        <v>13</v>
      </c>
      <c r="B4" t="s">
        <v>31</v>
      </c>
      <c r="C4" t="s">
        <v>44</v>
      </c>
      <c r="D4" t="s">
        <v>35</v>
      </c>
      <c r="E4" t="s">
        <v>127</v>
      </c>
    </row>
    <row r="5" spans="1:5">
      <c r="A5" t="s">
        <v>136</v>
      </c>
      <c r="B5" s="3">
        <v>1361</v>
      </c>
      <c r="C5" s="3">
        <v>421</v>
      </c>
      <c r="D5" s="3">
        <v>863</v>
      </c>
      <c r="E5" s="40">
        <v>2645</v>
      </c>
    </row>
    <row r="6" spans="1:5">
      <c r="A6" t="s">
        <v>137</v>
      </c>
      <c r="B6" s="3">
        <v>1422</v>
      </c>
      <c r="C6" s="3">
        <v>854</v>
      </c>
      <c r="D6" s="3">
        <v>1343</v>
      </c>
      <c r="E6" s="40">
        <v>3619</v>
      </c>
    </row>
    <row r="7" spans="1:5">
      <c r="A7" t="s">
        <v>138</v>
      </c>
      <c r="B7" s="3">
        <v>3207</v>
      </c>
      <c r="C7" s="3">
        <v>945</v>
      </c>
      <c r="D7" s="3">
        <v>545</v>
      </c>
      <c r="E7" s="40">
        <v>4697</v>
      </c>
    </row>
    <row r="8" spans="1:5">
      <c r="A8" t="s">
        <v>139</v>
      </c>
      <c r="B8" s="3">
        <v>5436</v>
      </c>
      <c r="C8" s="3">
        <v>1713</v>
      </c>
      <c r="D8" s="3">
        <v>1869</v>
      </c>
      <c r="E8" s="40">
        <v>9018</v>
      </c>
    </row>
    <row r="9" spans="1:5">
      <c r="A9" t="s">
        <v>140</v>
      </c>
      <c r="B9" s="3">
        <v>3456</v>
      </c>
      <c r="C9" s="3">
        <v>1125</v>
      </c>
      <c r="D9" s="3">
        <v>1254</v>
      </c>
      <c r="E9" s="40">
        <v>5835</v>
      </c>
    </row>
    <row r="10" spans="1:5">
      <c r="A10" t="s">
        <v>141</v>
      </c>
      <c r="B10" s="3">
        <v>3837</v>
      </c>
      <c r="C10" s="3">
        <v>1088</v>
      </c>
      <c r="D10" s="3">
        <v>1327</v>
      </c>
      <c r="E10" s="40">
        <v>6252</v>
      </c>
    </row>
    <row r="11" spans="1:5">
      <c r="A11" t="s">
        <v>142</v>
      </c>
      <c r="B11" s="3">
        <v>4721</v>
      </c>
      <c r="C11" s="3">
        <v>1275</v>
      </c>
      <c r="D11" s="3">
        <v>1097</v>
      </c>
      <c r="E11" s="40">
        <v>7093</v>
      </c>
    </row>
    <row r="12" spans="1:5">
      <c r="A12" t="s">
        <v>127</v>
      </c>
      <c r="B12" s="3">
        <v>23440</v>
      </c>
      <c r="C12" s="3">
        <v>7421</v>
      </c>
      <c r="D12" s="3">
        <v>8298</v>
      </c>
      <c r="E12" s="3">
        <v>39159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33396-538A-49A1-A5EE-2882692139AD}">
  <dimension ref="A1:C15"/>
  <sheetViews>
    <sheetView workbookViewId="0">
      <selection activeCell="C4" sqref="C4:C13"/>
    </sheetView>
  </sheetViews>
  <sheetFormatPr defaultRowHeight="15"/>
  <cols>
    <col min="1" max="1" width="17.140625" bestFit="1" customWidth="1"/>
    <col min="2" max="2" width="20.42578125" customWidth="1"/>
    <col min="3" max="3" width="38.140625" customWidth="1"/>
    <col min="4" max="5" width="16.42578125" bestFit="1" customWidth="1"/>
  </cols>
  <sheetData>
    <row r="1" spans="1:3">
      <c r="A1" s="35" t="s">
        <v>143</v>
      </c>
      <c r="B1" s="35"/>
    </row>
    <row r="3" spans="1:3">
      <c r="A3" s="17" t="s">
        <v>25</v>
      </c>
      <c r="B3" t="s">
        <v>144</v>
      </c>
      <c r="C3" t="s">
        <v>145</v>
      </c>
    </row>
    <row r="4" spans="1:3">
      <c r="A4" t="s">
        <v>52</v>
      </c>
      <c r="B4" s="3">
        <v>5194</v>
      </c>
      <c r="C4" s="6">
        <v>0.13263872928317882</v>
      </c>
    </row>
    <row r="5" spans="1:3">
      <c r="A5" t="s">
        <v>48</v>
      </c>
      <c r="B5" s="3">
        <v>3495</v>
      </c>
      <c r="C5" s="6">
        <v>8.9251513062131305E-2</v>
      </c>
    </row>
    <row r="6" spans="1:3">
      <c r="A6" t="s">
        <v>39</v>
      </c>
      <c r="B6" s="3">
        <v>3203</v>
      </c>
      <c r="C6" s="6">
        <v>8.1794734288413898E-2</v>
      </c>
    </row>
    <row r="7" spans="1:3">
      <c r="A7" t="s">
        <v>51</v>
      </c>
      <c r="B7" s="3">
        <v>3933</v>
      </c>
      <c r="C7" s="6">
        <v>0.10043668122270742</v>
      </c>
    </row>
    <row r="8" spans="1:3">
      <c r="A8" t="s">
        <v>36</v>
      </c>
      <c r="B8" s="3">
        <v>3632</v>
      </c>
      <c r="C8" s="6">
        <v>9.2750070226512424E-2</v>
      </c>
    </row>
    <row r="9" spans="1:3">
      <c r="A9" t="s">
        <v>50</v>
      </c>
      <c r="B9" s="3">
        <v>2831</v>
      </c>
      <c r="C9" s="6">
        <v>7.2295002426006796E-2</v>
      </c>
    </row>
    <row r="10" spans="1:3">
      <c r="A10" t="s">
        <v>32</v>
      </c>
      <c r="B10" s="3">
        <v>2926</v>
      </c>
      <c r="C10" s="6">
        <v>7.472100921882581E-2</v>
      </c>
    </row>
    <row r="11" spans="1:3">
      <c r="A11" t="s">
        <v>41</v>
      </c>
      <c r="B11" s="3">
        <v>3452</v>
      </c>
      <c r="C11" s="6">
        <v>8.8153425776960601E-2</v>
      </c>
    </row>
    <row r="12" spans="1:3">
      <c r="A12" t="s">
        <v>43</v>
      </c>
      <c r="B12" s="3">
        <v>2976</v>
      </c>
      <c r="C12" s="6">
        <v>7.5997854899256881E-2</v>
      </c>
    </row>
    <row r="13" spans="1:3">
      <c r="A13" t="s">
        <v>49</v>
      </c>
      <c r="B13" s="3">
        <v>3977</v>
      </c>
      <c r="C13" s="6">
        <v>0.10156030542148677</v>
      </c>
    </row>
    <row r="14" spans="1:3">
      <c r="A14" t="s">
        <v>46</v>
      </c>
      <c r="B14" s="3">
        <v>3540</v>
      </c>
      <c r="C14" s="6">
        <v>9.0400674174519274E-2</v>
      </c>
    </row>
    <row r="15" spans="1:3">
      <c r="A15" t="s">
        <v>127</v>
      </c>
      <c r="B15" s="3">
        <v>39159</v>
      </c>
      <c r="C15" s="6">
        <v>1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022B-344E-4BD6-8E60-3492FDE1B71C}">
  <dimension ref="A1:M38"/>
  <sheetViews>
    <sheetView topLeftCell="A31" workbookViewId="0">
      <selection activeCell="H44" sqref="H44"/>
    </sheetView>
  </sheetViews>
  <sheetFormatPr defaultRowHeight="15"/>
  <cols>
    <col min="1" max="1" width="21.7109375" bestFit="1" customWidth="1"/>
    <col min="2" max="2" width="19.85546875" bestFit="1" customWidth="1"/>
    <col min="3" max="6" width="10.140625" bestFit="1" customWidth="1"/>
    <col min="7" max="7" width="12.85546875" bestFit="1" customWidth="1"/>
    <col min="8" max="8" width="7.42578125" bestFit="1" customWidth="1"/>
    <col min="9" max="9" width="9.42578125" bestFit="1" customWidth="1"/>
    <col min="10" max="10" width="5.28515625" bestFit="1" customWidth="1"/>
    <col min="11" max="11" width="8.7109375" bestFit="1" customWidth="1"/>
    <col min="12" max="12" width="10.42578125" bestFit="1" customWidth="1"/>
    <col min="13" max="13" width="12.85546875" bestFit="1" customWidth="1"/>
  </cols>
  <sheetData>
    <row r="1" spans="1:13">
      <c r="A1" s="35" t="s">
        <v>146</v>
      </c>
      <c r="B1" s="35"/>
    </row>
    <row r="3" spans="1:13">
      <c r="A3" s="17" t="s">
        <v>147</v>
      </c>
      <c r="B3" s="17" t="s">
        <v>20</v>
      </c>
    </row>
    <row r="4" spans="1:13">
      <c r="A4" s="17" t="s">
        <v>19</v>
      </c>
      <c r="B4" t="s">
        <v>33</v>
      </c>
      <c r="C4" t="s">
        <v>37</v>
      </c>
      <c r="D4" t="s">
        <v>29</v>
      </c>
      <c r="E4" t="s">
        <v>42</v>
      </c>
      <c r="F4" t="s">
        <v>40</v>
      </c>
      <c r="G4" t="s">
        <v>127</v>
      </c>
    </row>
    <row r="5" spans="1:13">
      <c r="A5" t="s">
        <v>132</v>
      </c>
      <c r="B5" s="37">
        <v>73</v>
      </c>
      <c r="C5" s="37">
        <v>100</v>
      </c>
      <c r="D5" s="37">
        <v>77</v>
      </c>
      <c r="E5" s="37">
        <v>87</v>
      </c>
      <c r="F5" s="37">
        <v>69</v>
      </c>
      <c r="G5" s="41">
        <v>406</v>
      </c>
    </row>
    <row r="6" spans="1:13">
      <c r="A6" t="s">
        <v>133</v>
      </c>
      <c r="B6" s="37">
        <v>65</v>
      </c>
      <c r="C6" s="37">
        <v>92</v>
      </c>
      <c r="D6" s="37">
        <v>81</v>
      </c>
      <c r="E6" s="37">
        <v>62</v>
      </c>
      <c r="F6" s="37">
        <v>61</v>
      </c>
      <c r="G6" s="41">
        <v>361</v>
      </c>
    </row>
    <row r="7" spans="1:13">
      <c r="A7" t="s">
        <v>127</v>
      </c>
      <c r="B7" s="37">
        <v>138</v>
      </c>
      <c r="C7" s="37">
        <v>192</v>
      </c>
      <c r="D7" s="37">
        <v>158</v>
      </c>
      <c r="E7" s="37">
        <v>149</v>
      </c>
      <c r="F7" s="37">
        <v>130</v>
      </c>
      <c r="G7" s="37">
        <v>767</v>
      </c>
    </row>
    <row r="12" spans="1:13">
      <c r="A12" s="35" t="s">
        <v>148</v>
      </c>
      <c r="B12" s="35"/>
    </row>
    <row r="14" spans="1:13">
      <c r="A14" s="17" t="s">
        <v>147</v>
      </c>
      <c r="B14" s="17" t="s">
        <v>25</v>
      </c>
    </row>
    <row r="15" spans="1:13">
      <c r="A15" s="17" t="s">
        <v>19</v>
      </c>
      <c r="B15" t="s">
        <v>52</v>
      </c>
      <c r="C15" t="s">
        <v>48</v>
      </c>
      <c r="D15" t="s">
        <v>39</v>
      </c>
      <c r="E15" t="s">
        <v>51</v>
      </c>
      <c r="F15" t="s">
        <v>36</v>
      </c>
      <c r="G15" t="s">
        <v>50</v>
      </c>
      <c r="H15" t="s">
        <v>32</v>
      </c>
      <c r="I15" t="s">
        <v>41</v>
      </c>
      <c r="J15" t="s">
        <v>43</v>
      </c>
      <c r="K15" t="s">
        <v>49</v>
      </c>
      <c r="L15" t="s">
        <v>46</v>
      </c>
      <c r="M15" t="s">
        <v>127</v>
      </c>
    </row>
    <row r="16" spans="1:13">
      <c r="A16" t="s">
        <v>132</v>
      </c>
      <c r="B16" s="37">
        <v>49</v>
      </c>
      <c r="C16" s="37">
        <v>35</v>
      </c>
      <c r="D16" s="37">
        <v>35</v>
      </c>
      <c r="E16" s="37">
        <v>35</v>
      </c>
      <c r="F16" s="37">
        <v>34</v>
      </c>
      <c r="G16" s="37">
        <v>35</v>
      </c>
      <c r="H16" s="37">
        <v>35</v>
      </c>
      <c r="I16" s="37">
        <v>38</v>
      </c>
      <c r="J16" s="37">
        <v>40</v>
      </c>
      <c r="K16" s="37">
        <v>39</v>
      </c>
      <c r="L16" s="37">
        <v>31</v>
      </c>
      <c r="M16" s="41">
        <v>406</v>
      </c>
    </row>
    <row r="17" spans="1:13">
      <c r="A17" t="s">
        <v>133</v>
      </c>
      <c r="B17" s="37">
        <v>25</v>
      </c>
      <c r="C17" s="37">
        <v>41</v>
      </c>
      <c r="D17" s="37">
        <v>28</v>
      </c>
      <c r="E17" s="37">
        <v>40</v>
      </c>
      <c r="F17" s="37">
        <v>34</v>
      </c>
      <c r="G17" s="37">
        <v>26</v>
      </c>
      <c r="H17" s="37">
        <v>36</v>
      </c>
      <c r="I17" s="37">
        <v>32</v>
      </c>
      <c r="J17" s="37">
        <v>38</v>
      </c>
      <c r="K17" s="37">
        <v>30</v>
      </c>
      <c r="L17" s="37">
        <v>31</v>
      </c>
      <c r="M17" s="41">
        <v>361</v>
      </c>
    </row>
    <row r="18" spans="1:13">
      <c r="A18" t="s">
        <v>127</v>
      </c>
      <c r="B18" s="37">
        <v>74</v>
      </c>
      <c r="C18" s="37">
        <v>76</v>
      </c>
      <c r="D18" s="37">
        <v>63</v>
      </c>
      <c r="E18" s="37">
        <v>75</v>
      </c>
      <c r="F18" s="37">
        <v>68</v>
      </c>
      <c r="G18" s="37">
        <v>61</v>
      </c>
      <c r="H18" s="37">
        <v>71</v>
      </c>
      <c r="I18" s="37">
        <v>70</v>
      </c>
      <c r="J18" s="37">
        <v>78</v>
      </c>
      <c r="K18" s="37">
        <v>69</v>
      </c>
      <c r="L18" s="37">
        <v>62</v>
      </c>
      <c r="M18" s="37">
        <v>767</v>
      </c>
    </row>
    <row r="21" spans="1:13">
      <c r="A21" s="35" t="s">
        <v>149</v>
      </c>
      <c r="B21" s="35"/>
    </row>
    <row r="22" spans="1:13">
      <c r="A22" s="17" t="s">
        <v>147</v>
      </c>
      <c r="B22" s="17" t="s">
        <v>22</v>
      </c>
    </row>
    <row r="23" spans="1:13">
      <c r="A23" s="17" t="s">
        <v>19</v>
      </c>
      <c r="B23" t="s">
        <v>31</v>
      </c>
      <c r="C23" t="s">
        <v>44</v>
      </c>
      <c r="D23" t="s">
        <v>35</v>
      </c>
      <c r="E23" t="s">
        <v>127</v>
      </c>
    </row>
    <row r="24" spans="1:13">
      <c r="A24" t="s">
        <v>132</v>
      </c>
      <c r="B24" s="37">
        <v>249</v>
      </c>
      <c r="C24" s="37">
        <v>76</v>
      </c>
      <c r="D24" s="37">
        <v>81</v>
      </c>
      <c r="E24" s="41">
        <v>406</v>
      </c>
    </row>
    <row r="25" spans="1:13">
      <c r="A25" t="s">
        <v>133</v>
      </c>
      <c r="B25" s="37">
        <v>210</v>
      </c>
      <c r="C25" s="37">
        <v>83</v>
      </c>
      <c r="D25" s="37">
        <v>68</v>
      </c>
      <c r="E25" s="41">
        <v>361</v>
      </c>
    </row>
    <row r="26" spans="1:13">
      <c r="A26" t="s">
        <v>127</v>
      </c>
      <c r="B26" s="37">
        <v>459</v>
      </c>
      <c r="C26" s="37">
        <v>159</v>
      </c>
      <c r="D26" s="37">
        <v>149</v>
      </c>
      <c r="E26" s="37">
        <v>767</v>
      </c>
    </row>
    <row r="33" spans="1:9">
      <c r="A33" s="42" t="s">
        <v>150</v>
      </c>
      <c r="B33" s="42"/>
    </row>
    <row r="34" spans="1:9">
      <c r="A34" s="17" t="s">
        <v>147</v>
      </c>
      <c r="B34" s="17" t="s">
        <v>13</v>
      </c>
    </row>
    <row r="35" spans="1:9">
      <c r="A35" s="17" t="s">
        <v>19</v>
      </c>
      <c r="B35" t="s">
        <v>136</v>
      </c>
      <c r="C35" t="s">
        <v>137</v>
      </c>
      <c r="D35" t="s">
        <v>138</v>
      </c>
      <c r="E35" t="s">
        <v>139</v>
      </c>
      <c r="F35" t="s">
        <v>140</v>
      </c>
      <c r="G35" t="s">
        <v>141</v>
      </c>
      <c r="H35" t="s">
        <v>142</v>
      </c>
      <c r="I35" t="s">
        <v>127</v>
      </c>
    </row>
    <row r="36" spans="1:9">
      <c r="A36" t="s">
        <v>132</v>
      </c>
      <c r="B36" s="37">
        <v>29</v>
      </c>
      <c r="C36" s="37">
        <v>35</v>
      </c>
      <c r="D36" s="37">
        <v>53</v>
      </c>
      <c r="E36" s="37">
        <v>94</v>
      </c>
      <c r="F36" s="37">
        <v>60</v>
      </c>
      <c r="G36" s="37">
        <v>59</v>
      </c>
      <c r="H36" s="37">
        <v>76</v>
      </c>
      <c r="I36" s="41">
        <v>406</v>
      </c>
    </row>
    <row r="37" spans="1:9">
      <c r="A37" t="s">
        <v>133</v>
      </c>
      <c r="B37" s="37">
        <v>30</v>
      </c>
      <c r="C37" s="37">
        <v>24</v>
      </c>
      <c r="D37" s="37">
        <v>35</v>
      </c>
      <c r="E37" s="37">
        <v>83</v>
      </c>
      <c r="F37" s="37">
        <v>58</v>
      </c>
      <c r="G37" s="37">
        <v>59</v>
      </c>
      <c r="H37" s="37">
        <v>72</v>
      </c>
      <c r="I37" s="41">
        <v>361</v>
      </c>
    </row>
    <row r="38" spans="1:9">
      <c r="A38" t="s">
        <v>127</v>
      </c>
      <c r="B38" s="37">
        <v>59</v>
      </c>
      <c r="C38" s="37">
        <v>59</v>
      </c>
      <c r="D38" s="37">
        <v>88</v>
      </c>
      <c r="E38" s="37">
        <v>177</v>
      </c>
      <c r="F38" s="37">
        <v>118</v>
      </c>
      <c r="G38" s="37">
        <v>118</v>
      </c>
      <c r="H38" s="37">
        <v>148</v>
      </c>
      <c r="I38" s="37">
        <v>767</v>
      </c>
    </row>
  </sheetData>
  <pageMargins left="0.7" right="0.7" top="0.75" bottom="0.75" header="0.3" footer="0.3"/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5BA2-17D1-4F83-ADB7-DD90F215D4EB}">
  <dimension ref="A1:K13"/>
  <sheetViews>
    <sheetView topLeftCell="C1" workbookViewId="0">
      <selection activeCell="H19" sqref="H19"/>
    </sheetView>
  </sheetViews>
  <sheetFormatPr defaultRowHeight="15"/>
  <cols>
    <col min="1" max="1" width="18.42578125" bestFit="1" customWidth="1"/>
    <col min="2" max="2" width="32.42578125" bestFit="1" customWidth="1"/>
    <col min="3" max="3" width="31.7109375" bestFit="1" customWidth="1"/>
    <col min="4" max="4" width="19.140625" bestFit="1" customWidth="1"/>
    <col min="5" max="5" width="35.7109375" bestFit="1" customWidth="1"/>
    <col min="6" max="6" width="31.7109375" bestFit="1" customWidth="1"/>
    <col min="7" max="7" width="16.42578125" bestFit="1" customWidth="1"/>
    <col min="8" max="8" width="36.28515625" bestFit="1" customWidth="1"/>
    <col min="9" max="9" width="31.7109375" bestFit="1" customWidth="1"/>
    <col min="10" max="10" width="17.140625" bestFit="1" customWidth="1"/>
    <col min="11" max="11" width="36" bestFit="1" customWidth="1"/>
    <col min="12" max="12" width="38.42578125" bestFit="1" customWidth="1"/>
    <col min="13" max="20" width="10.28515625" bestFit="1" customWidth="1"/>
    <col min="21" max="21" width="10.42578125" bestFit="1" customWidth="1"/>
    <col min="22" max="22" width="12.85546875" bestFit="1" customWidth="1"/>
  </cols>
  <sheetData>
    <row r="1" spans="1:11">
      <c r="A1" s="17" t="s">
        <v>22</v>
      </c>
      <c r="B1" t="s">
        <v>151</v>
      </c>
      <c r="D1" s="17" t="s">
        <v>21</v>
      </c>
      <c r="E1" t="s">
        <v>152</v>
      </c>
      <c r="G1" t="s">
        <v>153</v>
      </c>
      <c r="H1" t="s">
        <v>154</v>
      </c>
      <c r="J1" s="17" t="s">
        <v>25</v>
      </c>
      <c r="K1" t="s">
        <v>155</v>
      </c>
    </row>
    <row r="2" spans="1:11">
      <c r="A2" t="s">
        <v>31</v>
      </c>
      <c r="B2" s="39">
        <v>7568.010000000002</v>
      </c>
      <c r="D2" t="s">
        <v>34</v>
      </c>
      <c r="E2" s="39">
        <v>1702.7399999999996</v>
      </c>
      <c r="G2" s="39">
        <v>22827.24000000002</v>
      </c>
      <c r="H2" s="39">
        <v>11913.700000000008</v>
      </c>
      <c r="J2" t="s">
        <v>52</v>
      </c>
      <c r="K2" s="39">
        <v>1456.94</v>
      </c>
    </row>
    <row r="3" spans="1:11">
      <c r="A3" t="s">
        <v>44</v>
      </c>
      <c r="B3" s="39">
        <v>2108.2800000000007</v>
      </c>
      <c r="D3" t="s">
        <v>38</v>
      </c>
      <c r="E3" s="39">
        <v>8121.3200000000052</v>
      </c>
      <c r="J3" t="s">
        <v>48</v>
      </c>
      <c r="K3" s="39">
        <v>1178.5000000000002</v>
      </c>
    </row>
    <row r="4" spans="1:11">
      <c r="A4" t="s">
        <v>35</v>
      </c>
      <c r="B4" s="39">
        <v>2237.41</v>
      </c>
      <c r="D4" t="s">
        <v>30</v>
      </c>
      <c r="E4" s="39">
        <v>2089.64</v>
      </c>
      <c r="J4" t="s">
        <v>39</v>
      </c>
      <c r="K4" s="39">
        <v>933.93</v>
      </c>
    </row>
    <row r="5" spans="1:11">
      <c r="A5" t="s">
        <v>127</v>
      </c>
      <c r="B5" s="39">
        <v>11913.700000000003</v>
      </c>
      <c r="D5" t="s">
        <v>127</v>
      </c>
      <c r="E5" s="39">
        <v>11913.700000000004</v>
      </c>
      <c r="J5" t="s">
        <v>51</v>
      </c>
      <c r="K5" s="39">
        <v>994.23000000000025</v>
      </c>
    </row>
    <row r="6" spans="1:11">
      <c r="J6" t="s">
        <v>36</v>
      </c>
      <c r="K6" s="39">
        <v>983.9799999999999</v>
      </c>
    </row>
    <row r="7" spans="1:11">
      <c r="J7" t="s">
        <v>50</v>
      </c>
      <c r="K7" s="39">
        <v>1092.71</v>
      </c>
    </row>
    <row r="8" spans="1:11">
      <c r="J8" t="s">
        <v>32</v>
      </c>
      <c r="K8" s="39">
        <v>962.07999999999959</v>
      </c>
    </row>
    <row r="9" spans="1:11">
      <c r="J9" t="s">
        <v>41</v>
      </c>
      <c r="K9" s="39">
        <v>971.57000000000016</v>
      </c>
    </row>
    <row r="10" spans="1:11">
      <c r="J10" t="s">
        <v>43</v>
      </c>
      <c r="K10" s="39">
        <v>1288.6799999999996</v>
      </c>
    </row>
    <row r="11" spans="1:11">
      <c r="J11" t="s">
        <v>49</v>
      </c>
      <c r="K11" s="39">
        <v>1177.26</v>
      </c>
    </row>
    <row r="12" spans="1:11">
      <c r="J12" t="s">
        <v>46</v>
      </c>
      <c r="K12" s="39">
        <v>873.81999999999994</v>
      </c>
    </row>
    <row r="13" spans="1:11">
      <c r="J13" t="s">
        <v>127</v>
      </c>
      <c r="K13" s="39">
        <v>11913.7</v>
      </c>
    </row>
  </sheetData>
  <pageMargins left="0.7" right="0.7" top="0.75" bottom="0.75" header="0.3" footer="0.3"/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3AD10-4AEE-4B70-A6CA-19AD1BC27485}">
  <dimension ref="A1:B9"/>
  <sheetViews>
    <sheetView workbookViewId="0">
      <selection activeCell="B19" sqref="B19"/>
    </sheetView>
  </sheetViews>
  <sheetFormatPr defaultRowHeight="15"/>
  <cols>
    <col min="1" max="1" width="19.85546875" bestFit="1" customWidth="1"/>
    <col min="2" max="2" width="28.7109375" bestFit="1" customWidth="1"/>
  </cols>
  <sheetData>
    <row r="1" spans="1:2">
      <c r="A1" s="35" t="s">
        <v>156</v>
      </c>
      <c r="B1" s="35"/>
    </row>
    <row r="3" spans="1:2">
      <c r="A3" s="17" t="s">
        <v>20</v>
      </c>
      <c r="B3" t="s">
        <v>157</v>
      </c>
    </row>
    <row r="4" spans="1:2">
      <c r="A4" t="s">
        <v>33</v>
      </c>
      <c r="B4" s="37">
        <v>138</v>
      </c>
    </row>
    <row r="5" spans="1:2">
      <c r="A5" t="s">
        <v>37</v>
      </c>
      <c r="B5" s="37">
        <v>192</v>
      </c>
    </row>
    <row r="6" spans="1:2">
      <c r="A6" t="s">
        <v>29</v>
      </c>
      <c r="B6" s="37">
        <v>158</v>
      </c>
    </row>
    <row r="7" spans="1:2">
      <c r="A7" t="s">
        <v>42</v>
      </c>
      <c r="B7" s="37">
        <v>149</v>
      </c>
    </row>
    <row r="8" spans="1:2">
      <c r="A8" t="s">
        <v>40</v>
      </c>
      <c r="B8" s="37">
        <v>130</v>
      </c>
    </row>
    <row r="9" spans="1:2">
      <c r="A9" t="s">
        <v>127</v>
      </c>
      <c r="B9" s="37">
        <v>767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adrian moreno sanhez</cp:lastModifiedBy>
  <cp:revision/>
  <dcterms:created xsi:type="dcterms:W3CDTF">2024-07-09T15:01:19Z</dcterms:created>
  <dcterms:modified xsi:type="dcterms:W3CDTF">2024-08-09T16:11:10Z</dcterms:modified>
  <cp:category/>
  <cp:contentStatus/>
</cp:coreProperties>
</file>