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eg" ContentType="image/jpeg"/>
  <Default Extension="jpg" ContentType="image/jpeg"/>
  <Default Extension="png" ContentType="image/png"/>
  <Default Extension="tiff" ContentType="image/tiff"/>
  <Default Extension="gif" ContentType="image/gif"/>
  <Default Extension="wmf" ContentType="image/x-wmf"/>
  <Default Extension="emf" ContentType="image/x-emf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rafah Konstruksi\3. Gaji Maret 2022\"/>
    </mc:Choice>
  </mc:AlternateContent>
  <xr:revisionPtr revIDLastSave="0" documentId="13_ncr:1_{CAA93B3C-3BF6-458F-82EB-1CD1D1405BAD}" xr6:coauthVersionLast="47" xr6:coauthVersionMax="47" xr10:uidLastSave="{00000000-0000-0000-0000-000000000000}"/>
  <bookViews>
    <workbookView activeTab="0" windowHeight="11160" windowWidth="20730" xWindow="-120" xr2:uid="{6312FC10-BB73-4220-9971-E8A6738B1F17}" yWindow="-120"/>
  </bookViews>
  <sheets>
    <sheet name="GAJI BULANAN" sheetId="4" r:id="rId1"/>
    <sheet name="PANJAR" sheetId="11" r:id="rId2"/>
    <sheet name="CETAKAN" sheetId="1" r:id="rId3"/>
    <sheet name="PENJEMURAN" sheetId="13" r:id="rId4"/>
    <sheet name="PEMUATAN" sheetId="14" r:id="rId5"/>
    <sheet name="PEMBONGKARAN" sheetId="15" r:id="rId6"/>
    <sheet name="FORMAT" sheetId="8" r:id="rId7"/>
    <sheet name="FORMAT (2)" sheetId="9" r:id="rId8"/>
    <sheet name="Sheet3" sheetId="3" r:id="rId9"/>
    <sheet name="Sheet2" sheetId="2" r:id="rId10"/>
    <sheet name="Sheet1" sheetId="16" r:id="rId11"/>
  </sheets>
  <definedNames>
    <definedName name="_xlnm.Print_Area" localSheetId="6">FORMAT!$A$1:$S$44</definedName>
    <definedName name="_xlnm.Print_Area" localSheetId="7">'FORMAT (2)'!$A$1:$P$44</definedName>
    <definedName name="_xlnm.Print_Area" localSheetId="0">'GAJI BULANAN'!$A$1:$V$54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<sst xmlns="http://schemas.openxmlformats.org/spreadsheetml/2006/main" count="494" uniqueCount="116">
  <si>
    <t>No</t>
  </si>
  <si>
    <t>Nama</t>
  </si>
  <si>
    <t>Total</t>
  </si>
  <si>
    <t>Jenis</t>
  </si>
  <si>
    <t>Keterangan</t>
  </si>
  <si>
    <t>Paving</t>
  </si>
  <si>
    <t>Batako</t>
  </si>
  <si>
    <t>Grass Block</t>
  </si>
  <si>
    <t>Kansting</t>
  </si>
  <si>
    <t>Cetakan</t>
  </si>
  <si>
    <t>Uang</t>
  </si>
  <si>
    <t>Tabo</t>
  </si>
  <si>
    <t>HN</t>
  </si>
  <si>
    <t>Gaji</t>
  </si>
  <si>
    <t>Mencetak</t>
  </si>
  <si>
    <t>menjemur</t>
  </si>
  <si>
    <t>Pengangkutan</t>
  </si>
  <si>
    <t>UPAH GAJI HARIAN PEGAWAI CETAKAN</t>
  </si>
  <si>
    <t>BULAN : _______________________ 2021</t>
  </si>
  <si>
    <t>BULAN ___________________2021</t>
  </si>
  <si>
    <t>UPAH  HARIAN PEMUATAN</t>
  </si>
  <si>
    <t>NO</t>
  </si>
  <si>
    <t>NAMA</t>
  </si>
  <si>
    <t>HARI NORMAL</t>
  </si>
  <si>
    <t>HARI KERJA</t>
  </si>
  <si>
    <t>GAJI</t>
  </si>
  <si>
    <t>HARIAN</t>
  </si>
  <si>
    <t>BULANAN</t>
  </si>
  <si>
    <t>POTONGAN</t>
  </si>
  <si>
    <t>TOTAL PANJAR</t>
  </si>
  <si>
    <t>POTONGAN PANJAR</t>
  </si>
  <si>
    <t>SISA PANJAR</t>
  </si>
  <si>
    <t>GAJI BERSIH</t>
  </si>
  <si>
    <t>CETAKAN</t>
  </si>
  <si>
    <t>PENJEMURAN</t>
  </si>
  <si>
    <t>RETASE SOPIR</t>
  </si>
  <si>
    <t>TOTAL</t>
  </si>
  <si>
    <t>PEMBONGKARAN</t>
  </si>
  <si>
    <t>ABSENSI</t>
  </si>
  <si>
    <t>Panjar</t>
  </si>
  <si>
    <t>Jumlah</t>
  </si>
  <si>
    <t>Tanggal</t>
  </si>
  <si>
    <t>TOTAL GAJI KERJA</t>
  </si>
  <si>
    <t>Produksi</t>
  </si>
  <si>
    <t>POTONGAN ABSEN</t>
  </si>
  <si>
    <t>Paving Block K200 (6x10x21)</t>
  </si>
  <si>
    <t>Paving Block K250 (6x10x21)</t>
  </si>
  <si>
    <t>Paving Block K300 (6x10x21)</t>
  </si>
  <si>
    <t>Paving Block K200 (8x10x21)</t>
  </si>
  <si>
    <t>Paving Block K250 (8x10x21)</t>
  </si>
  <si>
    <t>Paving Block K300 (8x10x21)</t>
  </si>
  <si>
    <t>Gress Block</t>
  </si>
  <si>
    <t>Paving Merah</t>
  </si>
  <si>
    <t>Paving Ijo</t>
  </si>
  <si>
    <t>Paving Hitam</t>
  </si>
  <si>
    <t>Paving Kuning</t>
  </si>
  <si>
    <t>Paving Gajah Hitam</t>
  </si>
  <si>
    <t>Paving Gajah Merah</t>
  </si>
  <si>
    <t>Paving Gajah Biasa</t>
  </si>
  <si>
    <t>Jenis Barang</t>
  </si>
  <si>
    <t>Keluar</t>
  </si>
  <si>
    <t>Semen</t>
  </si>
  <si>
    <t xml:space="preserve">A </t>
  </si>
  <si>
    <t>S</t>
  </si>
  <si>
    <t>I</t>
  </si>
  <si>
    <t>TOTAL POTONGAN</t>
  </si>
  <si>
    <t>AWAL</t>
  </si>
  <si>
    <t>TARE</t>
  </si>
  <si>
    <t>DULLA</t>
  </si>
  <si>
    <t>JHON</t>
  </si>
  <si>
    <t>MATA</t>
  </si>
  <si>
    <t>KOMANG</t>
  </si>
  <si>
    <t>ADUL</t>
  </si>
  <si>
    <t>EGE</t>
  </si>
  <si>
    <t>MANCU</t>
  </si>
  <si>
    <t>OLAS</t>
  </si>
  <si>
    <t>HERMAN</t>
  </si>
  <si>
    <t>HARTO</t>
  </si>
  <si>
    <t>SYAWAL</t>
  </si>
  <si>
    <t>KETUT</t>
  </si>
  <si>
    <t>IRSAN</t>
  </si>
  <si>
    <t>KIRAN</t>
  </si>
  <si>
    <t>ABIL</t>
  </si>
  <si>
    <t>RUDI</t>
  </si>
  <si>
    <t>WILLY</t>
  </si>
  <si>
    <t>GEDE</t>
  </si>
  <si>
    <t>RISAL BALI</t>
  </si>
  <si>
    <t>BAKRI</t>
  </si>
  <si>
    <t>SAKURATA</t>
  </si>
  <si>
    <t>PUTU</t>
  </si>
  <si>
    <t>TUNA</t>
  </si>
  <si>
    <t>ASLAN</t>
  </si>
  <si>
    <t>ANDI</t>
  </si>
  <si>
    <t>ARYA</t>
  </si>
  <si>
    <t>AMRIN</t>
  </si>
  <si>
    <t>SAHRUL</t>
  </si>
  <si>
    <t>INDRA</t>
  </si>
  <si>
    <t>DEDY</t>
  </si>
  <si>
    <t>AKBAR</t>
  </si>
  <si>
    <t>HUSEN</t>
  </si>
  <si>
    <t>ARMAN</t>
  </si>
  <si>
    <t>UTENG</t>
  </si>
  <si>
    <t>ADRY</t>
  </si>
  <si>
    <t>TINI</t>
  </si>
  <si>
    <t xml:space="preserve">SAHIR </t>
  </si>
  <si>
    <t>ERWIN</t>
  </si>
  <si>
    <t>DARMA</t>
  </si>
  <si>
    <t>RUSDIN</t>
  </si>
  <si>
    <t>HENDRA</t>
  </si>
  <si>
    <t xml:space="preserve">  HN</t>
  </si>
  <si>
    <t xml:space="preserve">HN </t>
  </si>
  <si>
    <t>PEMUATAN</t>
  </si>
  <si>
    <t>IWAN</t>
  </si>
  <si>
    <t>Panjar jan</t>
  </si>
  <si>
    <t>MASKUR</t>
  </si>
  <si>
    <t>GAJI MARET 2022</t>
  </si>
</sst>
</file>

<file path=xl/styles.xml><?xml version="1.0" encoding="utf-8"?>
<styleSheet xmlns="http://schemas.openxmlformats.org/spreadsheetml/2006/main" xmlns:a="http://schemas.openxmlformats.org/drawingml/2006/main" xmlns:mc="http://schemas.openxmlformats.org/markup-compatibility/2006" xmlns:x14ac="http://schemas.microsoft.com/office/spreadsheetml/2009/9/ac" xmlns:x16r2="http://schemas.microsoft.com/office/spreadsheetml/2015/02/main" xmlns:xdr="http://schemas.openxmlformats.org/drawingml/2006/spreadsheetDrawing" xmlns:xr="http://schemas.microsoft.com/office/spreadsheetml/2014/revision" count="5" mc:Ignorable="x14ac x16r2 xr">
  <numFmts count="12">
    <numFmt numFmtId="5" formatCode="&quot;$&quot;#,##0_);(&quot;$&quot;#,##0)"/>
    <numFmt numFmtId="6" formatCode="&quot;$&quot;#,##0_);[Red](&quot;$&quot;#,##0)"/>
    <numFmt numFmtId="7" formatCode="&quot;$&quot;#,##0.00_);(&quot;$&quot;#,##0.00)"/>
    <numFmt numFmtId="8" formatCode="&quot;$&quot;#,##0.00_);[Red](&quot;$&quot;#,##0.00)"/>
    <numFmt numFmtId="41" formatCode="_(* #,##0_);_(* (#,##0);_(* &quot;-&quot;_);_(@_)"/>
    <numFmt numFmtId="42" formatCode="_(&quot;$&quot;* #,##0_);_(&quot;$&quot;* (#,##0);_(&quot;$&quot;* &quot;-&quot;_);_(@_)"/>
    <numFmt numFmtId="43" formatCode="_(* #,##0.00_);_(* \(#,##0.00\);_(* &quot;-&quot;??_);_(@_)"/>
    <numFmt numFmtId="44" formatCode="_(&quot;$&quot;* #,##0.00_);_(&quot;$&quot;* (#,##0.00);_(&quot;$&quot;* &quot;-&quot;??_);_(@_)"/>
    <numFmt numFmtId="164" formatCode="_(* #,##0_);_(* \(#,##0\);_(* &quot;-&quot;??_);_(@_)"/>
    <numFmt numFmtId="165" formatCode="_-[$Rp-421]* #,##0_-;\-[$Rp-421]* #,##0_-;_-[$Rp-421]* &quot;-&quot;_-;_-@_-"/>
    <numFmt numFmtId="166" formatCode="_(* #,##0.0_);_(* \(#,##0.0\);_(* &quot;-&quot;??_);_(@_)"/>
    <numFmt numFmtId="167" formatCode="_-[$Rp-421]* #,##0_-;\-[$Rp-421]* #,##0_-;_-[$Rp-421]* &quot;-&quot;??_-;_-@_-"/>
  </numFmts>
  <fonts count="12">
    <font>
      <name val="Calibri"/>
      <family val="2"/>
      <color rgb="FF000000"/>
      <sz val="11"/>
      <scheme val="minor"/>
    </font>
    <font>
      <name val="Calibri"/>
      <family val="2"/>
      <color rgb="FF000000"/>
      <sz val="11"/>
      <scheme val="minor"/>
    </font>
    <font>
      <name val="Calibri"/>
      <family val="2"/>
      <color rgb="FF000000"/>
      <sz val="12"/>
      <scheme val="minor"/>
    </font>
    <font>
      <name val="Calibri"/>
      <family val="2"/>
      <b/>
      <color rgb="FF000000"/>
      <sz val="12"/>
      <scheme val="minor"/>
    </font>
    <font>
      <name val="Calibri"/>
      <family val="2"/>
      <b/>
      <color rgb="FF000000"/>
      <sz val="20"/>
      <scheme val="minor"/>
    </font>
    <font>
      <name val="Calibri"/>
      <family val="2"/>
      <b/>
      <color rgb="FF000000"/>
      <sz val="14"/>
      <scheme val="minor"/>
    </font>
    <font>
      <name val="Calibri"/>
      <family val="2"/>
      <color rgb="FF1E4E79"/>
      <sz val="11"/>
      <scheme val="minor"/>
    </font>
    <font>
      <name val="Aharoni"/>
      <b/>
      <color rgb="FF1E4E79"/>
      <sz val="28"/>
    </font>
    <font>
      <name val="Aharoni"/>
      <b/>
      <color rgb="FF1E4E79"/>
      <sz val="28"/>
    </font>
    <font>
      <name val="Calibri"/>
      <family val="2"/>
      <b/>
      <color rgb="FF000000"/>
      <sz val="11"/>
      <scheme val="minor"/>
    </font>
    <font>
      <name val="Calibri"/>
      <family val="2"/>
      <b/>
      <color rgb="FF000000"/>
      <sz val="26"/>
      <scheme val="minor"/>
    </font>
    <font>
      <name val="Calibri"/>
      <family val="2"/>
      <color rgb="FF000000"/>
      <sz val="11"/>
      <scheme val="minor"/>
    </font>
  </fonts>
  <fills count="6">
    <fill>
      <patternFill patternType="none"/>
    </fill>
    <fill>
      <patternFill patternType="gray125"/>
    </fill>
    <fill>
      <patternFill patternType="solid">
        <fgColor rgb="FFA8D08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DB9CA"/>
        <bgColor indexed="64"/>
      </patternFill>
    </fill>
    <fill>
      <patternFill patternType="solid">
        <fgColor rgb="FFF7CAAC"/>
        <bgColor indexed="64"/>
      </patternFill>
    </fill>
  </fills>
  <borders count="42">
    <border>
      <left style="none">
        <color rgb="FF000000"/>
      </left>
      <right style="none">
        <color rgb="FF000000"/>
      </right>
      <top style="none">
        <color rgb="FF000000"/>
      </top>
      <bottom style="none">
        <color rgb="FF000000"/>
      </bottom>
      <diagonal style="none">
        <color rgb="FF000000"/>
      </diagonal>
    </border>
    <border>
      <left style="thin"/>
      <right style="thin"/>
      <top style="thin"/>
      <bottom style="thin"/>
      <diagonal style="none">
        <color rgb="FF000000"/>
      </diagonal>
    </border>
    <border>
      <left style="thin"/>
      <right style="thin"/>
      <top style="none">
        <color rgb="FF000000"/>
      </top>
      <bottom style="thin"/>
      <diagonal style="none">
        <color rgb="FF000000"/>
      </diagonal>
    </border>
    <border>
      <left style="thin"/>
      <right style="none">
        <color rgb="FF000000"/>
      </right>
      <top style="thin"/>
      <bottom style="thin"/>
      <diagonal style="none">
        <color rgb="FF000000"/>
      </diagonal>
    </border>
    <border>
      <left style="none">
        <color rgb="FF000000"/>
      </left>
      <right style="thin"/>
      <top style="thin"/>
      <bottom style="thin"/>
      <diagonal style="none">
        <color rgb="FF000000"/>
      </diagonal>
    </border>
    <border>
      <left style="thin"/>
      <right style="none">
        <color rgb="FF000000"/>
      </right>
      <top style="none">
        <color rgb="FF000000"/>
      </top>
      <bottom style="thin"/>
      <diagonal style="none">
        <color rgb="FF000000"/>
      </diagonal>
    </border>
    <border>
      <left style="none">
        <color rgb="FF000000"/>
      </left>
      <right style="thin"/>
      <top style="none">
        <color rgb="FF000000"/>
      </top>
      <bottom style="thin"/>
      <diagonal style="none">
        <color rgb="FF000000"/>
      </diagonal>
    </border>
    <border>
      <left style="none">
        <color rgb="FF000000"/>
      </left>
      <right style="none">
        <color rgb="FF000000"/>
      </right>
      <top style="thin"/>
      <bottom style="thin"/>
      <diagonal style="none">
        <color rgb="FF000000"/>
      </diagonal>
    </border>
    <border>
      <left style="none">
        <color rgb="FF000000"/>
      </left>
      <right style="thick"/>
      <top style="thick"/>
      <bottom style="thin"/>
      <diagonal style="none">
        <color rgb="FF000000"/>
      </diagonal>
    </border>
    <border>
      <left style="thin"/>
      <right style="thin"/>
      <top style="thin"/>
      <bottom style="thick"/>
      <diagonal style="none">
        <color rgb="FF000000"/>
      </diagonal>
    </border>
    <border>
      <left style="thin"/>
      <right style="thick"/>
      <top style="thin"/>
      <bottom style="thick"/>
      <diagonal style="none">
        <color rgb="FF000000"/>
      </diagonal>
    </border>
    <border>
      <left style="thick"/>
      <right style="thick"/>
      <top style="thick"/>
      <bottom style="thin"/>
      <diagonal style="none">
        <color rgb="FF000000"/>
      </diagonal>
    </border>
    <border>
      <left style="thick"/>
      <right style="thick"/>
      <top style="thin"/>
      <bottom style="thin"/>
      <diagonal style="none">
        <color rgb="FF000000"/>
      </diagonal>
    </border>
    <border>
      <left style="thick"/>
      <right style="thick"/>
      <top style="thin"/>
      <bottom style="thick"/>
      <diagonal style="none">
        <color rgb="FF000000"/>
      </diagonal>
    </border>
    <border>
      <left style="thin"/>
      <right style="thick"/>
      <top style="thin"/>
      <bottom style="thin"/>
      <diagonal style="none">
        <color rgb="FF000000"/>
      </diagonal>
    </border>
    <border>
      <left style="thin"/>
      <right style="thick"/>
      <top style="thick"/>
      <bottom style="thin"/>
      <diagonal style="none">
        <color rgb="FF000000"/>
      </diagonal>
    </border>
    <border>
      <left style="none">
        <color rgb="FF000000"/>
      </left>
      <right style="thin"/>
      <top style="thin"/>
      <bottom style="thick"/>
      <diagonal style="none">
        <color rgb="FF000000"/>
      </diagonal>
    </border>
    <border>
      <left style="thick"/>
      <right style="none">
        <color rgb="FF000000"/>
      </right>
      <top style="thick"/>
      <bottom style="thick"/>
      <diagonal style="none">
        <color rgb="FF000000"/>
      </diagonal>
    </border>
    <border>
      <left style="none">
        <color rgb="FF000000"/>
      </left>
      <right style="none">
        <color rgb="FF000000"/>
      </right>
      <top style="thick"/>
      <bottom style="thick"/>
      <diagonal style="none">
        <color rgb="FF000000"/>
      </diagonal>
    </border>
    <border>
      <left style="none">
        <color rgb="FF000000"/>
      </left>
      <right style="thick"/>
      <top style="thin"/>
      <bottom style="thin"/>
      <diagonal style="none">
        <color rgb="FF000000"/>
      </diagonal>
    </border>
    <border>
      <left style="none">
        <color rgb="FF000000"/>
      </left>
      <right style="thick"/>
      <top style="thin"/>
      <bottom style="thick"/>
      <diagonal style="none">
        <color rgb="FF000000"/>
      </diagonal>
    </border>
    <border>
      <left style="none">
        <color rgb="FF000000"/>
      </left>
      <right style="thick"/>
      <top style="thick"/>
      <bottom style="thick"/>
      <diagonal style="none">
        <color rgb="FF000000"/>
      </diagonal>
    </border>
    <border>
      <left style="thick"/>
      <right style="thin"/>
      <top style="none">
        <color rgb="FF000000"/>
      </top>
      <bottom style="thin"/>
      <diagonal style="none">
        <color rgb="FF000000"/>
      </diagonal>
    </border>
    <border>
      <left style="thick"/>
      <right style="thick"/>
      <top style="none">
        <color rgb="FF000000"/>
      </top>
      <bottom style="none">
        <color rgb="FF000000"/>
      </bottom>
      <diagonal style="none">
        <color rgb="FF000000"/>
      </diagonal>
    </border>
    <border>
      <left style="thin"/>
      <right style="thin"/>
      <top style="none">
        <color rgb="FF000000"/>
      </top>
      <bottom style="none">
        <color rgb="FF000000"/>
      </bottom>
      <diagonal style="none">
        <color rgb="FF000000"/>
      </diagonal>
    </border>
    <border>
      <left style="thin"/>
      <right style="thick"/>
      <top style="thick"/>
      <bottom style="none">
        <color rgb="FF000000"/>
      </bottom>
      <diagonal style="none">
        <color rgb="FF000000"/>
      </diagonal>
    </border>
    <border>
      <left style="thin"/>
      <right style="thick"/>
      <top style="none">
        <color rgb="FF000000"/>
      </top>
      <bottom style="thin"/>
      <diagonal style="none">
        <color rgb="FF000000"/>
      </diagonal>
    </border>
    <border>
      <left style="thick"/>
      <right style="thick"/>
      <top style="thick"/>
      <bottom style="none">
        <color rgb="FF000000"/>
      </bottom>
      <diagonal style="none">
        <color rgb="FF000000"/>
      </diagonal>
    </border>
    <border>
      <left style="thick"/>
      <right style="thin"/>
      <top style="thick"/>
      <bottom style="thin"/>
      <diagonal style="none">
        <color rgb="FF000000"/>
      </diagonal>
    </border>
    <border>
      <left style="thin"/>
      <right style="thin"/>
      <top style="thick"/>
      <bottom style="thin"/>
      <diagonal style="none">
        <color rgb="FF000000"/>
      </diagonal>
    </border>
    <border>
      <left style="none">
        <color rgb="FF000000"/>
      </left>
      <right style="none">
        <color rgb="FF000000"/>
      </right>
      <top style="thin"/>
      <bottom style="thick"/>
      <diagonal style="none">
        <color rgb="FF000000"/>
      </diagonal>
    </border>
    <border>
      <left style="thick"/>
      <right style="none">
        <color rgb="FF000000"/>
      </right>
      <top style="thin"/>
      <bottom style="thick"/>
      <diagonal style="none">
        <color rgb="FF000000"/>
      </diagonal>
    </border>
    <border>
      <left style="none">
        <color rgb="FF000000"/>
      </left>
      <right style="thin"/>
      <top style="thick"/>
      <bottom style="thin"/>
      <diagonal style="none">
        <color rgb="FF000000"/>
      </diagonal>
    </border>
    <border>
      <left style="thick"/>
      <right style="none">
        <color rgb="FF000000"/>
      </right>
      <top style="none">
        <color rgb="FF000000"/>
      </top>
      <bottom style="none">
        <color rgb="FF000000"/>
      </bottom>
      <diagonal style="none">
        <color rgb="FF000000"/>
      </diagonal>
    </border>
    <border>
      <left style="thick"/>
      <right style="thin"/>
      <top style="thin"/>
      <bottom style="thick"/>
      <diagonal style="none">
        <color rgb="FF000000"/>
      </diagonal>
    </border>
    <border>
      <left style="thin"/>
      <right style="none">
        <color rgb="FF000000"/>
      </right>
      <top style="thin"/>
      <bottom style="thick"/>
      <diagonal style="none">
        <color rgb="FF000000"/>
      </diagonal>
    </border>
    <border>
      <left style="thick"/>
      <right style="thick"/>
      <top style="none">
        <color rgb="FF000000"/>
      </top>
      <bottom style="thick"/>
      <diagonal style="none">
        <color rgb="FF000000"/>
      </diagonal>
    </border>
    <border>
      <left style="thick"/>
      <right style="none">
        <color rgb="FF000000"/>
      </right>
      <top style="none">
        <color rgb="FF000000"/>
      </top>
      <bottom style="thick"/>
      <diagonal style="none">
        <color rgb="FF000000"/>
      </diagonal>
    </border>
    <border>
      <left style="thick"/>
      <right style="thin"/>
      <top style="thick"/>
      <bottom style="none">
        <color rgb="FF000000"/>
      </bottom>
      <diagonal style="none">
        <color rgb="FF000000"/>
      </diagonal>
    </border>
    <border>
      <left style="thick"/>
      <right style="thin"/>
      <top style="thin"/>
      <bottom style="thin"/>
      <diagonal style="none">
        <color rgb="FF000000"/>
      </diagonal>
    </border>
    <border>
      <left style="thin"/>
      <right style="thin"/>
      <top style="thin"/>
      <bottom style="none">
        <color rgb="FF000000"/>
      </bottom>
      <diagonal style="none">
        <color rgb="FF000000"/>
      </diagonal>
    </border>
    <border>
      <left style="none">
        <color rgb="FF000000"/>
      </left>
      <right style="none">
        <color rgb="FF000000"/>
      </right>
      <top style="none">
        <color rgb="FF000000"/>
      </top>
      <bottom style="thin"/>
      <diagonal style="none">
        <color rgb="FF000000"/>
      </diagonal>
    </border>
  </borders>
  <cellStyleXfs count="2">
    <xf numFmtId="0" fontId="0" fillId="0" borderId="0" xfId="0"/>
    <xf numFmtId="43" fontId="1" fillId="0" borderId="0" xfId="0" applyNumberFormat="1" applyFont="1"/>
  </cellStyleXfs>
  <cellXfs count="129">
    <xf numFmtId="0" fontId="0" fillId="0" borderId="0" xfId="0"/>
    <xf numFmtId="164" fontId="0" fillId="0" borderId="1" xfId="0" applyNumberFormat="1" applyBorder="1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14" xfId="0" applyBorder="1"/>
    <xf numFmtId="0" fontId="0" fillId="0" borderId="6" xfId="0" applyBorder="1"/>
    <xf numFmtId="0" fontId="0" fillId="0" borderId="19" xfId="0" applyBorder="1"/>
    <xf numFmtId="0" fontId="0" fillId="0" borderId="10" xfId="0" applyBorder="1"/>
    <xf numFmtId="0" fontId="0" fillId="0" borderId="20" xfId="0" applyBorder="1"/>
    <xf numFmtId="0" fontId="0" fillId="0" borderId="16" xfId="0" applyBorder="1"/>
    <xf numFmtId="0" fontId="0" fillId="0" borderId="9" xfId="0" applyBorder="1"/>
    <xf numFmtId="0" fontId="0" fillId="0" borderId="22" xfId="0" applyBorder="1"/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6" fillId="0" borderId="0" xfId="0" applyFont="1"/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0" fillId="0" borderId="26" xfId="0" applyBorder="1"/>
    <xf numFmtId="0" fontId="2" fillId="0" borderId="28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32" xfId="0" applyFont="1" applyBorder="1" applyAlignment="1">
      <alignment horizontal="center"/>
    </xf>
    <xf numFmtId="0" fontId="0" fillId="0" borderId="8" xfId="0" applyBorder="1"/>
    <xf numFmtId="0" fontId="0" fillId="0" borderId="32" xfId="0" applyBorder="1"/>
    <xf numFmtId="0" fontId="2" fillId="0" borderId="3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35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0" fillId="0" borderId="37" xfId="0" applyBorder="1"/>
    <xf numFmtId="0" fontId="2" fillId="0" borderId="15" xfId="0" applyFont="1" applyBorder="1" applyAlignment="1">
      <alignment horizontal="center"/>
    </xf>
    <xf numFmtId="0" fontId="2" fillId="0" borderId="38" xfId="0" applyFont="1" applyBorder="1" applyAlignment="1">
      <alignment horizontal="center"/>
    </xf>
    <xf numFmtId="0" fontId="0" fillId="0" borderId="39" xfId="0" applyBorder="1"/>
    <xf numFmtId="0" fontId="0" fillId="0" borderId="34" xfId="0" applyBorder="1"/>
    <xf numFmtId="0" fontId="0" fillId="0" borderId="5" xfId="0" applyBorder="1"/>
    <xf numFmtId="0" fontId="0" fillId="0" borderId="3" xfId="0" applyBorder="1"/>
    <xf numFmtId="0" fontId="0" fillId="0" borderId="35" xfId="0" applyBorder="1"/>
    <xf numFmtId="0" fontId="2" fillId="0" borderId="1" xfId="0" applyFont="1" applyBorder="1" applyAlignment="1">
      <alignment vertical="center"/>
    </xf>
    <xf numFmtId="0" fontId="0" fillId="0" borderId="0" xfId="0"/>
    <xf numFmtId="165" fontId="0" fillId="0" borderId="1" xfId="0" applyNumberFormat="1" applyBorder="1" applyAlignment="1">
      <alignment horizontal="left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164" fontId="0" fillId="0" borderId="0" xfId="0" applyNumberFormat="1"/>
    <xf numFmtId="164" fontId="0" fillId="0" borderId="0" xfId="0" applyNumberFormat="1"/>
    <xf numFmtId="164" fontId="2" fillId="0" borderId="1" xfId="0" applyNumberFormat="1" applyFont="1" applyBorder="1" applyAlignment="1">
      <alignment vertical="center"/>
    </xf>
    <xf numFmtId="164" fontId="0" fillId="0" borderId="1" xfId="0" applyNumberFormat="1" applyBorder="1"/>
    <xf numFmtId="164" fontId="0" fillId="0" borderId="0" xfId="0" applyNumberFormat="1"/>
    <xf numFmtId="0" fontId="9" fillId="0" borderId="1" xfId="0" applyFont="1" applyBorder="1" applyAlignment="1">
      <alignment horizontal="center" vertical="center" wrapText="1"/>
    </xf>
    <xf numFmtId="164" fontId="3" fillId="0" borderId="4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164" fontId="9" fillId="0" borderId="1" xfId="0" applyNumberFormat="1" applyFont="1" applyBorder="1" applyAlignment="1">
      <alignment vertical="center"/>
    </xf>
    <xf numFmtId="14" fontId="9" fillId="0" borderId="1" xfId="0" applyNumberFormat="1" applyFont="1" applyBorder="1" applyAlignment="1">
      <alignment vertical="center"/>
    </xf>
    <xf numFmtId="0" fontId="0" fillId="0" borderId="1" xfId="0" applyBorder="1"/>
    <xf numFmtId="164" fontId="0" fillId="0" borderId="1" xfId="0" applyNumberFormat="1" applyBorder="1" applyAlignment="1">
      <alignment vertical="center"/>
    </xf>
    <xf numFmtId="0" fontId="9" fillId="0" borderId="1" xfId="0" applyFont="1" applyBorder="1" applyAlignment="1">
      <alignment horizontal="center" vertical="center"/>
    </xf>
    <xf numFmtId="164" fontId="0" fillId="0" borderId="0" xfId="0" applyNumberFormat="1"/>
    <xf numFmtId="0" fontId="0" fillId="0" borderId="0" xfId="0"/>
    <xf numFmtId="0" fontId="0" fillId="0" borderId="0" xfId="0"/>
    <xf numFmtId="0" fontId="0" fillId="0" borderId="40" xfId="0" applyBorder="1"/>
    <xf numFmtId="164" fontId="0" fillId="2" borderId="1" xfId="0" applyNumberFormat="1" applyFill="1" applyBorder="1"/>
    <xf numFmtId="0" fontId="9" fillId="0" borderId="0" xfId="0" applyFont="1"/>
    <xf numFmtId="166" fontId="0" fillId="0" borderId="0" xfId="0" applyNumberFormat="1"/>
    <xf numFmtId="164" fontId="0" fillId="0" borderId="0" xfId="0" applyNumberFormat="1"/>
    <xf numFmtId="164" fontId="0" fillId="0" borderId="0" xfId="0" applyNumberFormat="1"/>
    <xf numFmtId="3" fontId="0" fillId="0" borderId="1" xfId="0" applyNumberFormat="1" applyBorder="1"/>
    <xf numFmtId="0" fontId="0" fillId="3" borderId="0" xfId="0" applyFill="1"/>
    <xf numFmtId="164" fontId="0" fillId="2" borderId="2" xfId="0" applyNumberFormat="1" applyFill="1" applyBorder="1"/>
    <xf numFmtId="167" fontId="0" fillId="0" borderId="0" xfId="0" applyNumberFormat="1"/>
    <xf numFmtId="0" fontId="11" fillId="0" borderId="1" xfId="0" applyFont="1" applyBorder="1"/>
    <xf numFmtId="164" fontId="11" fillId="2" borderId="1" xfId="0" applyNumberFormat="1" applyFont="1" applyFill="1" applyBorder="1"/>
    <xf numFmtId="0" fontId="11" fillId="0" borderId="0" xfId="0" applyFont="1"/>
    <xf numFmtId="164" fontId="11" fillId="0" borderId="1" xfId="0" applyNumberFormat="1" applyFont="1" applyBorder="1"/>
    <xf numFmtId="164" fontId="0" fillId="0" borderId="40" xfId="0" applyNumberFormat="1" applyBorder="1"/>
    <xf numFmtId="164" fontId="0" fillId="4" borderId="1" xfId="0" applyNumberFormat="1" applyFill="1" applyBorder="1"/>
    <xf numFmtId="164" fontId="11" fillId="4" borderId="1" xfId="0" applyNumberFormat="1" applyFont="1" applyFill="1" applyBorder="1"/>
    <xf numFmtId="164" fontId="0" fillId="4" borderId="40" xfId="0" applyNumberFormat="1" applyFill="1" applyBorder="1"/>
    <xf numFmtId="164" fontId="0" fillId="5" borderId="1" xfId="0" applyNumberFormat="1" applyFill="1" applyBorder="1"/>
    <xf numFmtId="0" fontId="3" fillId="0" borderId="1" xfId="0" applyFont="1" applyBorder="1" applyAlignment="1">
      <alignment horizontal="center" vertical="center"/>
    </xf>
    <xf numFmtId="164" fontId="3" fillId="0" borderId="41" xfId="0" applyNumberFormat="1" applyFont="1" applyBorder="1" applyAlignment="1">
      <alignment horizontal="center" vertical="center"/>
    </xf>
    <xf numFmtId="0" fontId="0" fillId="0" borderId="1" xfId="0" applyBorder="1"/>
    <xf numFmtId="164" fontId="0" fillId="0" borderId="0" xfId="0" applyNumberFormat="1"/>
    <xf numFmtId="164" fontId="11" fillId="0" borderId="0" xfId="0" applyNumberFormat="1" applyFont="1"/>
    <xf numFmtId="0" fontId="11" fillId="0" borderId="0" xfId="0" applyFont="1"/>
    <xf numFmtId="0" fontId="3" fillId="0" borderId="1" xfId="0" applyFont="1" applyBorder="1" applyAlignment="1">
      <alignment horizontal="center" vertical="center"/>
    </xf>
    <xf numFmtId="0" fontId="0" fillId="0" borderId="24" xfId="0" applyBorder="1"/>
    <xf numFmtId="164" fontId="0" fillId="0" borderId="24" xfId="0" applyNumberFormat="1" applyBorder="1"/>
    <xf numFmtId="0" fontId="9" fillId="2" borderId="40" xfId="0" applyFont="1" applyFill="1" applyBorder="1" applyAlignment="1">
      <alignment horizontal="center" vertical="center"/>
    </xf>
    <xf numFmtId="0" fontId="9" fillId="2" borderId="24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9" fillId="0" borderId="40" xfId="0" applyFont="1" applyBorder="1" applyAlignment="1">
      <alignment horizontal="center" vertical="center"/>
    </xf>
    <xf numFmtId="0" fontId="9" fillId="0" borderId="24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40" xfId="0" applyFont="1" applyBorder="1" applyAlignment="1">
      <alignment horizontal="center" vertical="center" wrapText="1"/>
    </xf>
    <xf numFmtId="0" fontId="9" fillId="0" borderId="24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5" borderId="24" xfId="0" applyFont="1" applyFill="1" applyBorder="1" applyAlignment="1">
      <alignment horizontal="center" vertical="center" wrapText="1"/>
    </xf>
    <xf numFmtId="0" fontId="9" fillId="5" borderId="2" xfId="0" applyFont="1" applyFill="1" applyBorder="1" applyAlignment="1">
      <alignment horizontal="center" vertical="center" wrapText="1"/>
    </xf>
    <xf numFmtId="0" fontId="9" fillId="4" borderId="40" xfId="0" applyFont="1" applyFill="1" applyBorder="1" applyAlignment="1">
      <alignment horizontal="center" vertical="center" wrapText="1"/>
    </xf>
    <xf numFmtId="0" fontId="9" fillId="4" borderId="2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166" fontId="0" fillId="0" borderId="0" xfId="0" applyNumberFormat="1" applyAlignment="1">
      <alignment horizontal="center"/>
    </xf>
    <xf numFmtId="164" fontId="9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5" fillId="0" borderId="33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36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3" borderId="1" xfId="0" applyFill="1" applyBorder="1"/>
    <xf numFmtId="164" fontId="0" fillId="3" borderId="1" xfId="0" applyNumberFormat="1" applyFill="1" applyBorder="1"/>
    <xf numFmtId="164" fontId="0" fillId="3" borderId="1" xfId="0" applyNumberFormat="1" applyFill="1" applyBorder="1"/>
    <xf numFmtId="164" fontId="0" fillId="3" borderId="0" xfId="0" applyNumberFormat="1" applyFill="1"/>
    <xf numFmtId="0" fontId="10" fillId="0" borderId="0" xfId="0" applyFont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 TargetMode="Internal"/><Relationship Id="rId10" Type="http://schemas.openxmlformats.org/officeDocument/2006/relationships/worksheet" Target="worksheets/sheet10.xml" TargetMode="Internal"/><Relationship Id="rId11" Type="http://schemas.openxmlformats.org/officeDocument/2006/relationships/worksheet" Target="worksheets/sheet11.xml" TargetMode="Internal"/><Relationship Id="rId12" Type="http://schemas.openxmlformats.org/officeDocument/2006/relationships/theme" Target="theme/theme1.xml" TargetMode="Internal"/><Relationship Id="rId13" Type="http://schemas.openxmlformats.org/officeDocument/2006/relationships/styles" Target="styles.xml" TargetMode="Internal"/><Relationship Id="rId14" Type="http://schemas.openxmlformats.org/officeDocument/2006/relationships/sharedStrings" Target="sharedStrings.xml" TargetMode="Internal"/><Relationship Id="rId15" Type="http://schemas.openxmlformats.org/officeDocument/2006/relationships/calcChain" Target="calcChain.xml" TargetMode="Internal"/><Relationship Id="rId2" Type="http://schemas.openxmlformats.org/officeDocument/2006/relationships/worksheet" Target="worksheets/sheet2.xml" TargetMode="Internal"/><Relationship Id="rId3" Type="http://schemas.openxmlformats.org/officeDocument/2006/relationships/worksheet" Target="worksheets/sheet3.xml" TargetMode="Internal"/><Relationship Id="rId4" Type="http://schemas.openxmlformats.org/officeDocument/2006/relationships/worksheet" Target="worksheets/sheet4.xml" TargetMode="Internal"/><Relationship Id="rId5" Type="http://schemas.openxmlformats.org/officeDocument/2006/relationships/worksheet" Target="worksheets/sheet5.xml" TargetMode="Internal"/><Relationship Id="rId6" Type="http://schemas.openxmlformats.org/officeDocument/2006/relationships/worksheet" Target="worksheets/sheet6.xml" TargetMode="Internal"/><Relationship Id="rId7" Type="http://schemas.openxmlformats.org/officeDocument/2006/relationships/worksheet" Target="worksheets/sheet7.xml" TargetMode="Internal"/><Relationship Id="rId8" Type="http://schemas.openxmlformats.org/officeDocument/2006/relationships/worksheet" Target="worksheets/sheet8.xml" TargetMode="Internal"/><Relationship Id="rId9" Type="http://schemas.openxmlformats.org/officeDocument/2006/relationships/worksheet" Target="worksheets/sheet9.xml" TargetMode="Interna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686595</xdr:colOff>
      <xdr:row>0</xdr:row>
      <xdr:rowOff>104775</xdr:rowOff>
    </xdr:from>
    <xdr:to>
      <xdr:col>13</xdr:col>
      <xdr:colOff>33339</xdr:colOff>
      <xdr:row>6</xdr:row>
      <xdr:rowOff>164305</xdr:rowOff>
    </xdr:to>
    <xdr:pic>
      <xdr:nvPicPr>
        <xdr:cNvPr id="2" name="Picture 1" descr="LOGO ARAFAH 2.jpg">
          <a:extLst>
            <a:ext uri="{FF2B5EF4-FFF2-40B4-BE49-F238E27FC236}">
              <a16:creationId xmlns:a16="http://schemas.microsoft.com/office/drawing/2014/main" id="{4A610EF8-6C4E-4F02-ABE8-D2408930C378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11045" y="104775"/>
          <a:ext cx="7881144" cy="120253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936625</xdr:colOff>
      <xdr:row>0</xdr:row>
      <xdr:rowOff>0</xdr:rowOff>
    </xdr:from>
    <xdr:to>
      <xdr:col>11</xdr:col>
      <xdr:colOff>799306</xdr:colOff>
      <xdr:row>6</xdr:row>
      <xdr:rowOff>59530</xdr:rowOff>
    </xdr:to>
    <xdr:pic>
      <xdr:nvPicPr>
        <xdr:cNvPr id="2" name="Picture 1" descr="LOGO ARAFAH 2.jpg">
          <a:extLst>
            <a:ext uri="{FF2B5EF4-FFF2-40B4-BE49-F238E27FC236}">
              <a16:creationId xmlns:a16="http://schemas.microsoft.com/office/drawing/2014/main" id="{0D85A60F-10D6-499C-B5FC-23CD996D7AF6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45125" y="0"/>
          <a:ext cx="7752556" cy="120253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 TargetMode="In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2.bin" TargetMode="Interna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3.bin" TargetMode="Interna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4.bin" TargetMode="Interna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5.bin" TargetMode="Interna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6.bin" TargetMode="Interna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7.bin" TargetMode="Internal"/><Relationship Id="rId2" Type="http://schemas.openxmlformats.org/officeDocument/2006/relationships/drawing" Target="../drawings/drawing1.xml" TargetMode="Interna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8.bin" TargetMode="Internal"/><Relationship Id="rId2" Type="http://schemas.openxmlformats.org/officeDocument/2006/relationships/drawing" Target="../drawings/drawing2.xml" TargetMode="Internal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EEAA0-EF6E-421F-B77D-93ED734ECE96}">
  <sheetViews>
    <sheetView topLeftCell="A4" zoomScale="60" workbookViewId="0" view="pageBreakPreview" zoomScaleNormal="80">
      <selection pane="topLeft" activeCell="C10" sqref="C10"/>
    </sheetView>
  </sheetViews>
  <sheetFormatPr baseColWidth="8" defaultRowHeight="15"/>
  <cols>
    <col min="1" max="1" width="4.140625" customWidth="1"/>
    <col min="2" max="2" width="16.5703125" customWidth="1"/>
    <col min="3" max="3" width="18.7109375" bestFit="1" customWidth="1"/>
    <col min="4" max="4" width="13.42578125" bestFit="1" customWidth="1"/>
    <col min="5" max="5" width="5.42578125" customWidth="1"/>
    <col min="6" max="6" width="4.85546875" customWidth="1"/>
    <col min="7" max="7" width="6" bestFit="1" customWidth="1"/>
    <col min="8" max="8" width="10.5703125" bestFit="1" customWidth="1"/>
    <col min="9" max="9" width="14.7109375" bestFit="1" customWidth="1"/>
    <col min="10" max="10" width="20.5703125" bestFit="1" customWidth="1"/>
    <col min="11" max="11" width="21.7109375" bestFit="1" customWidth="1"/>
    <col min="12" max="12" width="25.42578125" bestFit="1" customWidth="1"/>
    <col min="13" max="13" width="21.85546875" bestFit="1" customWidth="1"/>
    <col min="14" max="14" width="14.42578125" bestFit="1" customWidth="1"/>
    <col min="15" max="15" width="16.28515625" bestFit="1" customWidth="1"/>
    <col min="16" max="16" width="17.5703125" bestFit="1" customWidth="1"/>
    <col min="17" max="17" width="13" bestFit="1" customWidth="1"/>
    <col min="18" max="18" width="18.42578125" customWidth="1"/>
    <col min="19" max="19" width="13" bestFit="1" customWidth="1"/>
    <col min="20" max="20" width="16.5703125" customWidth="1"/>
    <col min="21" max="21" width="17.28515625" bestFit="1" customWidth="1"/>
    <col min="22" max="22" width="3.85546875" bestFit="1" customWidth="1"/>
    <col min="23" max="23" width="17.7109375" customWidth="1"/>
    <col min="24" max="24" width="12.5703125" bestFit="1" customWidth="1"/>
  </cols>
  <sheetData>
    <row ht="33.75" customHeight="1" r="2" spans="1:25" x14ac:dyDescent="0.25">
      <c r="A2" s="128" t="s">
        <v>115</v>
      </c>
      <c r="B2" s="128"/>
      <c r="C2" s="128"/>
      <c r="D2" s="128"/>
      <c r="E2" s="128"/>
      <c r="F2" s="128"/>
      <c r="G2" s="128"/>
      <c r="H2" s="128"/>
      <c r="I2" s="128"/>
      <c r="J2" s="128"/>
      <c r="K2" s="128"/>
      <c r="L2" s="128"/>
      <c r="M2" s="128"/>
      <c r="N2" s="128"/>
      <c r="O2" s="128"/>
      <c r="P2" s="128"/>
      <c r="Q2" s="128"/>
      <c r="R2" s="128"/>
      <c r="S2" s="128"/>
      <c r="T2" s="128"/>
      <c r="U2" s="128"/>
    </row>
    <row ht="33.75" customHeight="1" r="3" spans="1:25" x14ac:dyDescent="0.25">
      <c r="A3" s="128"/>
      <c r="B3" s="128"/>
      <c r="C3" s="128"/>
      <c r="D3" s="128"/>
      <c r="E3" s="128"/>
      <c r="F3" s="128"/>
      <c r="G3" s="128"/>
      <c r="H3" s="128"/>
      <c r="I3" s="128"/>
      <c r="J3" s="128"/>
      <c r="K3" s="128"/>
      <c r="L3" s="128"/>
      <c r="M3" s="128"/>
      <c r="N3" s="128"/>
      <c r="O3" s="128"/>
      <c r="P3" s="128"/>
      <c r="Q3" s="128"/>
      <c r="R3" s="128"/>
      <c r="S3" s="128"/>
      <c r="T3" s="128"/>
      <c r="U3" s="128"/>
    </row>
    <row ht="30" customHeight="1" r="5" spans="1:25" x14ac:dyDescent="0.25">
      <c r="A5" s="93" t="s">
        <v>21</v>
      </c>
      <c r="B5" s="93" t="s">
        <v>22</v>
      </c>
      <c r="C5" s="90" t="s">
        <v>32</v>
      </c>
      <c r="D5" s="96" t="s">
        <v>23</v>
      </c>
      <c r="E5" s="103" t="s">
        <v>38</v>
      </c>
      <c r="F5" s="103"/>
      <c r="G5" s="103"/>
      <c r="H5" s="96" t="s">
        <v>24</v>
      </c>
      <c r="I5" s="103" t="s">
        <v>25</v>
      </c>
      <c r="J5" s="103"/>
      <c r="K5" s="103"/>
      <c r="L5" s="103"/>
      <c r="M5" s="103"/>
      <c r="N5" s="103"/>
      <c r="O5" s="103"/>
      <c r="P5" s="103"/>
      <c r="Q5" s="103" t="s">
        <v>28</v>
      </c>
      <c r="R5" s="103"/>
      <c r="S5" s="103"/>
      <c r="T5" s="103"/>
      <c r="U5" s="103"/>
    </row>
    <row ht="30" customHeight="1" r="6" spans="1:25" x14ac:dyDescent="0.25">
      <c r="A6" s="94"/>
      <c r="B6" s="94"/>
      <c r="C6" s="91"/>
      <c r="D6" s="97"/>
      <c r="E6" s="103"/>
      <c r="F6" s="103"/>
      <c r="G6" s="103"/>
      <c r="H6" s="97"/>
      <c r="I6" s="104" t="s">
        <v>26</v>
      </c>
      <c r="J6" s="105"/>
      <c r="K6" s="105"/>
      <c r="L6" s="105"/>
      <c r="M6" s="105"/>
      <c r="N6" s="106"/>
      <c r="O6" s="93" t="s">
        <v>27</v>
      </c>
      <c r="P6" s="101" t="s">
        <v>42</v>
      </c>
      <c r="Q6" s="99" t="s">
        <v>29</v>
      </c>
      <c r="R6" s="97" t="s">
        <v>30</v>
      </c>
      <c r="S6" s="97" t="s">
        <v>31</v>
      </c>
      <c r="T6" s="97" t="s">
        <v>44</v>
      </c>
      <c r="U6" s="107" t="s">
        <v>65</v>
      </c>
    </row>
    <row r="7" spans="1:25" x14ac:dyDescent="0.25">
      <c r="A7" s="95"/>
      <c r="B7" s="95"/>
      <c r="C7" s="92"/>
      <c r="D7" s="98"/>
      <c r="E7" s="49" t="s">
        <v>62</v>
      </c>
      <c r="F7" s="49" t="s">
        <v>63</v>
      </c>
      <c r="G7" s="58" t="s">
        <v>64</v>
      </c>
      <c r="H7" s="98"/>
      <c r="I7" s="42" t="s">
        <v>33</v>
      </c>
      <c r="J7" s="42" t="s">
        <v>34</v>
      </c>
      <c r="K7" s="42" t="s">
        <v>111</v>
      </c>
      <c r="L7" s="42" t="s">
        <v>37</v>
      </c>
      <c r="M7" s="43" t="s">
        <v>35</v>
      </c>
      <c r="N7" s="43" t="s">
        <v>36</v>
      </c>
      <c r="O7" s="95"/>
      <c r="P7" s="102"/>
      <c r="Q7" s="100"/>
      <c r="R7" s="98"/>
      <c r="S7" s="98"/>
      <c r="T7" s="98"/>
      <c r="U7" s="107"/>
      <c r="W7" s="40"/>
      <c r="X7" s="40"/>
      <c r="Y7" s="40"/>
    </row>
    <row r="8" spans="1:25" s="69" customFormat="1" x14ac:dyDescent="0.25">
      <c r="A8" s="124">
        <v>1</v>
      </c>
      <c r="B8" s="124" t="s">
        <v>66</v>
      </c>
      <c r="C8" s="125">
        <f>SUM(P8-R8-T8)</f>
        <v>147428</v>
      </c>
      <c r="D8" s="124">
        <v>26</v>
      </c>
      <c r="E8" s="124">
        <v>23</v>
      </c>
      <c r="F8" s="124"/>
      <c r="G8" s="124"/>
      <c r="H8" s="124">
        <f>SUM(D8-(E8+F8+G8))</f>
        <v>3</v>
      </c>
      <c r="I8" s="126">
        <f>+CETAKAN!AI8</f>
        <v>147428</v>
      </c>
      <c r="J8" s="126">
        <f>+PENJEMURAN!AI8</f>
        <v>0</v>
      </c>
      <c r="K8" s="126">
        <f>+PEMUATAN!AI8</f>
        <v>0</v>
      </c>
      <c r="L8" s="126">
        <f>+PEMBONGKARAN!AH8</f>
        <v>0</v>
      </c>
      <c r="M8" s="126"/>
      <c r="N8" s="126">
        <f>SUM(I8:M8)</f>
        <v>147428</v>
      </c>
      <c r="O8" s="126"/>
      <c r="P8" s="126">
        <f>SUM(N8:O8)</f>
        <v>147428</v>
      </c>
      <c r="Q8" s="126">
        <f>+PANJAR!J8</f>
        <v>0</v>
      </c>
      <c r="R8" s="126"/>
      <c r="S8" s="126">
        <f>SUM(Q8-R8)</f>
        <v>0</v>
      </c>
      <c r="T8" s="126"/>
      <c r="U8" s="126">
        <f>SUM(R8+T8)</f>
        <v>0</v>
      </c>
      <c r="V8" s="69">
        <v>1</v>
      </c>
      <c r="W8" s="48"/>
      <c r="X8" s="84"/>
      <c r="Y8" s="40"/>
    </row>
    <row r="9" spans="1:25" x14ac:dyDescent="0.25">
      <c r="A9" s="2">
        <v>2</v>
      </c>
      <c r="B9" s="2" t="s">
        <v>67</v>
      </c>
      <c r="C9" s="63">
        <f>SUM(P9-R9-T9)+P13</f>
        <v>5736946</v>
      </c>
      <c r="D9" s="2">
        <v>26</v>
      </c>
      <c r="E9" s="2"/>
      <c r="F9" s="2"/>
      <c r="G9" s="2"/>
      <c r="H9" s="2">
        <f>SUM(D9-(E9+F9+G9))</f>
        <v>26</v>
      </c>
      <c r="I9" s="47">
        <f>+CETAKAN!AI9</f>
        <v>2455120</v>
      </c>
      <c r="J9" s="47">
        <f>+PENJEMURAN!AI9</f>
        <v>0</v>
      </c>
      <c r="K9" s="47">
        <f>+PEMUATAN!AI9</f>
        <v>0</v>
      </c>
      <c r="L9" s="47">
        <f>+PEMBONGKARAN!AH9</f>
        <v>0</v>
      </c>
      <c r="M9" s="47"/>
      <c r="N9" s="47">
        <f>SUM(I9:M9)</f>
        <v>2455120</v>
      </c>
      <c r="O9" s="47">
        <v>750000</v>
      </c>
      <c r="P9" s="77">
        <f>SUM(N9:O9)</f>
        <v>3205120</v>
      </c>
      <c r="Q9" s="80">
        <f>+PANJAR!J9</f>
        <v>0</v>
      </c>
      <c r="R9" s="47"/>
      <c r="S9" s="47">
        <f>SUM(Q9-R9)</f>
        <v>0</v>
      </c>
      <c r="T9" s="47">
        <f>100000*E9</f>
        <v>0</v>
      </c>
      <c r="U9" s="47">
        <f>SUM(R9+T9)</f>
        <v>0</v>
      </c>
      <c r="V9">
        <v>2</v>
      </c>
      <c r="W9" s="48"/>
      <c r="X9" s="84"/>
      <c r="Y9" s="40"/>
    </row>
    <row r="10" spans="1:25" x14ac:dyDescent="0.25">
      <c r="A10" s="2">
        <v>3</v>
      </c>
      <c r="B10" s="2" t="s">
        <v>68</v>
      </c>
      <c r="C10" s="63">
        <f>SUM(P10-R10-T10)</f>
        <v>2920414</v>
      </c>
      <c r="D10" s="2">
        <v>26</v>
      </c>
      <c r="E10" s="2">
        <v>4</v>
      </c>
      <c r="F10" s="2"/>
      <c r="G10" s="2"/>
      <c r="H10" s="2">
        <f>SUM(D10-(E10+F10+G10))</f>
        <v>22</v>
      </c>
      <c r="I10" s="47">
        <f>+CETAKAN!AI10</f>
        <v>2558572</v>
      </c>
      <c r="J10" s="47">
        <f>+PENJEMURAN!AI10</f>
        <v>0</v>
      </c>
      <c r="K10" s="47">
        <f>+PEMUATAN!AI10</f>
        <v>11842</v>
      </c>
      <c r="L10" s="47">
        <f>+PEMBONGKARAN!AH10</f>
        <v>0</v>
      </c>
      <c r="M10" s="47"/>
      <c r="N10" s="47">
        <f>SUM(I10:M10)</f>
        <v>2570414</v>
      </c>
      <c r="O10" s="47">
        <v>750000</v>
      </c>
      <c r="P10" s="77">
        <f>SUM(N10:O10)</f>
        <v>3320414</v>
      </c>
      <c r="Q10" s="80">
        <f>+PANJAR!J10</f>
        <v>0</v>
      </c>
      <c r="R10" s="47"/>
      <c r="S10" s="47">
        <f>SUM(Q10-R10)</f>
        <v>0</v>
      </c>
      <c r="T10" s="47">
        <f>100000*E10</f>
        <v>400000</v>
      </c>
      <c r="U10" s="47">
        <f>SUM(R10+T10)</f>
        <v>400000</v>
      </c>
      <c r="V10" s="69">
        <v>3</v>
      </c>
      <c r="W10" s="48"/>
      <c r="X10" s="84"/>
      <c r="Y10" s="40"/>
    </row>
    <row r="11" spans="1:25" s="69" customFormat="1" x14ac:dyDescent="0.25">
      <c r="A11" s="2">
        <v>4</v>
      </c>
      <c r="B11" s="2" t="s">
        <v>69</v>
      </c>
      <c r="C11" s="63">
        <f>SUM(P11-R11-T11)</f>
        <v>2010544</v>
      </c>
      <c r="D11" s="2">
        <v>26</v>
      </c>
      <c r="E11" s="2">
        <v>7</v>
      </c>
      <c r="F11" s="2"/>
      <c r="G11" s="2"/>
      <c r="H11" s="2">
        <f>SUM(D11-(E11+F11+G11))</f>
        <v>19</v>
      </c>
      <c r="I11" s="47">
        <f>+CETAKAN!AI11</f>
        <v>1498702</v>
      </c>
      <c r="J11" s="47">
        <f>+PENJEMURAN!AI11</f>
        <v>0</v>
      </c>
      <c r="K11" s="47">
        <f>+PEMUATAN!AI11</f>
        <v>0</v>
      </c>
      <c r="L11" s="47">
        <f>+PEMBONGKARAN!AH11</f>
        <v>11842</v>
      </c>
      <c r="M11" s="47"/>
      <c r="N11" s="47">
        <f>SUM(I11:M11)</f>
        <v>1510544</v>
      </c>
      <c r="O11" s="47">
        <v>500000</v>
      </c>
      <c r="P11" s="77">
        <f>SUM(N11:O11)</f>
        <v>2010544</v>
      </c>
      <c r="Q11" s="80">
        <f>+PANJAR!J11</f>
        <v>0</v>
      </c>
      <c r="R11" s="47"/>
      <c r="S11" s="47">
        <f>SUM(Q11-R11)</f>
        <v>0</v>
      </c>
      <c r="T11" s="47"/>
      <c r="U11" s="47">
        <f>SUM(R11+T11)</f>
        <v>0</v>
      </c>
      <c r="V11">
        <v>4</v>
      </c>
      <c r="W11" s="48"/>
      <c r="X11" s="84"/>
      <c r="Y11" s="40"/>
    </row>
    <row r="12" spans="1:25" x14ac:dyDescent="0.25">
      <c r="A12" s="2">
        <v>5</v>
      </c>
      <c r="B12" s="2" t="s">
        <v>70</v>
      </c>
      <c r="C12" s="63">
        <f>SUM(P12-R12-T12)</f>
        <v>3333178</v>
      </c>
      <c r="D12" s="2">
        <v>26</v>
      </c>
      <c r="E12" s="2">
        <v>2</v>
      </c>
      <c r="F12" s="2"/>
      <c r="G12" s="2"/>
      <c r="H12" s="2">
        <f>SUM(D12-(E12+F12+G12))</f>
        <v>24</v>
      </c>
      <c r="I12" s="47">
        <f>+CETAKAN!AI12</f>
        <v>3009494</v>
      </c>
      <c r="J12" s="47">
        <f>+PENJEMURAN!AI12</f>
        <v>0</v>
      </c>
      <c r="K12" s="47">
        <f>+PEMUATAN!AI12</f>
        <v>11842</v>
      </c>
      <c r="L12" s="47">
        <f>+PEMBONGKARAN!AH12</f>
        <v>11842</v>
      </c>
      <c r="M12" s="47"/>
      <c r="N12" s="47">
        <f>SUM(I12:M12)</f>
        <v>3033178</v>
      </c>
      <c r="O12" s="47">
        <v>750000</v>
      </c>
      <c r="P12" s="77">
        <f>SUM(N12:O12)</f>
        <v>3783178</v>
      </c>
      <c r="Q12" s="80">
        <f>+PANJAR!J12</f>
        <v>250000</v>
      </c>
      <c r="R12" s="47">
        <v>250000</v>
      </c>
      <c r="S12" s="47">
        <f>SUM(Q12-R12)</f>
        <v>0</v>
      </c>
      <c r="T12" s="47">
        <f>100000*E12</f>
        <v>200000</v>
      </c>
      <c r="U12" s="47">
        <f>SUM(R12+T12)</f>
        <v>450000</v>
      </c>
      <c r="V12" s="69">
        <v>5</v>
      </c>
      <c r="W12" s="48"/>
      <c r="X12" s="84"/>
      <c r="Y12" s="40"/>
    </row>
    <row r="13" spans="1:25" s="74" customFormat="1" x14ac:dyDescent="0.25">
      <c r="A13" s="2">
        <v>6</v>
      </c>
      <c r="B13" s="72" t="s">
        <v>71</v>
      </c>
      <c r="C13" s="73">
        <f>SUM(P13-R13-T13)</f>
        <v>1981826</v>
      </c>
      <c r="D13" s="72">
        <v>26</v>
      </c>
      <c r="E13" s="72">
        <v>5</v>
      </c>
      <c r="F13" s="72"/>
      <c r="G13" s="72"/>
      <c r="H13" s="72">
        <f>SUM(D13-(E13+F13+G13))</f>
        <v>21</v>
      </c>
      <c r="I13" s="47">
        <f>+CETAKAN!AI13</f>
        <v>1781826</v>
      </c>
      <c r="J13" s="47">
        <f>+PENJEMURAN!AI13</f>
        <v>0</v>
      </c>
      <c r="K13" s="47">
        <f>+PEMUATAN!AI13</f>
        <v>0</v>
      </c>
      <c r="L13" s="47">
        <f>+PEMBONGKARAN!AH13</f>
        <v>0</v>
      </c>
      <c r="M13" s="75"/>
      <c r="N13" s="75">
        <f>SUM(I13:M13)</f>
        <v>1781826</v>
      </c>
      <c r="O13" s="47">
        <v>750000</v>
      </c>
      <c r="P13" s="78">
        <f>SUM(N13:O13)</f>
        <v>2531826</v>
      </c>
      <c r="Q13" s="80">
        <f>+PANJAR!J13</f>
        <v>50000</v>
      </c>
      <c r="R13" s="75">
        <v>50000</v>
      </c>
      <c r="S13" s="75">
        <f>SUM(Q13-R13)</f>
        <v>0</v>
      </c>
      <c r="T13" s="47">
        <f>100000*E13</f>
        <v>500000</v>
      </c>
      <c r="U13" s="75">
        <f>SUM(R13+T13)</f>
        <v>550000</v>
      </c>
      <c r="V13">
        <v>6</v>
      </c>
      <c r="W13" s="85"/>
      <c r="X13" s="84"/>
      <c r="Y13" s="86"/>
    </row>
    <row r="14" spans="1:25" x14ac:dyDescent="0.25">
      <c r="A14" s="2">
        <v>7</v>
      </c>
      <c r="B14" s="2" t="s">
        <v>72</v>
      </c>
      <c r="C14" s="63">
        <f>SUM(P14-R14-T14)</f>
        <v>2556531</v>
      </c>
      <c r="D14" s="2">
        <v>26</v>
      </c>
      <c r="E14" s="2">
        <v>6</v>
      </c>
      <c r="F14" s="2"/>
      <c r="G14" s="2"/>
      <c r="H14" s="2">
        <f>SUM(D14-(E14+F14+G14))</f>
        <v>20</v>
      </c>
      <c r="I14" s="47">
        <f>+CETAKAN!AI14</f>
        <v>2482847</v>
      </c>
      <c r="J14" s="47">
        <f>+PENJEMURAN!AI14</f>
        <v>0</v>
      </c>
      <c r="K14" s="47">
        <f>+PEMUATAN!AI14</f>
        <v>11842</v>
      </c>
      <c r="L14" s="47">
        <f>+PEMBONGKARAN!AH14</f>
        <v>11842</v>
      </c>
      <c r="M14" s="47"/>
      <c r="N14" s="47">
        <f>SUM(I14:M14)</f>
        <v>2506531</v>
      </c>
      <c r="O14" s="47">
        <v>750000</v>
      </c>
      <c r="P14" s="77">
        <f>SUM(N14:O14)</f>
        <v>3256531</v>
      </c>
      <c r="Q14" s="80">
        <f>+PANJAR!J14</f>
        <v>100000</v>
      </c>
      <c r="R14" s="47">
        <v>100000</v>
      </c>
      <c r="S14" s="47">
        <f>SUM(Q14-R14)</f>
        <v>0</v>
      </c>
      <c r="T14" s="47">
        <f>100000*E14</f>
        <v>600000</v>
      </c>
      <c r="U14" s="47">
        <f>SUM(R14+T14)</f>
        <v>700000</v>
      </c>
      <c r="V14" s="69">
        <v>7</v>
      </c>
      <c r="W14" s="48"/>
      <c r="X14" s="84"/>
      <c r="Y14" s="40"/>
    </row>
    <row r="15" spans="1:25" x14ac:dyDescent="0.25">
      <c r="A15" s="2">
        <v>8</v>
      </c>
      <c r="B15" s="2" t="s">
        <v>73</v>
      </c>
      <c r="C15" s="63">
        <f>SUM(P15-R15-T15)</f>
        <v>1685483</v>
      </c>
      <c r="D15" s="2">
        <v>26</v>
      </c>
      <c r="E15" s="2">
        <v>9</v>
      </c>
      <c r="F15" s="2"/>
      <c r="G15" s="2"/>
      <c r="H15" s="2">
        <f>SUM(D15-(E15+F15+G15))</f>
        <v>17</v>
      </c>
      <c r="I15" s="47">
        <f>+CETAKAN!AI15</f>
        <v>1591799</v>
      </c>
      <c r="J15" s="47">
        <f>+PENJEMURAN!AI15</f>
        <v>0</v>
      </c>
      <c r="K15" s="47">
        <f>+PEMUATAN!AI15</f>
        <v>81842</v>
      </c>
      <c r="L15" s="47">
        <f>+PEMBONGKARAN!AH15</f>
        <v>11842</v>
      </c>
      <c r="M15" s="47"/>
      <c r="N15" s="47">
        <f>SUM(I15:M15)</f>
        <v>1685483</v>
      </c>
      <c r="O15" s="47"/>
      <c r="P15" s="77">
        <f>SUM(N15:O15)</f>
        <v>1685483</v>
      </c>
      <c r="Q15" s="80">
        <f>+PANJAR!J15</f>
        <v>0</v>
      </c>
      <c r="R15" s="47"/>
      <c r="S15" s="47">
        <f>SUM(Q15-R15)</f>
        <v>0</v>
      </c>
      <c r="T15" s="47"/>
      <c r="U15" s="47">
        <f>SUM(R15+T15)</f>
        <v>0</v>
      </c>
      <c r="V15">
        <v>8</v>
      </c>
      <c r="W15" s="48"/>
      <c r="X15" s="84"/>
      <c r="Y15" s="40"/>
    </row>
    <row r="16" spans="1:25" x14ac:dyDescent="0.25">
      <c r="A16" s="2">
        <v>9</v>
      </c>
      <c r="B16" s="2" t="s">
        <v>74</v>
      </c>
      <c r="C16" s="63">
        <f>SUM(P16-R16-T16)</f>
        <v>1471761</v>
      </c>
      <c r="D16" s="2">
        <v>26</v>
      </c>
      <c r="E16" s="2">
        <v>8</v>
      </c>
      <c r="F16" s="2"/>
      <c r="G16" s="2"/>
      <c r="H16" s="2">
        <f>SUM(D16-(E16+F16+G16))</f>
        <v>18</v>
      </c>
      <c r="I16" s="47">
        <f>+CETAKAN!AI16</f>
        <v>1471761</v>
      </c>
      <c r="J16" s="47">
        <f>+PENJEMURAN!AI16</f>
        <v>0</v>
      </c>
      <c r="K16" s="47">
        <f>+PEMUATAN!AI16</f>
        <v>0</v>
      </c>
      <c r="L16" s="47">
        <f>+PEMBONGKARAN!AH16</f>
        <v>0</v>
      </c>
      <c r="M16" s="47"/>
      <c r="N16" s="47">
        <f>SUM(I16:M16)</f>
        <v>1471761</v>
      </c>
      <c r="O16" s="47"/>
      <c r="P16" s="77">
        <f>SUM(N16:O16)</f>
        <v>1471761</v>
      </c>
      <c r="Q16" s="80">
        <f>+PANJAR!J16</f>
        <v>0</v>
      </c>
      <c r="R16" s="47"/>
      <c r="S16" s="47">
        <f>SUM(Q16-R16)</f>
        <v>0</v>
      </c>
      <c r="T16" s="47"/>
      <c r="U16" s="47">
        <f>SUM(R16+T16)</f>
        <v>0</v>
      </c>
      <c r="V16" s="69">
        <v>9</v>
      </c>
      <c r="W16" s="48"/>
      <c r="X16" s="84"/>
      <c r="Y16" s="40"/>
    </row>
    <row r="17" spans="1:25" x14ac:dyDescent="0.25">
      <c r="A17" s="2">
        <v>10</v>
      </c>
      <c r="B17" s="2" t="s">
        <v>75</v>
      </c>
      <c r="C17" s="63">
        <f>SUM(P17-R17-T17)</f>
        <v>2781809</v>
      </c>
      <c r="D17" s="2">
        <v>26</v>
      </c>
      <c r="E17" s="2">
        <v>3</v>
      </c>
      <c r="F17" s="2"/>
      <c r="G17" s="2"/>
      <c r="H17" s="2">
        <f>SUM(D17-(E17+F17+G17))</f>
        <v>23</v>
      </c>
      <c r="I17" s="47">
        <f>+CETAKAN!AI17</f>
        <v>1681570</v>
      </c>
      <c r="J17" s="47">
        <f>+PENJEMURAN!AI17</f>
        <v>483438</v>
      </c>
      <c r="K17" s="47">
        <f>+PEMUATAN!AI17</f>
        <v>141596</v>
      </c>
      <c r="L17" s="47">
        <f>+PEMBONGKARAN!AH17</f>
        <v>25205</v>
      </c>
      <c r="M17" s="47"/>
      <c r="N17" s="47">
        <f>SUM(I17:M17)</f>
        <v>2331809</v>
      </c>
      <c r="O17" s="47">
        <v>750000</v>
      </c>
      <c r="P17" s="77">
        <f>SUM(N17:O17)</f>
        <v>3081809</v>
      </c>
      <c r="Q17" s="80">
        <f>+PANJAR!J17</f>
        <v>0</v>
      </c>
      <c r="R17" s="47"/>
      <c r="S17" s="47">
        <f>SUM(Q17-R17)</f>
        <v>0</v>
      </c>
      <c r="T17" s="47">
        <f>100000*E17</f>
        <v>300000</v>
      </c>
      <c r="U17" s="47">
        <f>SUM(R17+T17)</f>
        <v>300000</v>
      </c>
      <c r="V17">
        <v>10</v>
      </c>
      <c r="W17" s="48"/>
      <c r="X17" s="84"/>
      <c r="Y17" s="40"/>
    </row>
    <row r="18" spans="1:25" s="69" customFormat="1" x14ac:dyDescent="0.25">
      <c r="A18" s="2">
        <v>11</v>
      </c>
      <c r="B18" s="2" t="s">
        <v>76</v>
      </c>
      <c r="C18" s="63">
        <f>SUM(P18-R18-T18)</f>
        <v>2730529</v>
      </c>
      <c r="D18" s="2">
        <v>26</v>
      </c>
      <c r="E18" s="2">
        <v>2</v>
      </c>
      <c r="F18" s="2"/>
      <c r="G18" s="2"/>
      <c r="H18" s="2">
        <f>SUM(D18-(E18+F18+G18))</f>
        <v>24</v>
      </c>
      <c r="I18" s="47">
        <f>+CETAKAN!AI18</f>
        <v>658787</v>
      </c>
      <c r="J18" s="47">
        <f>+PENJEMURAN!AI18</f>
        <v>953664</v>
      </c>
      <c r="K18" s="47">
        <f>+PEMUATAN!AI18</f>
        <v>504977</v>
      </c>
      <c r="L18" s="47">
        <f>+PEMBONGKARAN!AH18</f>
        <v>113101</v>
      </c>
      <c r="M18" s="47"/>
      <c r="N18" s="47">
        <f>SUM(I18:M18)</f>
        <v>2230529</v>
      </c>
      <c r="O18" s="47">
        <v>750000</v>
      </c>
      <c r="P18" s="77">
        <f>SUM(N18:O18)</f>
        <v>2980529</v>
      </c>
      <c r="Q18" s="80">
        <f>+PANJAR!J18</f>
        <v>50000</v>
      </c>
      <c r="R18" s="47">
        <v>50000</v>
      </c>
      <c r="S18" s="47">
        <f>SUM(Q18-R18)</f>
        <v>0</v>
      </c>
      <c r="T18" s="47">
        <f>100000*E18</f>
        <v>200000</v>
      </c>
      <c r="U18" s="47">
        <f>SUM(R18+T18)</f>
        <v>250000</v>
      </c>
      <c r="V18" s="69">
        <v>11</v>
      </c>
      <c r="W18" s="48"/>
      <c r="X18" s="84"/>
      <c r="Y18" s="40"/>
    </row>
    <row r="19" spans="1:25" x14ac:dyDescent="0.25">
      <c r="A19" s="2">
        <v>12</v>
      </c>
      <c r="B19" s="2" t="s">
        <v>77</v>
      </c>
      <c r="C19" s="63">
        <f>SUM(P19-R19-T19)</f>
        <v>3086391</v>
      </c>
      <c r="D19" s="2">
        <v>26</v>
      </c>
      <c r="E19" s="2">
        <v>1</v>
      </c>
      <c r="F19" s="2"/>
      <c r="G19" s="2"/>
      <c r="H19" s="2">
        <f>SUM(D19-(E19+F19+G19))</f>
        <v>25</v>
      </c>
      <c r="I19" s="47">
        <f>+CETAKAN!AI19</f>
        <v>2442707</v>
      </c>
      <c r="J19" s="47">
        <f>+PENJEMURAN!AI19</f>
        <v>0</v>
      </c>
      <c r="K19" s="47">
        <f>+PEMUATAN!AI19</f>
        <v>81842</v>
      </c>
      <c r="L19" s="47">
        <f>+PEMBONGKARAN!AH19</f>
        <v>11842</v>
      </c>
      <c r="M19" s="47"/>
      <c r="N19" s="47">
        <f>SUM(I19:M19)</f>
        <v>2536391</v>
      </c>
      <c r="O19" s="47">
        <v>750000</v>
      </c>
      <c r="P19" s="77">
        <f>SUM(N19:O19)</f>
        <v>3286391</v>
      </c>
      <c r="Q19" s="80">
        <f>+PANJAR!J19</f>
        <v>100000</v>
      </c>
      <c r="R19" s="47">
        <v>100000</v>
      </c>
      <c r="S19" s="47">
        <f>SUM(Q19-R19)</f>
        <v>0</v>
      </c>
      <c r="T19" s="47">
        <f>100000*E19</f>
        <v>100000</v>
      </c>
      <c r="U19" s="47">
        <f>SUM(R19+T19)</f>
        <v>200000</v>
      </c>
      <c r="V19">
        <v>12</v>
      </c>
      <c r="W19" s="48"/>
      <c r="X19" s="84"/>
      <c r="Y19" s="40"/>
    </row>
    <row r="20" spans="1:25" x14ac:dyDescent="0.25">
      <c r="A20" s="2">
        <v>13</v>
      </c>
      <c r="B20" s="2" t="s">
        <v>78</v>
      </c>
      <c r="C20" s="63">
        <f>SUM(P20-R20-T20)</f>
        <v>1274970</v>
      </c>
      <c r="D20" s="2">
        <v>26</v>
      </c>
      <c r="E20" s="2">
        <v>10</v>
      </c>
      <c r="F20" s="2"/>
      <c r="G20" s="2"/>
      <c r="H20" s="2">
        <f>SUM(D20-(E20+F20+G20))</f>
        <v>16</v>
      </c>
      <c r="I20" s="47">
        <f>+CETAKAN!AI20</f>
        <v>135000</v>
      </c>
      <c r="J20" s="47">
        <f>+PENJEMURAN!AI20</f>
        <v>1616661</v>
      </c>
      <c r="K20" s="47">
        <f>+PEMUATAN!AI20</f>
        <v>499708</v>
      </c>
      <c r="L20" s="47">
        <f>+PEMBONGKARAN!AH20</f>
        <v>123601</v>
      </c>
      <c r="M20" s="47"/>
      <c r="N20" s="47">
        <f>SUM(I20:M20)</f>
        <v>2374970</v>
      </c>
      <c r="O20" s="47"/>
      <c r="P20" s="77">
        <f>SUM(N20:O20)</f>
        <v>2374970</v>
      </c>
      <c r="Q20" s="80">
        <f>+PANJAR!J20</f>
        <v>1100000</v>
      </c>
      <c r="R20" s="47">
        <v>1100000</v>
      </c>
      <c r="S20" s="47">
        <f>SUM(Q20-R20)</f>
        <v>0</v>
      </c>
      <c r="T20" s="47"/>
      <c r="U20" s="47">
        <f>SUM(R20+T20)</f>
        <v>1100000</v>
      </c>
      <c r="V20" s="69">
        <v>13</v>
      </c>
      <c r="W20" s="48"/>
      <c r="X20" s="84"/>
      <c r="Y20" s="40"/>
    </row>
    <row r="21" spans="1:25" x14ac:dyDescent="0.25">
      <c r="A21" s="2">
        <v>14</v>
      </c>
      <c r="B21" s="2" t="s">
        <v>79</v>
      </c>
      <c r="C21" s="63">
        <f>SUM(P21-R21-T21)</f>
        <v>1279671</v>
      </c>
      <c r="D21" s="2">
        <v>26</v>
      </c>
      <c r="E21" s="2">
        <v>7</v>
      </c>
      <c r="F21" s="2"/>
      <c r="G21" s="2"/>
      <c r="H21" s="2">
        <f>SUM(D21-(E21+F21+G21))</f>
        <v>19</v>
      </c>
      <c r="I21" s="47">
        <f>+CETAKAN!AI21</f>
        <v>115500</v>
      </c>
      <c r="J21" s="47">
        <f>+PENJEMURAN!AI21</f>
        <v>831427</v>
      </c>
      <c r="K21" s="47">
        <f>+PEMUATAN!AI21</f>
        <v>199288</v>
      </c>
      <c r="L21" s="47">
        <f>+PEMBONGKARAN!AH21</f>
        <v>83456</v>
      </c>
      <c r="M21" s="47"/>
      <c r="N21" s="47">
        <f>SUM(I21:M21)</f>
        <v>1229671</v>
      </c>
      <c r="O21" s="47">
        <v>750000</v>
      </c>
      <c r="P21" s="77">
        <f>SUM(N21:O21)</f>
        <v>1979671</v>
      </c>
      <c r="Q21" s="80">
        <f>+PANJAR!J21</f>
        <v>0</v>
      </c>
      <c r="R21" s="47"/>
      <c r="S21" s="47">
        <f>SUM(Q21-R21)</f>
        <v>0</v>
      </c>
      <c r="T21" s="47">
        <f>100000*E21</f>
        <v>700000</v>
      </c>
      <c r="U21" s="47">
        <f>SUM(R21+T21)</f>
        <v>700000</v>
      </c>
      <c r="V21">
        <v>14</v>
      </c>
      <c r="W21" s="48"/>
      <c r="X21" s="84"/>
      <c r="Y21" s="40"/>
    </row>
    <row r="22" spans="1:25" x14ac:dyDescent="0.25">
      <c r="A22" s="2">
        <v>15</v>
      </c>
      <c r="B22" s="2" t="s">
        <v>80</v>
      </c>
      <c r="C22" s="63">
        <f>SUM(P22-R22-T22)</f>
        <v>2449876</v>
      </c>
      <c r="D22" s="2">
        <v>26</v>
      </c>
      <c r="E22" s="2">
        <v>2</v>
      </c>
      <c r="F22" s="2"/>
      <c r="G22" s="2"/>
      <c r="H22" s="2">
        <f>SUM(D22-(E22+F22+G22))</f>
        <v>24</v>
      </c>
      <c r="I22" s="47">
        <f>+CETAKAN!AI22</f>
        <v>0</v>
      </c>
      <c r="J22" s="47">
        <f>+PENJEMURAN!AI22</f>
        <v>1322299</v>
      </c>
      <c r="K22" s="47">
        <f>+PEMUATAN!AI22</f>
        <v>517613</v>
      </c>
      <c r="L22" s="47">
        <f>+PEMBONGKARAN!AH22</f>
        <v>109964</v>
      </c>
      <c r="M22" s="47"/>
      <c r="N22" s="47">
        <f>SUM(I22:M22)</f>
        <v>1949876</v>
      </c>
      <c r="O22" s="47">
        <v>750000</v>
      </c>
      <c r="P22" s="77">
        <f>SUM(N22:O22)</f>
        <v>2699876</v>
      </c>
      <c r="Q22" s="80">
        <f>+PANJAR!J22</f>
        <v>50000</v>
      </c>
      <c r="R22" s="47">
        <v>50000</v>
      </c>
      <c r="S22" s="47">
        <f>SUM(Q22-R22)</f>
        <v>0</v>
      </c>
      <c r="T22" s="47">
        <f>100000*E22</f>
        <v>200000</v>
      </c>
      <c r="U22" s="47">
        <f>SUM(R22+T22)</f>
        <v>250000</v>
      </c>
      <c r="V22" s="69">
        <v>15</v>
      </c>
      <c r="W22" s="48"/>
      <c r="X22" s="84"/>
      <c r="Y22" s="40"/>
    </row>
    <row r="23" spans="1:25" s="69" customFormat="1" x14ac:dyDescent="0.25">
      <c r="A23" s="124">
        <v>16</v>
      </c>
      <c r="B23" s="124" t="s">
        <v>81</v>
      </c>
      <c r="C23" s="125">
        <f>SUM(P23-R23-T23)</f>
        <v>118882</v>
      </c>
      <c r="D23" s="124">
        <v>26</v>
      </c>
      <c r="E23" s="124"/>
      <c r="F23" s="124"/>
      <c r="G23" s="124"/>
      <c r="H23" s="124">
        <f>SUM(D23-(E23+F23+G23))</f>
        <v>26</v>
      </c>
      <c r="I23" s="126">
        <f>+CETAKAN!AI23</f>
        <v>0</v>
      </c>
      <c r="J23" s="126">
        <f>+PENJEMURAN!AI23</f>
        <v>0</v>
      </c>
      <c r="K23" s="126">
        <f>+PEMUATAN!AI23</f>
        <v>118882</v>
      </c>
      <c r="L23" s="126">
        <f>+PEMBONGKARAN!AH23</f>
        <v>0</v>
      </c>
      <c r="M23" s="126"/>
      <c r="N23" s="126">
        <f>SUM(I23:M23)</f>
        <v>118882</v>
      </c>
      <c r="O23" s="126">
        <v>0</v>
      </c>
      <c r="P23" s="126">
        <f>SUM(N23:O23)</f>
        <v>118882</v>
      </c>
      <c r="Q23" s="126">
        <f>+PANJAR!J23</f>
        <v>0</v>
      </c>
      <c r="R23" s="126"/>
      <c r="S23" s="126">
        <f>SUM(Q23-R23)</f>
        <v>0</v>
      </c>
      <c r="T23" s="126">
        <f>100000*E23</f>
        <v>0</v>
      </c>
      <c r="U23" s="126">
        <f>SUM(R23+T23)</f>
        <v>0</v>
      </c>
      <c r="V23">
        <v>16</v>
      </c>
      <c r="W23" s="48"/>
      <c r="X23" s="84"/>
      <c r="Y23" s="40"/>
    </row>
    <row r="24" spans="1:25" x14ac:dyDescent="0.25">
      <c r="A24" s="124">
        <v>17</v>
      </c>
      <c r="B24" s="124" t="s">
        <v>82</v>
      </c>
      <c r="C24" s="125">
        <f>SUM(P24-R24-T24)</f>
        <v>0</v>
      </c>
      <c r="D24" s="124">
        <v>26</v>
      </c>
      <c r="E24" s="124"/>
      <c r="F24" s="124"/>
      <c r="G24" s="124"/>
      <c r="H24" s="124">
        <f>SUM(D24-(E24+F24+G24))</f>
        <v>26</v>
      </c>
      <c r="I24" s="126">
        <f>+CETAKAN!AI24</f>
        <v>0</v>
      </c>
      <c r="J24" s="126">
        <f>+PENJEMURAN!AI24</f>
        <v>0</v>
      </c>
      <c r="K24" s="126">
        <f>+PEMUATAN!AI24</f>
        <v>0</v>
      </c>
      <c r="L24" s="126">
        <f>+PEMBONGKARAN!AH24</f>
        <v>0</v>
      </c>
      <c r="M24" s="126"/>
      <c r="N24" s="126">
        <f>SUM(I24:M24)</f>
        <v>0</v>
      </c>
      <c r="O24" s="126">
        <v>0</v>
      </c>
      <c r="P24" s="126">
        <f>SUM(N24:O24)</f>
        <v>0</v>
      </c>
      <c r="Q24" s="126">
        <f>+PANJAR!J24</f>
        <v>0</v>
      </c>
      <c r="R24" s="127"/>
      <c r="S24" s="126">
        <f>SUM(Q24-R24)</f>
        <v>0</v>
      </c>
      <c r="T24" s="126">
        <f>100000*E24</f>
        <v>0</v>
      </c>
      <c r="U24" s="126">
        <f>SUM(R24+T24)</f>
        <v>0</v>
      </c>
      <c r="V24" s="69">
        <v>17</v>
      </c>
      <c r="W24" s="48"/>
      <c r="X24" s="84"/>
      <c r="Y24" s="40"/>
    </row>
    <row r="25" spans="1:25" x14ac:dyDescent="0.25">
      <c r="A25" s="2">
        <v>18</v>
      </c>
      <c r="B25" s="2" t="s">
        <v>83</v>
      </c>
      <c r="C25" s="63">
        <f>SUM(P25-R25-T25)</f>
        <v>3757382</v>
      </c>
      <c r="D25" s="2">
        <v>26</v>
      </c>
      <c r="E25" s="2"/>
      <c r="F25" s="2"/>
      <c r="G25" s="2"/>
      <c r="H25" s="2">
        <f>SUM(D25-(E25+F25+G25))</f>
        <v>26</v>
      </c>
      <c r="I25" s="47">
        <f>+CETAKAN!AI25</f>
        <v>3007382</v>
      </c>
      <c r="J25" s="47">
        <f>+PENJEMURAN!AI25</f>
        <v>0</v>
      </c>
      <c r="K25" s="47">
        <f>+PEMUATAN!AI25</f>
        <v>0</v>
      </c>
      <c r="L25" s="47">
        <f>+PEMBONGKARAN!AH25</f>
        <v>0</v>
      </c>
      <c r="M25" s="47"/>
      <c r="N25" s="47">
        <f>SUM(I25:M25)</f>
        <v>3007382</v>
      </c>
      <c r="O25" s="47">
        <v>750000</v>
      </c>
      <c r="P25" s="77">
        <f>SUM(N25:O25)</f>
        <v>3757382</v>
      </c>
      <c r="Q25" s="80">
        <f>+PANJAR!J25</f>
        <v>0</v>
      </c>
      <c r="R25" s="47"/>
      <c r="S25" s="47">
        <f>SUM(Q25-R25)</f>
        <v>0</v>
      </c>
      <c r="T25" s="47">
        <f>100000*E25</f>
        <v>0</v>
      </c>
      <c r="U25" s="47">
        <f>SUM(R25+T25)</f>
        <v>0</v>
      </c>
      <c r="V25">
        <v>18</v>
      </c>
      <c r="W25" s="48"/>
      <c r="X25" s="84"/>
      <c r="Y25" s="40"/>
    </row>
    <row r="26" spans="1:25" s="69" customFormat="1" x14ac:dyDescent="0.25">
      <c r="A26" s="124">
        <v>19</v>
      </c>
      <c r="B26" s="124" t="s">
        <v>84</v>
      </c>
      <c r="C26" s="125">
        <f>SUM(P26-R26-T26)</f>
        <v>56718</v>
      </c>
      <c r="D26" s="124">
        <v>26</v>
      </c>
      <c r="E26" s="124">
        <v>23</v>
      </c>
      <c r="F26" s="124"/>
      <c r="G26" s="124"/>
      <c r="H26" s="124">
        <f>SUM(D26-(E26+F26+G26))</f>
        <v>3</v>
      </c>
      <c r="I26" s="126">
        <f>+CETAKAN!AI26</f>
        <v>56718</v>
      </c>
      <c r="J26" s="126">
        <f>+PENJEMURAN!AI26</f>
        <v>0</v>
      </c>
      <c r="K26" s="126">
        <f>+PEMUATAN!AI26</f>
        <v>0</v>
      </c>
      <c r="L26" s="126">
        <f>+PEMBONGKARAN!AH26</f>
        <v>0</v>
      </c>
      <c r="M26" s="126"/>
      <c r="N26" s="126">
        <f>SUM(I26:M26)</f>
        <v>56718</v>
      </c>
      <c r="O26" s="126"/>
      <c r="P26" s="126">
        <f>SUM(N26:O26)</f>
        <v>56718</v>
      </c>
      <c r="Q26" s="126">
        <f>+PANJAR!J26</f>
        <v>0</v>
      </c>
      <c r="R26" s="126"/>
      <c r="S26" s="126">
        <f>SUM(Q26-R26)</f>
        <v>0</v>
      </c>
      <c r="T26" s="126"/>
      <c r="U26" s="126">
        <f>SUM(R26+T26)</f>
        <v>0</v>
      </c>
      <c r="V26" s="69">
        <v>19</v>
      </c>
      <c r="W26" s="48"/>
      <c r="X26" s="84"/>
      <c r="Y26" s="40"/>
    </row>
    <row r="27" spans="1:25" x14ac:dyDescent="0.25">
      <c r="A27" s="2">
        <v>20</v>
      </c>
      <c r="B27" s="2" t="s">
        <v>85</v>
      </c>
      <c r="C27" s="63">
        <f>SUM(P27-R27-T27)</f>
        <v>1906972</v>
      </c>
      <c r="D27" s="2">
        <v>26</v>
      </c>
      <c r="E27" s="2">
        <v>4</v>
      </c>
      <c r="F27" s="2"/>
      <c r="G27" s="2"/>
      <c r="H27" s="2">
        <f>SUM(D27-(E27+F27+G27))</f>
        <v>22</v>
      </c>
      <c r="I27" s="47">
        <f>+CETAKAN!AI27</f>
        <v>1206972</v>
      </c>
      <c r="J27" s="47">
        <f>+PENJEMURAN!AI27</f>
        <v>0</v>
      </c>
      <c r="K27" s="47">
        <f>+PEMUATAN!AI27</f>
        <v>0</v>
      </c>
      <c r="L27" s="47">
        <f>+PEMBONGKARAN!AH27</f>
        <v>0</v>
      </c>
      <c r="M27" s="47"/>
      <c r="N27" s="47">
        <f>SUM(I27:M27)</f>
        <v>1206972</v>
      </c>
      <c r="O27" s="47">
        <v>750000</v>
      </c>
      <c r="P27" s="77">
        <f>SUM(N27:O27)</f>
        <v>1956972</v>
      </c>
      <c r="Q27" s="80">
        <f>+PANJAR!J27</f>
        <v>50000</v>
      </c>
      <c r="R27" s="47">
        <v>50000</v>
      </c>
      <c r="S27" s="47">
        <f>SUM(Q27-R27)</f>
        <v>0</v>
      </c>
      <c r="T27" s="47"/>
      <c r="U27" s="47">
        <f>SUM(R27+T27)</f>
        <v>50000</v>
      </c>
      <c r="V27">
        <v>20</v>
      </c>
      <c r="W27" s="48"/>
      <c r="X27" s="84"/>
      <c r="Y27" s="40"/>
    </row>
    <row r="28" spans="1:25" x14ac:dyDescent="0.25">
      <c r="A28" s="2">
        <v>21</v>
      </c>
      <c r="B28" s="2" t="s">
        <v>86</v>
      </c>
      <c r="C28" s="63">
        <f>SUM(P28-R28-T28)</f>
        <v>3254820</v>
      </c>
      <c r="D28" s="2">
        <v>26</v>
      </c>
      <c r="E28" s="2"/>
      <c r="F28" s="2"/>
      <c r="G28" s="2"/>
      <c r="H28" s="2">
        <f>SUM(D28-(E28+F28+G28))</f>
        <v>26</v>
      </c>
      <c r="I28" s="47">
        <f>+CETAKAN!AI28</f>
        <v>419249</v>
      </c>
      <c r="J28" s="47">
        <f>+PENJEMURAN!AI28</f>
        <v>1357221</v>
      </c>
      <c r="K28" s="47">
        <f>+PEMUATAN!AI28</f>
        <v>591386</v>
      </c>
      <c r="L28" s="47">
        <f>+PEMBONGKARAN!AH28</f>
        <v>136964</v>
      </c>
      <c r="M28" s="47"/>
      <c r="N28" s="47">
        <f>SUM(I28:M28)</f>
        <v>2504820</v>
      </c>
      <c r="O28" s="47">
        <v>750000</v>
      </c>
      <c r="P28" s="77">
        <f>SUM(N28:O28)</f>
        <v>3254820</v>
      </c>
      <c r="Q28" s="80">
        <f>+PANJAR!J28</f>
        <v>0</v>
      </c>
      <c r="R28" s="47"/>
      <c r="S28" s="47">
        <f>SUM(Q28-R28)</f>
        <v>0</v>
      </c>
      <c r="T28" s="47">
        <f>100000*E28</f>
        <v>0</v>
      </c>
      <c r="U28" s="47">
        <f>SUM(R28+T28)</f>
        <v>0</v>
      </c>
      <c r="V28" s="69">
        <v>21</v>
      </c>
      <c r="W28" s="48"/>
      <c r="X28" s="84"/>
      <c r="Y28" s="40"/>
    </row>
    <row r="29" spans="1:25" x14ac:dyDescent="0.25">
      <c r="A29" s="2">
        <v>22</v>
      </c>
      <c r="B29" s="62" t="s">
        <v>87</v>
      </c>
      <c r="C29" s="63">
        <f>SUM(P29-R29-T29)</f>
        <v>3039347</v>
      </c>
      <c r="D29" s="62">
        <v>26</v>
      </c>
      <c r="E29" s="62">
        <v>4</v>
      </c>
      <c r="F29" s="62"/>
      <c r="G29" s="62"/>
      <c r="H29" s="62">
        <f>SUM(D29-(E29+F29+G29))</f>
        <v>22</v>
      </c>
      <c r="I29" s="47">
        <f>+CETAKAN!AI29</f>
        <v>2665663</v>
      </c>
      <c r="J29" s="47">
        <f>+PENJEMURAN!AI29</f>
        <v>0</v>
      </c>
      <c r="K29" s="47">
        <f>+PEMUATAN!AI29</f>
        <v>11842</v>
      </c>
      <c r="L29" s="47">
        <f>+PEMBONGKARAN!AH29</f>
        <v>11842</v>
      </c>
      <c r="M29" s="76"/>
      <c r="N29" s="76">
        <f>SUM(I29:M29)</f>
        <v>2689347</v>
      </c>
      <c r="O29" s="47">
        <v>750000</v>
      </c>
      <c r="P29" s="79">
        <f>SUM(N29:O29)</f>
        <v>3439347</v>
      </c>
      <c r="Q29" s="80">
        <f>+PANJAR!J29</f>
        <v>0</v>
      </c>
      <c r="R29" s="76"/>
      <c r="S29" s="76">
        <f>SUM(Q29-R29)</f>
        <v>0</v>
      </c>
      <c r="T29" s="47">
        <f>100000*E29</f>
        <v>400000</v>
      </c>
      <c r="U29" s="47">
        <f>SUM(R29+T29)</f>
        <v>400000</v>
      </c>
      <c r="V29">
        <v>22</v>
      </c>
      <c r="W29" s="48"/>
      <c r="X29" s="84"/>
      <c r="Y29" s="40"/>
    </row>
    <row r="30" spans="1:25" x14ac:dyDescent="0.25">
      <c r="A30" s="2">
        <v>23</v>
      </c>
      <c r="B30" s="2" t="s">
        <v>88</v>
      </c>
      <c r="C30" s="63">
        <f>SUM(P30-R30-T30)</f>
        <v>1750088</v>
      </c>
      <c r="D30" s="2">
        <v>26</v>
      </c>
      <c r="E30" s="2">
        <v>6</v>
      </c>
      <c r="F30" s="2"/>
      <c r="G30" s="2"/>
      <c r="H30" s="2">
        <f>SUM(D30-(E30+F30+G30))</f>
        <v>20</v>
      </c>
      <c r="I30" s="47">
        <f>+CETAKAN!AI30</f>
        <v>148800</v>
      </c>
      <c r="J30" s="47">
        <f>+PENJEMURAN!AI30</f>
        <v>947817</v>
      </c>
      <c r="K30" s="47">
        <f>+PEMUATAN!AI30</f>
        <v>470878</v>
      </c>
      <c r="L30" s="47">
        <f>+PEMBONGKARAN!AH30</f>
        <v>32593</v>
      </c>
      <c r="M30" s="47"/>
      <c r="N30" s="47">
        <f>SUM(I30:M30)</f>
        <v>1600088</v>
      </c>
      <c r="O30" s="47">
        <v>750000</v>
      </c>
      <c r="P30" s="77">
        <f>SUM(N30:O30)</f>
        <v>2350088</v>
      </c>
      <c r="Q30" s="80">
        <f>+PANJAR!J30</f>
        <v>0</v>
      </c>
      <c r="R30" s="47"/>
      <c r="S30" s="47">
        <f>SUM(Q30-R30)</f>
        <v>0</v>
      </c>
      <c r="T30" s="47">
        <f>100000*E30</f>
        <v>600000</v>
      </c>
      <c r="U30" s="47">
        <f>SUM(R30+T30)</f>
        <v>600000</v>
      </c>
      <c r="V30" s="69">
        <v>23</v>
      </c>
      <c r="W30" s="48"/>
      <c r="X30" s="84"/>
      <c r="Y30" s="40"/>
    </row>
    <row r="31" spans="1:25" x14ac:dyDescent="0.25">
      <c r="A31" s="124">
        <v>24</v>
      </c>
      <c r="B31" s="124" t="s">
        <v>89</v>
      </c>
      <c r="C31" s="125">
        <f>SUM(P31-R31-T31)</f>
        <v>0</v>
      </c>
      <c r="D31" s="124">
        <v>26</v>
      </c>
      <c r="E31" s="124"/>
      <c r="F31" s="124"/>
      <c r="G31" s="124"/>
      <c r="H31" s="124">
        <f>SUM(D31-(E31+F31+G31))</f>
        <v>26</v>
      </c>
      <c r="I31" s="126">
        <f>+CETAKAN!AI31</f>
        <v>0</v>
      </c>
      <c r="J31" s="126">
        <f>+PENJEMURAN!AI31</f>
        <v>0</v>
      </c>
      <c r="K31" s="126">
        <f>+PEMUATAN!AI31</f>
        <v>0</v>
      </c>
      <c r="L31" s="126">
        <f>+PEMBONGKARAN!AH31</f>
        <v>0</v>
      </c>
      <c r="M31" s="126"/>
      <c r="N31" s="126">
        <f>SUM(I31:M31)</f>
        <v>0</v>
      </c>
      <c r="O31" s="126"/>
      <c r="P31" s="126">
        <f>SUM(N31:O31)</f>
        <v>0</v>
      </c>
      <c r="Q31" s="126">
        <f>+PANJAR!J31</f>
        <v>0</v>
      </c>
      <c r="R31" s="126"/>
      <c r="S31" s="126">
        <f>SUM(Q31-R31)</f>
        <v>0</v>
      </c>
      <c r="T31" s="126">
        <f>100000*E31</f>
        <v>0</v>
      </c>
      <c r="U31" s="126">
        <f>SUM(R31+T31)</f>
        <v>0</v>
      </c>
      <c r="V31">
        <v>24</v>
      </c>
      <c r="W31" s="48"/>
      <c r="X31" s="84"/>
      <c r="Y31" s="40"/>
    </row>
    <row r="32" spans="1:25" x14ac:dyDescent="0.25">
      <c r="A32" s="2">
        <v>25</v>
      </c>
      <c r="B32" s="2" t="s">
        <v>90</v>
      </c>
      <c r="C32" s="63">
        <f>SUM(P32-R32-T32)</f>
        <v>2185333</v>
      </c>
      <c r="D32" s="2">
        <v>26</v>
      </c>
      <c r="E32" s="2">
        <v>6</v>
      </c>
      <c r="F32" s="2"/>
      <c r="G32" s="2"/>
      <c r="H32" s="2">
        <f>SUM(D32-(E32+F32+G32))</f>
        <v>20</v>
      </c>
      <c r="I32" s="47">
        <f>+CETAKAN!AI32</f>
        <v>2011649</v>
      </c>
      <c r="J32" s="47">
        <f>+PENJEMURAN!AI32</f>
        <v>0</v>
      </c>
      <c r="K32" s="47">
        <f>+PEMUATAN!AI32</f>
        <v>11842</v>
      </c>
      <c r="L32" s="47">
        <f>+PEMBONGKARAN!AH32</f>
        <v>11842</v>
      </c>
      <c r="M32" s="47"/>
      <c r="N32" s="47">
        <f>SUM(I32:M32)</f>
        <v>2035333</v>
      </c>
      <c r="O32" s="47">
        <v>750000</v>
      </c>
      <c r="P32" s="77">
        <f>SUM(N32:O32)</f>
        <v>2785333</v>
      </c>
      <c r="Q32" s="80">
        <f>+PANJAR!J32</f>
        <v>0</v>
      </c>
      <c r="R32" s="2"/>
      <c r="S32" s="47">
        <f>SUM(Q32-R32)</f>
        <v>0</v>
      </c>
      <c r="T32" s="47">
        <f>100000*E32</f>
        <v>600000</v>
      </c>
      <c r="U32" s="47">
        <f>SUM(R32+T32)</f>
        <v>600000</v>
      </c>
      <c r="V32" s="69">
        <v>25</v>
      </c>
      <c r="W32" s="48"/>
      <c r="X32" s="84"/>
      <c r="Y32" s="40"/>
    </row>
    <row r="33" spans="1:25" x14ac:dyDescent="0.25">
      <c r="A33" s="2">
        <v>26</v>
      </c>
      <c r="B33" s="2" t="s">
        <v>91</v>
      </c>
      <c r="C33" s="63">
        <f>SUM(P33-R33-T33)</f>
        <v>3066626</v>
      </c>
      <c r="D33" s="2">
        <v>26</v>
      </c>
      <c r="E33" s="2">
        <v>1</v>
      </c>
      <c r="F33" s="2"/>
      <c r="G33" s="2"/>
      <c r="H33" s="2">
        <f>SUM(D33-(E33+F33+G33))</f>
        <v>25</v>
      </c>
      <c r="I33" s="47">
        <f>+CETAKAN!AI33</f>
        <v>2215268</v>
      </c>
      <c r="J33" s="47">
        <f>+PENJEMURAN!AI33</f>
        <v>107674</v>
      </c>
      <c r="K33" s="47">
        <f>+PEMUATAN!AI33</f>
        <v>81842</v>
      </c>
      <c r="L33" s="47">
        <f>+PEMBONGKARAN!AH33</f>
        <v>11842</v>
      </c>
      <c r="M33" s="47"/>
      <c r="N33" s="47">
        <f>SUM(I33:M33)</f>
        <v>2416626</v>
      </c>
      <c r="O33" s="47">
        <v>750000</v>
      </c>
      <c r="P33" s="77">
        <f>SUM(N33:O33)</f>
        <v>3166626</v>
      </c>
      <c r="Q33" s="80">
        <f>+PANJAR!J33</f>
        <v>0</v>
      </c>
      <c r="R33" s="47"/>
      <c r="S33" s="47">
        <f>SUM(Q33-R33)</f>
        <v>0</v>
      </c>
      <c r="T33" s="47">
        <f>100000*E33</f>
        <v>100000</v>
      </c>
      <c r="U33" s="47">
        <f>SUM(R33+T33)</f>
        <v>100000</v>
      </c>
      <c r="V33">
        <v>26</v>
      </c>
      <c r="W33" s="48"/>
      <c r="X33" s="84"/>
      <c r="Y33" s="40"/>
    </row>
    <row r="34" spans="1:25" x14ac:dyDescent="0.25">
      <c r="A34" s="2">
        <v>27</v>
      </c>
      <c r="B34" s="2" t="s">
        <v>92</v>
      </c>
      <c r="C34" s="63">
        <f>SUM(P34-R34-T34)</f>
        <v>2155161</v>
      </c>
      <c r="D34" s="2">
        <v>26</v>
      </c>
      <c r="E34" s="2">
        <v>3</v>
      </c>
      <c r="F34" s="2"/>
      <c r="G34" s="2"/>
      <c r="H34" s="2">
        <f>SUM(D34-(E34+F34+G34))</f>
        <v>23</v>
      </c>
      <c r="I34" s="47">
        <f>+CETAKAN!AI34</f>
        <v>0</v>
      </c>
      <c r="J34" s="47">
        <f>+PENJEMURAN!AI34</f>
        <v>1205083</v>
      </c>
      <c r="K34" s="47">
        <f>+PEMUATAN!AI34</f>
        <v>403477</v>
      </c>
      <c r="L34" s="47">
        <f>+PEMBONGKARAN!AH34</f>
        <v>96601</v>
      </c>
      <c r="M34" s="47"/>
      <c r="N34" s="47">
        <f>SUM(I34:M34)</f>
        <v>1705161</v>
      </c>
      <c r="O34" s="47">
        <v>750000</v>
      </c>
      <c r="P34" s="77">
        <f>SUM(N34:O34)</f>
        <v>2455161</v>
      </c>
      <c r="Q34" s="80">
        <f>+PANJAR!J34</f>
        <v>0</v>
      </c>
      <c r="R34" s="47"/>
      <c r="S34" s="47">
        <f>SUM(Q34-R34)</f>
        <v>0</v>
      </c>
      <c r="T34" s="47">
        <f>100000*E34</f>
        <v>300000</v>
      </c>
      <c r="U34" s="47">
        <f>SUM(R34+T34)</f>
        <v>300000</v>
      </c>
      <c r="V34" s="69">
        <v>27</v>
      </c>
      <c r="W34" s="48"/>
      <c r="X34" s="84"/>
      <c r="Y34" s="40"/>
    </row>
    <row r="35" spans="1:25" x14ac:dyDescent="0.25">
      <c r="A35" s="2">
        <v>28</v>
      </c>
      <c r="B35" s="2" t="s">
        <v>93</v>
      </c>
      <c r="C35" s="63">
        <f>SUM(P35-R35-T35)</f>
        <v>1189516</v>
      </c>
      <c r="D35" s="2">
        <v>26</v>
      </c>
      <c r="E35" s="2">
        <v>9</v>
      </c>
      <c r="F35" s="2"/>
      <c r="G35" s="2"/>
      <c r="H35" s="2">
        <f>SUM(D35-(E35+F35+G35))</f>
        <v>17</v>
      </c>
      <c r="I35" s="47">
        <f>+CETAKAN!AI35</f>
        <v>0</v>
      </c>
      <c r="J35" s="47">
        <f>+PENJEMURAN!AI35</f>
        <v>775849</v>
      </c>
      <c r="K35" s="47">
        <f>+PEMUATAN!AI35</f>
        <v>362804</v>
      </c>
      <c r="L35" s="47">
        <f>+PEMBONGKARAN!AH35</f>
        <v>50863</v>
      </c>
      <c r="M35" s="47"/>
      <c r="N35" s="47">
        <f>SUM(I35:M35)</f>
        <v>1189516</v>
      </c>
      <c r="O35" s="47"/>
      <c r="P35" s="77">
        <f>SUM(N35:O35)</f>
        <v>1189516</v>
      </c>
      <c r="Q35" s="80">
        <f>+PANJAR!J35</f>
        <v>0</v>
      </c>
      <c r="R35" s="47"/>
      <c r="S35" s="47">
        <f>SUM(Q35-R35)</f>
        <v>0</v>
      </c>
      <c r="T35" s="47"/>
      <c r="U35" s="47">
        <f>SUM(R35+T35)</f>
        <v>0</v>
      </c>
      <c r="V35">
        <v>28</v>
      </c>
      <c r="W35" s="48"/>
      <c r="X35" s="84"/>
      <c r="Y35" s="40"/>
    </row>
    <row r="36" spans="1:25" x14ac:dyDescent="0.25">
      <c r="A36" s="2">
        <v>29</v>
      </c>
      <c r="B36" s="2" t="s">
        <v>94</v>
      </c>
      <c r="C36" s="63">
        <f>SUM(P36-R36-T36)</f>
        <v>2151856</v>
      </c>
      <c r="D36" s="2">
        <v>26</v>
      </c>
      <c r="E36" s="2">
        <v>6</v>
      </c>
      <c r="F36" s="2"/>
      <c r="G36" s="2"/>
      <c r="H36" s="2">
        <f>SUM(D36-(E36+F36+G36))</f>
        <v>20</v>
      </c>
      <c r="I36" s="47">
        <f>+CETAKAN!AI36</f>
        <v>2028172</v>
      </c>
      <c r="J36" s="47">
        <f>+PENJEMURAN!AI36</f>
        <v>0</v>
      </c>
      <c r="K36" s="47">
        <f>+PEMUATAN!AI36</f>
        <v>11842</v>
      </c>
      <c r="L36" s="47">
        <f>+PEMBONGKARAN!AH36</f>
        <v>11842</v>
      </c>
      <c r="M36" s="47"/>
      <c r="N36" s="47">
        <f>SUM(I36:M36)</f>
        <v>2051856</v>
      </c>
      <c r="O36" s="47">
        <v>750000</v>
      </c>
      <c r="P36" s="77">
        <f>SUM(N36:O36)</f>
        <v>2801856</v>
      </c>
      <c r="Q36" s="80">
        <f>+PANJAR!J36</f>
        <v>50000</v>
      </c>
      <c r="R36" s="47">
        <v>50000</v>
      </c>
      <c r="S36" s="47">
        <f>SUM(Q36-R36)</f>
        <v>0</v>
      </c>
      <c r="T36" s="47">
        <f>100000*E36</f>
        <v>600000</v>
      </c>
      <c r="U36" s="47">
        <f>SUM(R36+T36)</f>
        <v>650000</v>
      </c>
      <c r="V36" s="69">
        <v>29</v>
      </c>
      <c r="W36" s="48"/>
      <c r="X36" s="84"/>
      <c r="Y36" s="40"/>
    </row>
    <row r="37" spans="1:25" x14ac:dyDescent="0.25">
      <c r="A37" s="124">
        <v>30</v>
      </c>
      <c r="B37" s="124" t="s">
        <v>95</v>
      </c>
      <c r="C37" s="125">
        <f>SUM(P37-R37-T37)</f>
        <v>0</v>
      </c>
      <c r="D37" s="124">
        <v>26</v>
      </c>
      <c r="E37" s="124"/>
      <c r="F37" s="124"/>
      <c r="G37" s="124"/>
      <c r="H37" s="124">
        <f>SUM(D37-(E37+F37+G37))</f>
        <v>26</v>
      </c>
      <c r="I37" s="126">
        <f>+CETAKAN!AI37</f>
        <v>0</v>
      </c>
      <c r="J37" s="126">
        <f>+PENJEMURAN!AI37</f>
        <v>0</v>
      </c>
      <c r="K37" s="126">
        <f>+PEMUATAN!AI37</f>
        <v>0</v>
      </c>
      <c r="L37" s="126">
        <f>+PEMBONGKARAN!AH37</f>
        <v>0</v>
      </c>
      <c r="M37" s="126"/>
      <c r="N37" s="126">
        <f>SUM(I37:M37)</f>
        <v>0</v>
      </c>
      <c r="O37" s="126"/>
      <c r="P37" s="126">
        <f>SUM(N37:O37)</f>
        <v>0</v>
      </c>
      <c r="Q37" s="126">
        <f>+PANJAR!J37</f>
        <v>0</v>
      </c>
      <c r="R37" s="126"/>
      <c r="S37" s="126">
        <f>SUM(Q37-R37)</f>
        <v>0</v>
      </c>
      <c r="T37" s="126"/>
      <c r="U37" s="126">
        <f>SUM(R37+T37)</f>
        <v>0</v>
      </c>
      <c r="V37">
        <v>30</v>
      </c>
      <c r="W37" s="48"/>
      <c r="X37" s="84"/>
      <c r="Y37" s="40"/>
    </row>
    <row r="38" spans="1:25" x14ac:dyDescent="0.25">
      <c r="A38" s="2">
        <v>31</v>
      </c>
      <c r="B38" s="2" t="s">
        <v>96</v>
      </c>
      <c r="C38" s="63">
        <f>SUM(P38-R38-T38)</f>
        <v>2474434</v>
      </c>
      <c r="D38" s="2">
        <v>26</v>
      </c>
      <c r="E38" s="2">
        <v>2</v>
      </c>
      <c r="F38" s="2"/>
      <c r="G38" s="2"/>
      <c r="H38" s="2">
        <f>SUM(D38-(E38+F38+G38))</f>
        <v>24</v>
      </c>
      <c r="I38" s="47">
        <f>+CETAKAN!AI38</f>
        <v>104325</v>
      </c>
      <c r="J38" s="47">
        <f>+PENJEMURAN!AI38</f>
        <v>1126031</v>
      </c>
      <c r="K38" s="47">
        <f>+PEMUATAN!AI38</f>
        <v>570477</v>
      </c>
      <c r="L38" s="47">
        <f>+PEMBONGKARAN!AH38</f>
        <v>123601</v>
      </c>
      <c r="M38" s="47"/>
      <c r="N38" s="47">
        <f>SUM(I38:M38)</f>
        <v>1924434</v>
      </c>
      <c r="O38" s="47">
        <v>750000</v>
      </c>
      <c r="P38" s="77">
        <f>SUM(N38:O38)</f>
        <v>2674434</v>
      </c>
      <c r="Q38" s="80">
        <f>+PANJAR!J38</f>
        <v>0</v>
      </c>
      <c r="R38" s="47"/>
      <c r="S38" s="47">
        <f>SUM(Q38-R38)</f>
        <v>0</v>
      </c>
      <c r="T38" s="47">
        <f>100000*E38</f>
        <v>200000</v>
      </c>
      <c r="U38" s="47">
        <f>SUM(R38+T38)</f>
        <v>200000</v>
      </c>
      <c r="V38" s="69">
        <v>31</v>
      </c>
      <c r="W38" s="48"/>
      <c r="X38" s="84"/>
      <c r="Y38" s="40"/>
    </row>
    <row r="39" spans="1:25" x14ac:dyDescent="0.25">
      <c r="A39" s="2">
        <v>32</v>
      </c>
      <c r="B39" s="2" t="s">
        <v>97</v>
      </c>
      <c r="C39" s="63">
        <f>SUM(P39-R39-T39)</f>
        <v>2880952</v>
      </c>
      <c r="D39" s="2">
        <v>26</v>
      </c>
      <c r="E39" s="2"/>
      <c r="F39" s="2"/>
      <c r="G39" s="2"/>
      <c r="H39" s="2">
        <f>SUM(D39-(E39+F39+G39))</f>
        <v>26</v>
      </c>
      <c r="I39" s="47">
        <f>+CETAKAN!AI39</f>
        <v>0</v>
      </c>
      <c r="J39" s="47">
        <f>+PENJEMURAN!AI39</f>
        <v>1402329</v>
      </c>
      <c r="K39" s="47">
        <f>+PEMUATAN!AI39</f>
        <v>591386</v>
      </c>
      <c r="L39" s="47">
        <f>+PEMBONGKARAN!AH39</f>
        <v>137237</v>
      </c>
      <c r="M39" s="47"/>
      <c r="N39" s="47">
        <f>SUM(I39:M39)</f>
        <v>2130952</v>
      </c>
      <c r="O39" s="47">
        <v>750000</v>
      </c>
      <c r="P39" s="77">
        <f>SUM(N39:O39)</f>
        <v>2880952</v>
      </c>
      <c r="Q39" s="80">
        <f>+PANJAR!J39</f>
        <v>0</v>
      </c>
      <c r="R39" s="47"/>
      <c r="S39" s="47">
        <f>SUM(Q39-R39)</f>
        <v>0</v>
      </c>
      <c r="T39" s="47">
        <f>100000*E39</f>
        <v>0</v>
      </c>
      <c r="U39" s="47">
        <f>SUM(R39+T39)</f>
        <v>0</v>
      </c>
      <c r="V39">
        <v>32</v>
      </c>
      <c r="W39" s="48"/>
      <c r="X39" s="84"/>
      <c r="Y39" s="40"/>
    </row>
    <row r="40" spans="1:25" x14ac:dyDescent="0.25">
      <c r="A40" s="2">
        <v>33</v>
      </c>
      <c r="B40" s="2" t="s">
        <v>98</v>
      </c>
      <c r="C40" s="63">
        <f>SUM(P40-R40-T40)</f>
        <v>470119</v>
      </c>
      <c r="D40" s="2">
        <v>26</v>
      </c>
      <c r="E40" s="2">
        <v>18</v>
      </c>
      <c r="F40" s="2"/>
      <c r="G40" s="2"/>
      <c r="H40" s="2">
        <f>SUM(D40-(E40+F40+G40))</f>
        <v>8</v>
      </c>
      <c r="I40" s="47">
        <f>+CETAKAN!AI40</f>
        <v>0</v>
      </c>
      <c r="J40" s="47">
        <f>+PENJEMURAN!AI40</f>
        <v>364805</v>
      </c>
      <c r="K40" s="47">
        <f>+PEMUATAN!AI40</f>
        <v>91678</v>
      </c>
      <c r="L40" s="47">
        <f>+PEMBONGKARAN!AH40</f>
        <v>13636</v>
      </c>
      <c r="M40" s="47"/>
      <c r="N40" s="47">
        <f>SUM(I40:M40)</f>
        <v>470119</v>
      </c>
      <c r="O40" s="47"/>
      <c r="P40" s="77">
        <f>SUM(N40:O40)</f>
        <v>470119</v>
      </c>
      <c r="Q40" s="80">
        <f>+PANJAR!J40</f>
        <v>0</v>
      </c>
      <c r="R40" s="47"/>
      <c r="S40" s="47">
        <f>SUM(Q40-R40)</f>
        <v>0</v>
      </c>
      <c r="T40" s="47"/>
      <c r="U40" s="47">
        <f>SUM(R40+T40)</f>
        <v>0</v>
      </c>
      <c r="V40" s="69">
        <v>33</v>
      </c>
      <c r="W40" s="48"/>
      <c r="X40" s="84"/>
      <c r="Y40" s="40"/>
    </row>
    <row r="41" spans="1:25" x14ac:dyDescent="0.25">
      <c r="A41" s="2">
        <v>34</v>
      </c>
      <c r="B41" s="2" t="s">
        <v>99</v>
      </c>
      <c r="C41" s="63">
        <f>SUM(P41-R41-T41)</f>
        <v>1992148</v>
      </c>
      <c r="D41" s="2">
        <v>26</v>
      </c>
      <c r="E41" s="2"/>
      <c r="F41" s="2"/>
      <c r="G41" s="2"/>
      <c r="H41" s="2">
        <f>SUM(D41-(E41+F41+G41))</f>
        <v>26</v>
      </c>
      <c r="I41" s="47">
        <f>+CETAKAN!AI41</f>
        <v>1242148</v>
      </c>
      <c r="J41" s="47">
        <f>+PENJEMURAN!AI41</f>
        <v>0</v>
      </c>
      <c r="K41" s="47">
        <f>+PEMUATAN!AI41</f>
        <v>0</v>
      </c>
      <c r="L41" s="47">
        <f>+PEMBONGKARAN!AH41</f>
        <v>0</v>
      </c>
      <c r="M41" s="47"/>
      <c r="N41" s="47">
        <f>SUM(I41:M41)</f>
        <v>1242148</v>
      </c>
      <c r="O41" s="47">
        <v>750000</v>
      </c>
      <c r="P41" s="77">
        <f>SUM(N41:O41)</f>
        <v>1992148</v>
      </c>
      <c r="Q41" s="80">
        <f>+PANJAR!J41</f>
        <v>0</v>
      </c>
      <c r="R41" s="47"/>
      <c r="S41" s="47">
        <f>SUM(Q41-R41)</f>
        <v>0</v>
      </c>
      <c r="T41" s="47">
        <f>100000*E41</f>
        <v>0</v>
      </c>
      <c r="U41" s="47">
        <f>SUM(R41+T41)</f>
        <v>0</v>
      </c>
      <c r="V41">
        <v>34</v>
      </c>
      <c r="W41" s="48"/>
      <c r="X41" s="84"/>
      <c r="Y41" s="40"/>
    </row>
    <row r="42" spans="1:25" x14ac:dyDescent="0.25">
      <c r="A42" s="2">
        <v>35</v>
      </c>
      <c r="B42" s="2" t="s">
        <v>100</v>
      </c>
      <c r="C42" s="63">
        <f>SUM(P42-R42-T42)</f>
        <v>3910000</v>
      </c>
      <c r="D42" s="2">
        <v>26</v>
      </c>
      <c r="E42" s="2"/>
      <c r="F42" s="2"/>
      <c r="G42" s="2"/>
      <c r="H42" s="2">
        <f>SUM(D42-(E42+F42+G42))</f>
        <v>26</v>
      </c>
      <c r="I42" s="47">
        <f>+CETAKAN!AI42</f>
        <v>0</v>
      </c>
      <c r="J42" s="47">
        <f>+PENJEMURAN!AI42</f>
        <v>0</v>
      </c>
      <c r="K42" s="47">
        <f>+PEMUATAN!AI42</f>
        <v>0</v>
      </c>
      <c r="L42" s="47">
        <f>+PEMBONGKARAN!AH42</f>
        <v>0</v>
      </c>
      <c r="M42" s="47">
        <v>3160000</v>
      </c>
      <c r="N42" s="47">
        <f>SUM(I42:M42)</f>
        <v>3160000</v>
      </c>
      <c r="O42" s="47">
        <v>750000</v>
      </c>
      <c r="P42" s="77">
        <f>SUM(N42:O42)</f>
        <v>3910000</v>
      </c>
      <c r="Q42" s="80">
        <f>+PANJAR!J42</f>
        <v>0</v>
      </c>
      <c r="R42" s="47"/>
      <c r="S42" s="47">
        <f>SUM(Q42-R42)</f>
        <v>0</v>
      </c>
      <c r="T42" s="47">
        <f>100000*E42</f>
        <v>0</v>
      </c>
      <c r="U42" s="47">
        <f>SUM(R42+T42)</f>
        <v>0</v>
      </c>
      <c r="V42" s="69">
        <v>35</v>
      </c>
      <c r="W42" s="48"/>
      <c r="X42" s="84"/>
      <c r="Y42" s="40"/>
    </row>
    <row r="43" spans="1:25" x14ac:dyDescent="0.25">
      <c r="A43" s="2">
        <v>36</v>
      </c>
      <c r="B43" s="2" t="s">
        <v>101</v>
      </c>
      <c r="C43" s="63">
        <f>SUM(P43-R43-T43)</f>
        <v>3940000</v>
      </c>
      <c r="D43" s="2">
        <v>26</v>
      </c>
      <c r="E43" s="2"/>
      <c r="F43" s="2"/>
      <c r="G43" s="2"/>
      <c r="H43" s="2">
        <f>SUM(D43-(E43+F43+G43))</f>
        <v>26</v>
      </c>
      <c r="I43" s="47">
        <f>+CETAKAN!AI43</f>
        <v>0</v>
      </c>
      <c r="J43" s="47">
        <f>+PENJEMURAN!AI43</f>
        <v>0</v>
      </c>
      <c r="K43" s="47">
        <f>+PEMUATAN!AI43</f>
        <v>0</v>
      </c>
      <c r="L43" s="47">
        <f>+PEMBONGKARAN!AH43</f>
        <v>0</v>
      </c>
      <c r="M43" s="47">
        <v>3340000</v>
      </c>
      <c r="N43" s="47">
        <f>SUM(I43:M43)</f>
        <v>3340000</v>
      </c>
      <c r="O43" s="47">
        <v>750000</v>
      </c>
      <c r="P43" s="77">
        <f>SUM(N43:O43)</f>
        <v>4090000</v>
      </c>
      <c r="Q43" s="80">
        <f>+PANJAR!J43</f>
        <v>150000</v>
      </c>
      <c r="R43" s="47">
        <v>150000</v>
      </c>
      <c r="S43" s="47">
        <f>SUM(Q43-R43)</f>
        <v>0</v>
      </c>
      <c r="T43" s="47">
        <f>100000*E43</f>
        <v>0</v>
      </c>
      <c r="U43" s="47">
        <f>SUM(R43+T43)</f>
        <v>150000</v>
      </c>
      <c r="V43">
        <v>36</v>
      </c>
      <c r="W43" s="48"/>
      <c r="X43" s="84"/>
      <c r="Y43" s="40"/>
    </row>
    <row r="44" spans="1:25" x14ac:dyDescent="0.25">
      <c r="A44" s="2">
        <v>37</v>
      </c>
      <c r="B44" s="2" t="s">
        <v>102</v>
      </c>
      <c r="C44" s="63">
        <f>SUM(P44-R44-T44)</f>
        <v>3670000</v>
      </c>
      <c r="D44" s="2">
        <v>26</v>
      </c>
      <c r="E44" s="2"/>
      <c r="F44" s="2"/>
      <c r="G44" s="2"/>
      <c r="H44" s="2">
        <f>SUM(D44-(E44+F44+G44))</f>
        <v>26</v>
      </c>
      <c r="I44" s="47">
        <f>+CETAKAN!AI44</f>
        <v>0</v>
      </c>
      <c r="J44" s="47">
        <f>+PENJEMURAN!AI44</f>
        <v>0</v>
      </c>
      <c r="K44" s="47">
        <f>+PEMUATAN!AI44</f>
        <v>0</v>
      </c>
      <c r="L44" s="47">
        <f>+PEMBONGKARAN!AH44</f>
        <v>0</v>
      </c>
      <c r="M44" s="47">
        <v>2920000</v>
      </c>
      <c r="N44" s="47">
        <f>SUM(I44:M44)</f>
        <v>2920000</v>
      </c>
      <c r="O44" s="47">
        <v>750000</v>
      </c>
      <c r="P44" s="77">
        <f>SUM(N44:O44)</f>
        <v>3670000</v>
      </c>
      <c r="Q44" s="80">
        <f>+PANJAR!J44</f>
        <v>0</v>
      </c>
      <c r="R44" s="47"/>
      <c r="S44" s="47">
        <f>SUM(Q44-R44)</f>
        <v>0</v>
      </c>
      <c r="T44" s="47">
        <f>100000*E44</f>
        <v>0</v>
      </c>
      <c r="U44" s="47">
        <f>SUM(R44+T44)</f>
        <v>0</v>
      </c>
      <c r="V44" s="69">
        <v>37</v>
      </c>
      <c r="W44" s="48"/>
      <c r="X44" s="84"/>
      <c r="Y44" s="40"/>
    </row>
    <row r="45" spans="1:25" x14ac:dyDescent="0.25">
      <c r="A45" s="2">
        <v>38</v>
      </c>
      <c r="B45" s="2" t="s">
        <v>103</v>
      </c>
      <c r="C45" s="63">
        <f>SUM(P45-R45-T45)</f>
        <v>2500000</v>
      </c>
      <c r="D45" s="2">
        <v>26</v>
      </c>
      <c r="E45" s="2"/>
      <c r="F45" s="2"/>
      <c r="G45" s="2"/>
      <c r="H45" s="2">
        <f>SUM(D45-(E45+F45+G45))</f>
        <v>26</v>
      </c>
      <c r="I45" s="47">
        <f>+CETAKAN!AI45</f>
        <v>0</v>
      </c>
      <c r="J45" s="47">
        <f>+PENJEMURAN!AI45</f>
        <v>0</v>
      </c>
      <c r="K45" s="47">
        <f>+PEMUATAN!AI45</f>
        <v>0</v>
      </c>
      <c r="L45" s="47">
        <f>+PEMBONGKARAN!AH45</f>
        <v>0</v>
      </c>
      <c r="M45" s="47"/>
      <c r="N45" s="47">
        <f>SUM(I45:M45)</f>
        <v>0</v>
      </c>
      <c r="O45" s="47">
        <v>2500000</v>
      </c>
      <c r="P45" s="77">
        <f>SUM(N45:O45)</f>
        <v>2500000</v>
      </c>
      <c r="Q45" s="80">
        <f>+PANJAR!J45</f>
        <v>0</v>
      </c>
      <c r="R45" s="47"/>
      <c r="S45" s="47">
        <f>SUM(Q45-R45)</f>
        <v>0</v>
      </c>
      <c r="T45" s="47">
        <f>100000*E45</f>
        <v>0</v>
      </c>
      <c r="U45" s="47">
        <f>SUM(R45+T45)</f>
        <v>0</v>
      </c>
      <c r="V45">
        <v>38</v>
      </c>
      <c r="W45" s="48"/>
      <c r="X45" s="84"/>
      <c r="Y45" s="40"/>
    </row>
    <row r="46" spans="1:25" x14ac:dyDescent="0.25">
      <c r="A46" s="2">
        <v>39</v>
      </c>
      <c r="B46" s="2" t="s">
        <v>104</v>
      </c>
      <c r="C46" s="63">
        <f>SUM(P46-R46-T46)</f>
        <v>2300000</v>
      </c>
      <c r="D46" s="2">
        <v>26</v>
      </c>
      <c r="E46" s="2">
        <v>4</v>
      </c>
      <c r="F46" s="2"/>
      <c r="G46" s="2"/>
      <c r="H46" s="2">
        <f>SUM(D46-(E46+F46+G46))</f>
        <v>22</v>
      </c>
      <c r="I46" s="47">
        <f>+CETAKAN!AI46</f>
        <v>0</v>
      </c>
      <c r="J46" s="47">
        <f>+PENJEMURAN!AI46</f>
        <v>0</v>
      </c>
      <c r="K46" s="47">
        <f>+PEMUATAN!AI46</f>
        <v>0</v>
      </c>
      <c r="L46" s="47">
        <f>+PEMBONGKARAN!AH46</f>
        <v>0</v>
      </c>
      <c r="M46" s="47"/>
      <c r="N46" s="47">
        <f>SUM(I46:M46)</f>
        <v>0</v>
      </c>
      <c r="O46" s="47">
        <v>3000000</v>
      </c>
      <c r="P46" s="77">
        <f>SUM(N46:O46)</f>
        <v>3000000</v>
      </c>
      <c r="Q46" s="80">
        <f>+PANJAR!J46</f>
        <v>300000</v>
      </c>
      <c r="R46" s="47">
        <v>300000</v>
      </c>
      <c r="S46" s="47">
        <f>SUM(Q46-R46)</f>
        <v>0</v>
      </c>
      <c r="T46" s="47">
        <f>100000*E46</f>
        <v>400000</v>
      </c>
      <c r="U46" s="47">
        <f>SUM(R46+T46)</f>
        <v>700000</v>
      </c>
      <c r="V46" s="69">
        <v>39</v>
      </c>
      <c r="W46" s="48"/>
      <c r="X46" s="84"/>
      <c r="Y46" s="40"/>
    </row>
    <row r="47" spans="1:25" x14ac:dyDescent="0.25">
      <c r="A47" s="2">
        <v>40</v>
      </c>
      <c r="B47" s="2" t="s">
        <v>105</v>
      </c>
      <c r="C47" s="63">
        <f>SUM(P47-R47-T47)</f>
        <v>550000</v>
      </c>
      <c r="D47" s="2">
        <v>26</v>
      </c>
      <c r="E47" s="2"/>
      <c r="F47" s="2"/>
      <c r="G47" s="2"/>
      <c r="H47" s="2">
        <f>SUM(D47-(E47+F47+G47))</f>
        <v>26</v>
      </c>
      <c r="I47" s="47">
        <f>+CETAKAN!AI47</f>
        <v>0</v>
      </c>
      <c r="J47" s="47">
        <f>+PENJEMURAN!AI47</f>
        <v>0</v>
      </c>
      <c r="K47" s="47">
        <f>+PEMUATAN!AI47</f>
        <v>0</v>
      </c>
      <c r="L47" s="47">
        <f>+PEMBONGKARAN!AH47</f>
        <v>0</v>
      </c>
      <c r="M47" s="47"/>
      <c r="N47" s="47">
        <f>SUM(I47:M47)</f>
        <v>0</v>
      </c>
      <c r="O47" s="47">
        <v>3500000</v>
      </c>
      <c r="P47" s="77">
        <f>SUM(N47:O47)</f>
        <v>3500000</v>
      </c>
      <c r="Q47" s="80">
        <f>+PANJAR!J47</f>
        <v>2950000</v>
      </c>
      <c r="R47" s="47">
        <v>2950000</v>
      </c>
      <c r="S47" s="47">
        <f>SUM(Q47-R47)</f>
        <v>0</v>
      </c>
      <c r="T47" s="47">
        <f>100000*E47</f>
        <v>0</v>
      </c>
      <c r="U47" s="47">
        <f>SUM(R47+T47)</f>
        <v>2950000</v>
      </c>
      <c r="V47">
        <v>40</v>
      </c>
      <c r="W47" s="48"/>
      <c r="X47" s="84"/>
      <c r="Y47" s="40"/>
    </row>
    <row r="48" spans="1:25" x14ac:dyDescent="0.25">
      <c r="A48" s="2">
        <v>41</v>
      </c>
      <c r="B48" s="2" t="s">
        <v>106</v>
      </c>
      <c r="C48" s="63">
        <f>SUM(P48-R48-T48)</f>
        <v>1799624</v>
      </c>
      <c r="D48" s="2">
        <v>26</v>
      </c>
      <c r="E48" s="2">
        <v>4</v>
      </c>
      <c r="F48" s="2"/>
      <c r="G48" s="2"/>
      <c r="H48" s="2">
        <f>SUM(D48-(E48+F48+G48))</f>
        <v>22</v>
      </c>
      <c r="I48" s="47">
        <f>+CETAKAN!AI48</f>
        <v>0</v>
      </c>
      <c r="J48" s="47">
        <f>+PENJEMURAN!AI48</f>
        <v>1217184</v>
      </c>
      <c r="K48" s="47">
        <f>+PEMUATAN!AI48</f>
        <v>498711</v>
      </c>
      <c r="L48" s="47">
        <f>+PEMBONGKARAN!AH48</f>
        <v>83729</v>
      </c>
      <c r="M48" s="47"/>
      <c r="N48" s="47">
        <f>SUM(I48:M48)</f>
        <v>1799624</v>
      </c>
      <c r="O48" s="47"/>
      <c r="P48" s="77">
        <f>SUM(N48:O48)</f>
        <v>1799624</v>
      </c>
      <c r="Q48" s="80">
        <f>+PANJAR!J48</f>
        <v>0</v>
      </c>
      <c r="R48" s="47"/>
      <c r="S48" s="47">
        <f>SUM(Q48-R48)</f>
        <v>0</v>
      </c>
      <c r="T48" s="47"/>
      <c r="U48" s="47">
        <f>SUM(R48+T48)</f>
        <v>0</v>
      </c>
      <c r="V48" s="69">
        <v>41</v>
      </c>
      <c r="W48" s="48"/>
      <c r="X48" s="84"/>
      <c r="Y48" s="40"/>
    </row>
    <row r="49" spans="1:25" x14ac:dyDescent="0.25">
      <c r="A49" s="2">
        <v>42</v>
      </c>
      <c r="B49" s="2" t="s">
        <v>107</v>
      </c>
      <c r="C49" s="63">
        <f>SUM(P49-R49-T49)</f>
        <v>2080377</v>
      </c>
      <c r="D49" s="2">
        <v>26</v>
      </c>
      <c r="E49" s="2"/>
      <c r="F49" s="2"/>
      <c r="G49" s="2"/>
      <c r="H49" s="2">
        <f>SUM(D49-(E49+F49+G49))</f>
        <v>26</v>
      </c>
      <c r="I49" s="47">
        <f>+CETAKAN!AI49</f>
        <v>0</v>
      </c>
      <c r="J49" s="47">
        <f>+PENJEMURAN!AI49</f>
        <v>1351754</v>
      </c>
      <c r="K49" s="47">
        <f>+PEMUATAN!AI49</f>
        <v>591386</v>
      </c>
      <c r="L49" s="47">
        <f>+PEMBONGKARAN!AH49</f>
        <v>137237</v>
      </c>
      <c r="M49" s="47"/>
      <c r="N49" s="47">
        <f>SUM(I49:M49)</f>
        <v>2080377</v>
      </c>
      <c r="O49" s="47"/>
      <c r="P49" s="77">
        <f>SUM(N49:O49)</f>
        <v>2080377</v>
      </c>
      <c r="Q49" s="80">
        <f>+PANJAR!J49</f>
        <v>0</v>
      </c>
      <c r="R49" s="47"/>
      <c r="S49" s="47"/>
      <c r="T49" s="47"/>
      <c r="U49" s="47">
        <f>SUM(R49+T49)</f>
        <v>0</v>
      </c>
      <c r="V49">
        <v>42</v>
      </c>
      <c r="W49" s="48"/>
      <c r="X49" s="40"/>
      <c r="Y49" s="40"/>
    </row>
    <row r="50" spans="1:25" x14ac:dyDescent="0.25">
      <c r="A50" s="2">
        <v>43</v>
      </c>
      <c r="B50" s="2" t="s">
        <v>108</v>
      </c>
      <c r="C50" s="63">
        <f>SUM(P50-R50-T50)</f>
        <v>3765314</v>
      </c>
      <c r="D50" s="2">
        <v>26</v>
      </c>
      <c r="E50" s="2"/>
      <c r="F50" s="2"/>
      <c r="G50" s="2"/>
      <c r="H50" s="2">
        <f>SUM(D50-(E50+F50+G50))</f>
        <v>26</v>
      </c>
      <c r="I50" s="47">
        <f>+CETAKAN!AI50</f>
        <v>3115314</v>
      </c>
      <c r="J50" s="47">
        <f>+PENJEMURAN!AI50</f>
        <v>0</v>
      </c>
      <c r="K50" s="47">
        <f>+PEMUATAN!AI50</f>
        <v>0</v>
      </c>
      <c r="L50" s="47">
        <f>+PEMBONGKARAN!AH50</f>
        <v>0</v>
      </c>
      <c r="M50" s="47"/>
      <c r="N50" s="47">
        <f>SUM(I50:M50)</f>
        <v>3115314</v>
      </c>
      <c r="O50" s="47">
        <v>750000</v>
      </c>
      <c r="P50" s="77">
        <f>SUM(N50:O50)</f>
        <v>3865314</v>
      </c>
      <c r="Q50" s="80">
        <f>+PANJAR!J50</f>
        <v>100000</v>
      </c>
      <c r="R50" s="47">
        <v>100000</v>
      </c>
      <c r="S50" s="47"/>
      <c r="T50" s="47"/>
      <c r="U50" s="47">
        <f>SUM(R50+T50)</f>
        <v>100000</v>
      </c>
      <c r="V50" s="69">
        <v>43</v>
      </c>
      <c r="W50" s="48"/>
      <c r="X50" s="40"/>
      <c r="Y50" s="40"/>
    </row>
    <row r="51" spans="1:25" x14ac:dyDescent="0.25">
      <c r="A51" s="2">
        <v>44</v>
      </c>
      <c r="B51" s="2" t="s">
        <v>112</v>
      </c>
      <c r="C51" s="63">
        <f>SUM(P51-R51-T51)</f>
        <v>1625864</v>
      </c>
      <c r="D51" s="2">
        <v>26</v>
      </c>
      <c r="E51" s="2">
        <v>7</v>
      </c>
      <c r="F51" s="2"/>
      <c r="G51" s="2"/>
      <c r="H51" s="2">
        <f>SUM(D51-(E51+F51+G51))</f>
        <v>19</v>
      </c>
      <c r="I51" s="47">
        <f>+CETAKAN!AI51</f>
        <v>168833</v>
      </c>
      <c r="J51" s="47">
        <f>+PENJEMURAN!AI51</f>
        <v>986813</v>
      </c>
      <c r="K51" s="47">
        <f>+PEMUATAN!AI51</f>
        <v>409981</v>
      </c>
      <c r="L51" s="47">
        <f>+PEMBONGKARAN!AH51</f>
        <v>110237</v>
      </c>
      <c r="M51" s="47"/>
      <c r="N51" s="47">
        <f>SUM(I51:M51)</f>
        <v>1675864</v>
      </c>
      <c r="O51" s="47"/>
      <c r="P51" s="77">
        <f>SUM(N51:O51)</f>
        <v>1675864</v>
      </c>
      <c r="Q51" s="80">
        <f>+PANJAR!J51</f>
        <v>50000</v>
      </c>
      <c r="R51" s="47">
        <v>50000</v>
      </c>
      <c r="S51" s="47"/>
      <c r="T51" s="47"/>
      <c r="U51" s="47">
        <f>SUM(R51+T51)</f>
        <v>50000</v>
      </c>
      <c r="V51">
        <v>44</v>
      </c>
      <c r="W51" s="48"/>
      <c r="X51" s="84"/>
      <c r="Y51" s="40"/>
    </row>
    <row r="52" spans="1:25" x14ac:dyDescent="0.25">
      <c r="A52" s="2">
        <v>45</v>
      </c>
      <c r="B52" s="2" t="s">
        <v>114</v>
      </c>
      <c r="C52" s="63">
        <f>SUM(P52-R52-T52)</f>
        <v>1404367</v>
      </c>
      <c r="D52" s="2">
        <v>26</v>
      </c>
      <c r="E52" s="2">
        <v>3</v>
      </c>
      <c r="F52" s="2"/>
      <c r="G52" s="2"/>
      <c r="H52" s="2">
        <f>SUM(D52-(E52+F52+G52))</f>
        <v>23</v>
      </c>
      <c r="I52" s="47">
        <f>+CETAKAN!AI52</f>
        <v>0</v>
      </c>
      <c r="J52" s="47">
        <f>+PENJEMURAN!AI52</f>
        <v>905315</v>
      </c>
      <c r="K52" s="47">
        <f>+PEMUATAN!AI52</f>
        <v>428959</v>
      </c>
      <c r="L52" s="47">
        <f>+PEMBONGKARAN!AH52</f>
        <v>70093</v>
      </c>
      <c r="M52" s="47"/>
      <c r="N52" s="47">
        <f>SUM(I52:M52)</f>
        <v>1404367</v>
      </c>
      <c r="O52" s="2"/>
      <c r="P52" s="77">
        <f>SUM(N52:O52)</f>
        <v>1404367</v>
      </c>
      <c r="Q52" s="80">
        <f>+PANJAR!J52</f>
        <v>0</v>
      </c>
      <c r="R52" s="1"/>
      <c r="S52" s="1"/>
      <c r="T52" s="1"/>
      <c r="U52" s="1">
        <f>SUM(R52+T52)</f>
        <v>0</v>
      </c>
      <c r="V52" s="69">
        <v>45</v>
      </c>
      <c r="W52" s="48"/>
      <c r="X52" s="84"/>
      <c r="Y52" s="40"/>
    </row>
    <row r="53" spans="1:25" x14ac:dyDescent="0.25">
      <c r="A53" s="61"/>
      <c r="B53" s="60"/>
      <c r="C53" s="70">
        <f>SUM(P53-R53-T53)</f>
        <v>96711431</v>
      </c>
      <c r="D53" s="66"/>
      <c r="E53" s="66"/>
      <c r="F53" s="66"/>
      <c r="G53" s="66"/>
      <c r="H53" s="66"/>
      <c r="I53" s="66">
        <f>SUM(I8:I52)</f>
        <v>40421606</v>
      </c>
      <c r="J53" s="66">
        <f>SUM(J8:J52)</f>
        <v>16955364</v>
      </c>
      <c r="K53" s="66">
        <f>SUM(K8:K52)</f>
        <v>7309765</v>
      </c>
      <c r="L53" s="66">
        <f>SUM(L8:L45)</f>
        <v>1153400</v>
      </c>
      <c r="M53" s="66">
        <f>SUM(M8:M45)</f>
        <v>9420000</v>
      </c>
      <c r="N53" s="66">
        <f>SUM(N8:N52)</f>
        <v>75661431</v>
      </c>
      <c r="O53" s="66">
        <f>SUM(O8:O52)</f>
        <v>29000000</v>
      </c>
      <c r="P53" s="66">
        <f>SUM(P8:P52)</f>
        <v>104661431</v>
      </c>
      <c r="Q53" s="66">
        <f>SUM(Q8:Q52)</f>
        <v>5350000</v>
      </c>
      <c r="R53" s="66">
        <f>SUM(R8:R45)</f>
        <v>1950000</v>
      </c>
      <c r="S53" s="66">
        <f>SUM(S8:S52)</f>
        <v>0</v>
      </c>
      <c r="T53" s="66">
        <f>SUM(T8:T45)</f>
        <v>6000000</v>
      </c>
      <c r="U53" s="67">
        <f>SUM(R53+T53)</f>
        <v>7950000</v>
      </c>
    </row>
    <row r="54" spans="1:25" x14ac:dyDescent="0.25">
      <c r="A54" s="61"/>
      <c r="B54" s="60"/>
      <c r="C54" s="60"/>
      <c r="D54" s="61"/>
    </row>
    <row r="55" spans="1:25" x14ac:dyDescent="0.25">
      <c r="I55" s="44"/>
      <c r="J55" s="44"/>
      <c r="K55" s="44"/>
      <c r="L55" s="44"/>
      <c r="M55" s="44"/>
      <c r="N55" s="44"/>
      <c r="O55" s="44"/>
      <c r="Q55" s="44"/>
      <c r="R55" s="44"/>
    </row>
    <row r="56" spans="1:25" x14ac:dyDescent="0.25">
      <c r="B56" s="64" t="s">
        <v>59</v>
      </c>
      <c r="C56" s="64"/>
      <c r="D56" s="64" t="s">
        <v>43</v>
      </c>
      <c r="E56" s="64" t="s">
        <v>60</v>
      </c>
    </row>
    <row r="57" spans="1:25" x14ac:dyDescent="0.25">
      <c r="B57" t="s">
        <v>45</v>
      </c>
      <c r="C57" s="44"/>
      <c r="D57" s="65"/>
      <c r="E57" s="65"/>
    </row>
    <row r="58" spans="1:25" x14ac:dyDescent="0.25">
      <c r="B58" t="s">
        <v>46</v>
      </c>
      <c r="D58" s="65">
        <v>2744.8</v>
      </c>
      <c r="E58" s="108">
        <v>7198</v>
      </c>
      <c r="F58" s="108"/>
      <c r="L58" s="44"/>
      <c r="O58" s="44"/>
      <c r="R58" s="44"/>
    </row>
    <row r="59" spans="1:25" x14ac:dyDescent="0.25">
      <c r="B59" t="s">
        <v>47</v>
      </c>
      <c r="D59" s="65"/>
      <c r="E59" s="65"/>
    </row>
    <row r="60" spans="1:25" x14ac:dyDescent="0.25">
      <c r="B60" t="s">
        <v>48</v>
      </c>
      <c r="D60" s="65"/>
      <c r="E60" s="65"/>
    </row>
    <row r="61" spans="1:25" x14ac:dyDescent="0.25">
      <c r="B61" t="s">
        <v>49</v>
      </c>
      <c r="D61" s="65"/>
      <c r="E61" s="108">
        <v>362</v>
      </c>
      <c r="F61" s="108"/>
    </row>
    <row r="62" spans="1:25" x14ac:dyDescent="0.25">
      <c r="B62" t="s">
        <v>50</v>
      </c>
      <c r="D62" s="65"/>
      <c r="E62" s="65"/>
    </row>
    <row r="63" spans="1:25" x14ac:dyDescent="0.25">
      <c r="B63" t="s">
        <v>6</v>
      </c>
      <c r="D63" s="65">
        <v>26856</v>
      </c>
      <c r="E63" s="108">
        <v>28650</v>
      </c>
      <c r="F63" s="108"/>
      <c r="G63" s="108"/>
    </row>
    <row r="64" spans="1:25" x14ac:dyDescent="0.25">
      <c r="B64" t="s">
        <v>8</v>
      </c>
      <c r="D64" s="65"/>
      <c r="E64" s="65"/>
    </row>
    <row r="65" spans="2:6" x14ac:dyDescent="0.25">
      <c r="B65" t="s">
        <v>51</v>
      </c>
      <c r="D65" s="65"/>
      <c r="E65" s="65"/>
    </row>
    <row r="66" spans="2:6" x14ac:dyDescent="0.25">
      <c r="B66" t="s">
        <v>52</v>
      </c>
      <c r="D66" s="65"/>
      <c r="E66" s="65"/>
    </row>
    <row r="67" spans="2:6" x14ac:dyDescent="0.25">
      <c r="B67" t="s">
        <v>53</v>
      </c>
      <c r="D67" s="65"/>
      <c r="E67" s="65"/>
    </row>
    <row r="68" spans="2:6" x14ac:dyDescent="0.25">
      <c r="B68" t="s">
        <v>54</v>
      </c>
      <c r="D68" s="65"/>
      <c r="E68" s="65"/>
    </row>
    <row r="69" spans="2:6" x14ac:dyDescent="0.25">
      <c r="B69" t="s">
        <v>55</v>
      </c>
      <c r="D69" s="65"/>
      <c r="E69" s="65"/>
    </row>
    <row r="70" spans="2:6" x14ac:dyDescent="0.25">
      <c r="B70" t="s">
        <v>56</v>
      </c>
      <c r="D70" s="65"/>
      <c r="E70" s="65">
        <v>5</v>
      </c>
    </row>
    <row r="71" spans="2:6" x14ac:dyDescent="0.25">
      <c r="B71" t="s">
        <v>57</v>
      </c>
      <c r="D71" s="65"/>
      <c r="E71" s="65"/>
    </row>
    <row r="72" spans="2:6" x14ac:dyDescent="0.25">
      <c r="B72" t="s">
        <v>58</v>
      </c>
      <c r="D72" s="65"/>
      <c r="E72" s="108">
        <v>45</v>
      </c>
      <c r="F72" s="108"/>
    </row>
    <row r="73" spans="2:6" x14ac:dyDescent="0.25">
      <c r="B73" t="s">
        <v>61</v>
      </c>
      <c r="D73" s="65"/>
      <c r="E73" s="108">
        <v>1322</v>
      </c>
      <c r="F73" s="108"/>
    </row>
  </sheetData>
  <mergeCells count="22">
    <mergeCell ref="E73:F73"/>
    <mergeCell ref="E58:F58"/>
    <mergeCell ref="E61:F61"/>
    <mergeCell ref="E63:G63"/>
    <mergeCell ref="E72:F72"/>
    <mergeCell ref="U6:U7"/>
    <mergeCell ref="Q5:U5"/>
    <mergeCell ref="R6:R7"/>
    <mergeCell ref="S6:S7"/>
    <mergeCell ref="T6:T7"/>
    <mergeCell ref="C5:C7"/>
    <mergeCell ref="A5:A7"/>
    <mergeCell ref="D5:D7"/>
    <mergeCell ref="H5:H7"/>
    <mergeCell ref="O6:O7"/>
    <mergeCell ref="Q6:Q7"/>
    <mergeCell ref="P6:P7"/>
    <mergeCell ref="I5:P5"/>
    <mergeCell ref="I6:N6"/>
    <mergeCell ref="B5:B7"/>
    <mergeCell ref="E5:G6"/>
    <mergeCell ref="A2:U3"/>
  </mergeCells>
  <printOptions horizontalCentered="1" verticalCentered="1"/>
  <pageMargins left="0.25" right="0.25" top="0.75" bottom="0.75" header="0.3" footer="0.3"/>
  <pageSetup paperSize="9" scale="44" orientation="landscape" horizontalDpi="4294967293" verticalDpi="360" r:id="rId1"/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6F8C0-2ADB-4ED9-A178-B22D7AAE4FED}">
  <sheetViews>
    <sheetView workbookViewId="0">
      <selection pane="topLeft" activeCell="D8" sqref="D8"/>
    </sheetView>
  </sheetViews>
  <sheetFormatPr baseColWidth="8" defaultRowHeight="15"/>
  <cols>
    <col min="1" max="1" width="5.5703125" customWidth="1"/>
    <col min="6" max="6" width="10.85546875" bestFit="1" customWidth="1"/>
  </cols>
  <sheetData>
    <row r="5" spans="1:7" x14ac:dyDescent="0.25">
      <c r="A5" s="123" t="s">
        <v>0</v>
      </c>
      <c r="B5" s="123" t="s">
        <v>1</v>
      </c>
      <c r="C5" s="123" t="s">
        <v>3</v>
      </c>
      <c r="D5" s="123"/>
      <c r="E5" s="123"/>
      <c r="F5" s="123"/>
      <c r="G5" s="123"/>
    </row>
    <row r="6" spans="1:7" x14ac:dyDescent="0.25">
      <c r="A6" s="123"/>
      <c r="B6" s="123"/>
      <c r="C6" s="123" t="s">
        <v>5</v>
      </c>
      <c r="D6" s="123"/>
      <c r="E6" t="s">
        <v>6</v>
      </c>
      <c r="F6" t="s">
        <v>7</v>
      </c>
      <c r="G6" t="s">
        <v>8</v>
      </c>
    </row>
    <row r="7" spans="1:7" x14ac:dyDescent="0.25">
      <c r="A7" s="123"/>
      <c r="B7" s="123"/>
      <c r="C7" t="s">
        <v>9</v>
      </c>
      <c r="D7" t="s">
        <v>10</v>
      </c>
    </row>
    <row r="8" spans="1:7" x14ac:dyDescent="0.25">
      <c r="A8">
        <v>1</v>
      </c>
      <c r="B8" t="s">
        <v>11</v>
      </c>
      <c r="C8">
        <v>200</v>
      </c>
    </row>
    <row r="9" spans="1:7" x14ac:dyDescent="0.25">
      <c r="A9">
        <v>2</v>
      </c>
    </row>
  </sheetData>
  <mergeCells count="4">
    <mergeCell ref="C5:G5"/>
    <mergeCell ref="A5:A7"/>
    <mergeCell ref="B5:B7"/>
    <mergeCell ref="C6:D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D4036-C758-49BE-8A74-0FD914EE237C}">
  <sheetViews>
    <sheetView workbookViewId="0">
      <selection pane="topLeft" activeCell="A5" sqref="A5"/>
    </sheetView>
  </sheetViews>
  <sheetFormatPr baseColWidth="8" defaultRowHeight="15"/>
  <sheetData>
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22B30-6645-45FA-BA95-73A8A77E1B12}">
  <sheetViews>
    <sheetView topLeftCell="A37" workbookViewId="0">
      <selection pane="topLeft" activeCell="C48" sqref="C48"/>
    </sheetView>
  </sheetViews>
  <sheetFormatPr baseColWidth="8" defaultRowHeight="15"/>
  <cols>
    <col min="1" max="1" width="4.85546875" customWidth="1"/>
    <col min="2" max="2" width="19" customWidth="1"/>
    <col min="3" max="3" width="17" bestFit="1" customWidth="1"/>
    <col min="4" max="4" width="13.42578125" bestFit="1" customWidth="1"/>
    <col min="5" max="5" width="13.28515625" customWidth="1"/>
    <col min="6" max="6" width="13.28515625" bestFit="1" customWidth="1"/>
    <col min="7" max="7" width="13.28515625" customWidth="1"/>
    <col min="8" max="8" width="13.28515625" bestFit="1" customWidth="1"/>
    <col min="9" max="9" width="13.28515625" customWidth="1"/>
    <col min="10" max="10" width="13.28515625" bestFit="1" customWidth="1"/>
    <col min="11" max="11" width="11.5703125" customWidth="1"/>
    <col min="12" max="12" width="14" customWidth="1"/>
    <col min="13" max="13" width="13.28515625" bestFit="1" customWidth="1"/>
  </cols>
  <sheetData>
    <row r="5" spans="1:13" x14ac:dyDescent="0.25">
      <c r="A5" s="103" t="s">
        <v>0</v>
      </c>
      <c r="B5" s="103" t="s">
        <v>1</v>
      </c>
      <c r="C5" s="103" t="s">
        <v>113</v>
      </c>
      <c r="D5" s="109" t="s">
        <v>39</v>
      </c>
      <c r="E5" s="109"/>
      <c r="F5" s="109"/>
      <c r="G5" s="109"/>
      <c r="H5" s="109"/>
      <c r="I5" s="109"/>
      <c r="J5" s="109" t="s">
        <v>2</v>
      </c>
      <c r="K5" s="45"/>
      <c r="L5" s="45"/>
      <c r="M5" s="45"/>
    </row>
    <row r="6" spans="1:13" x14ac:dyDescent="0.25">
      <c r="A6" s="103"/>
      <c r="B6" s="103"/>
      <c r="C6" s="103"/>
      <c r="D6" s="109">
        <v>1</v>
      </c>
      <c r="E6" s="109"/>
      <c r="F6" s="109">
        <v>2</v>
      </c>
      <c r="G6" s="109"/>
      <c r="H6" s="109">
        <v>3</v>
      </c>
      <c r="I6" s="109"/>
      <c r="J6" s="109"/>
      <c r="K6" s="45"/>
      <c r="L6" s="45"/>
      <c r="M6" s="45"/>
    </row>
    <row r="7" spans="1:13" x14ac:dyDescent="0.25">
      <c r="A7" s="103"/>
      <c r="B7" s="103"/>
      <c r="C7" s="103"/>
      <c r="D7" s="54" t="s">
        <v>40</v>
      </c>
      <c r="E7" s="55" t="s">
        <v>41</v>
      </c>
      <c r="F7" s="54" t="s">
        <v>40</v>
      </c>
      <c r="G7" s="55" t="s">
        <v>41</v>
      </c>
      <c r="H7" s="54" t="s">
        <v>40</v>
      </c>
      <c r="I7" s="55" t="s">
        <v>41</v>
      </c>
      <c r="J7" s="109"/>
      <c r="K7" s="45"/>
      <c r="L7" s="45"/>
      <c r="M7" s="45"/>
    </row>
    <row r="8" spans="1:13" x14ac:dyDescent="0.25">
      <c r="A8" s="56">
        <v>1</v>
      </c>
      <c r="B8" s="2" t="s">
        <v>66</v>
      </c>
      <c r="C8" s="1"/>
      <c r="D8" s="1"/>
      <c r="E8" s="1"/>
      <c r="F8" s="1"/>
      <c r="G8" s="1"/>
      <c r="H8" s="1"/>
      <c r="I8" s="1"/>
      <c r="J8" s="1">
        <f>SUM(C8+D8+F8+H8)</f>
        <v>0</v>
      </c>
      <c r="K8" s="45"/>
      <c r="L8" s="45"/>
      <c r="M8" s="45"/>
    </row>
    <row r="9" spans="1:13" x14ac:dyDescent="0.25">
      <c r="A9" s="56">
        <v>2</v>
      </c>
      <c r="B9" s="2" t="s">
        <v>67</v>
      </c>
      <c r="C9" s="1"/>
      <c r="D9" s="1"/>
      <c r="E9" s="1"/>
      <c r="F9" s="1"/>
      <c r="G9" s="1"/>
      <c r="H9" s="1"/>
      <c r="I9" s="1"/>
      <c r="J9" s="1">
        <f>SUM(C9+D9+F9+H9)</f>
        <v>0</v>
      </c>
      <c r="K9" s="45"/>
      <c r="L9" s="45"/>
      <c r="M9" s="45"/>
    </row>
    <row r="10" spans="1:13" x14ac:dyDescent="0.25">
      <c r="A10" s="56">
        <v>3</v>
      </c>
      <c r="B10" s="2" t="s">
        <v>68</v>
      </c>
      <c r="C10" s="1"/>
      <c r="D10" s="1"/>
      <c r="E10" s="1"/>
      <c r="F10" s="1"/>
      <c r="G10" s="1"/>
      <c r="H10" s="1"/>
      <c r="I10" s="1"/>
      <c r="J10" s="1">
        <f>SUM(C10+D10+F10+H10)</f>
        <v>0</v>
      </c>
      <c r="K10" s="45"/>
      <c r="L10" s="45"/>
      <c r="M10" s="45"/>
    </row>
    <row r="11" spans="1:13" x14ac:dyDescent="0.25">
      <c r="A11" s="56">
        <v>4</v>
      </c>
      <c r="B11" s="2" t="s">
        <v>69</v>
      </c>
      <c r="C11" s="1"/>
      <c r="D11" s="1"/>
      <c r="E11" s="1"/>
      <c r="F11" s="1"/>
      <c r="G11" s="1"/>
      <c r="H11" s="1"/>
      <c r="I11" s="1"/>
      <c r="J11" s="1">
        <f>SUM(C11+D11+F11+H11)</f>
        <v>0</v>
      </c>
      <c r="K11" s="45"/>
      <c r="L11" s="45"/>
      <c r="M11" s="45"/>
    </row>
    <row r="12" spans="1:13" x14ac:dyDescent="0.25">
      <c r="A12" s="56">
        <v>5</v>
      </c>
      <c r="B12" s="2" t="s">
        <v>70</v>
      </c>
      <c r="C12" s="1"/>
      <c r="D12" s="1">
        <v>250000</v>
      </c>
      <c r="E12" s="1"/>
      <c r="F12" s="1"/>
      <c r="G12" s="1"/>
      <c r="H12" s="1"/>
      <c r="I12" s="1"/>
      <c r="J12" s="1">
        <f>SUM(C12+D12+F12+H12)</f>
        <v>250000</v>
      </c>
      <c r="K12" s="45"/>
      <c r="L12" s="45"/>
      <c r="M12" s="45"/>
    </row>
    <row r="13" spans="1:13" x14ac:dyDescent="0.25">
      <c r="A13" s="56">
        <v>6</v>
      </c>
      <c r="B13" s="72" t="s">
        <v>71</v>
      </c>
      <c r="C13" s="1"/>
      <c r="D13" s="1">
        <v>50000</v>
      </c>
      <c r="E13" s="1"/>
      <c r="F13" s="1"/>
      <c r="G13" s="1"/>
      <c r="H13" s="1"/>
      <c r="I13" s="1"/>
      <c r="J13" s="1">
        <f>SUM(C13+D13+F13+H13)</f>
        <v>50000</v>
      </c>
      <c r="K13" s="45"/>
      <c r="L13" s="45"/>
      <c r="M13" s="45"/>
    </row>
    <row r="14" spans="1:13" x14ac:dyDescent="0.25">
      <c r="A14" s="56">
        <v>7</v>
      </c>
      <c r="B14" s="2" t="s">
        <v>72</v>
      </c>
      <c r="C14" s="1"/>
      <c r="D14" s="1">
        <v>100000</v>
      </c>
      <c r="E14" s="1"/>
      <c r="F14" s="1"/>
      <c r="G14" s="1"/>
      <c r="H14" s="1"/>
      <c r="I14" s="1"/>
      <c r="J14" s="1">
        <f>SUM(C14+D14+F14+H14)</f>
        <v>100000</v>
      </c>
      <c r="K14" s="45"/>
      <c r="L14" s="45"/>
      <c r="M14" s="45"/>
    </row>
    <row r="15" spans="1:13" x14ac:dyDescent="0.25">
      <c r="A15" s="56">
        <v>8</v>
      </c>
      <c r="B15" s="2" t="s">
        <v>73</v>
      </c>
      <c r="C15" s="1"/>
      <c r="D15" s="1"/>
      <c r="E15" s="1"/>
      <c r="F15" s="1"/>
      <c r="G15" s="1"/>
      <c r="H15" s="1"/>
      <c r="I15" s="1"/>
      <c r="J15" s="1">
        <f>SUM(C15+D15+F15+H15)</f>
        <v>0</v>
      </c>
      <c r="K15" s="45"/>
      <c r="L15" s="45"/>
      <c r="M15" s="45"/>
    </row>
    <row r="16" spans="1:13" x14ac:dyDescent="0.25">
      <c r="A16" s="56">
        <v>9</v>
      </c>
      <c r="B16" s="2" t="s">
        <v>74</v>
      </c>
      <c r="C16" s="1"/>
      <c r="D16" s="1"/>
      <c r="E16" s="1"/>
      <c r="F16" s="1"/>
      <c r="G16" s="1"/>
      <c r="H16" s="1"/>
      <c r="I16" s="1"/>
      <c r="J16" s="1">
        <f>SUM(C16+D16+F16+H16)</f>
        <v>0</v>
      </c>
      <c r="K16" s="45"/>
      <c r="L16" s="45"/>
      <c r="M16" s="45"/>
    </row>
    <row r="17" spans="1:13" x14ac:dyDescent="0.25">
      <c r="A17" s="56">
        <v>10</v>
      </c>
      <c r="B17" s="2" t="s">
        <v>75</v>
      </c>
      <c r="C17" s="1"/>
      <c r="D17" s="1"/>
      <c r="E17" s="1"/>
      <c r="F17" s="1"/>
      <c r="G17" s="1"/>
      <c r="H17" s="1"/>
      <c r="I17" s="1"/>
      <c r="J17" s="1">
        <f>SUM(C17+D17+F17+H17)</f>
        <v>0</v>
      </c>
      <c r="K17" s="45"/>
      <c r="L17" s="45"/>
      <c r="M17" s="45"/>
    </row>
    <row r="18" spans="1:13" x14ac:dyDescent="0.25">
      <c r="A18" s="56">
        <v>11</v>
      </c>
      <c r="B18" s="2" t="s">
        <v>76</v>
      </c>
      <c r="C18" s="1"/>
      <c r="D18" s="1">
        <v>50000</v>
      </c>
      <c r="E18" s="1"/>
      <c r="F18" s="1"/>
      <c r="G18" s="1"/>
      <c r="H18" s="1"/>
      <c r="I18" s="1"/>
      <c r="J18" s="1">
        <f>SUM(C18+D18+F18+H18)</f>
        <v>50000</v>
      </c>
      <c r="K18" s="45"/>
      <c r="L18" s="45"/>
      <c r="M18" s="45"/>
    </row>
    <row r="19" spans="1:13" x14ac:dyDescent="0.25">
      <c r="A19" s="56">
        <v>12</v>
      </c>
      <c r="B19" s="2" t="s">
        <v>77</v>
      </c>
      <c r="C19" s="1"/>
      <c r="D19" s="1">
        <v>100000</v>
      </c>
      <c r="E19" s="1"/>
      <c r="F19" s="1"/>
      <c r="G19" s="1"/>
      <c r="H19" s="1"/>
      <c r="I19" s="1"/>
      <c r="J19" s="1">
        <f>SUM(C19+D19+F19+H19)</f>
        <v>100000</v>
      </c>
      <c r="K19" s="45"/>
      <c r="L19" s="45"/>
      <c r="M19" s="45"/>
    </row>
    <row r="20" spans="1:13" x14ac:dyDescent="0.25">
      <c r="A20" s="56">
        <v>13</v>
      </c>
      <c r="B20" s="2" t="s">
        <v>78</v>
      </c>
      <c r="C20" s="1"/>
      <c r="D20" s="1">
        <v>1100000</v>
      </c>
      <c r="E20" s="1"/>
      <c r="F20" s="1"/>
      <c r="G20" s="1"/>
      <c r="H20" s="1"/>
      <c r="I20" s="1"/>
      <c r="J20" s="1">
        <f>SUM(C20+D20+F20+H20)</f>
        <v>1100000</v>
      </c>
      <c r="K20" s="45"/>
      <c r="L20" s="45"/>
      <c r="M20" s="45"/>
    </row>
    <row r="21" spans="1:13" x14ac:dyDescent="0.25">
      <c r="A21" s="56">
        <v>14</v>
      </c>
      <c r="B21" s="2" t="s">
        <v>79</v>
      </c>
      <c r="C21" s="1"/>
      <c r="D21" s="1"/>
      <c r="E21" s="1"/>
      <c r="F21" s="1"/>
      <c r="G21" s="1"/>
      <c r="H21" s="1"/>
      <c r="I21" s="1"/>
      <c r="J21" s="1">
        <f>SUM(C21+D21+F21+H21)</f>
        <v>0</v>
      </c>
      <c r="K21" s="45"/>
      <c r="L21" s="45"/>
      <c r="M21" s="45"/>
    </row>
    <row r="22" spans="1:13" x14ac:dyDescent="0.25">
      <c r="A22" s="56">
        <v>15</v>
      </c>
      <c r="B22" s="2" t="s">
        <v>80</v>
      </c>
      <c r="C22" s="1"/>
      <c r="D22" s="1">
        <v>50000</v>
      </c>
      <c r="E22" s="1"/>
      <c r="F22" s="1"/>
      <c r="G22" s="1"/>
      <c r="H22" s="1"/>
      <c r="I22" s="1"/>
      <c r="J22" s="1">
        <f>SUM(C22+D22+F22+H22)</f>
        <v>50000</v>
      </c>
      <c r="K22" s="45"/>
      <c r="L22" s="45"/>
      <c r="M22" s="45"/>
    </row>
    <row r="23" spans="1:13" x14ac:dyDescent="0.25">
      <c r="A23" s="56">
        <v>16</v>
      </c>
      <c r="B23" s="2" t="s">
        <v>81</v>
      </c>
      <c r="C23" s="1"/>
      <c r="D23" s="1"/>
      <c r="E23" s="1"/>
      <c r="F23" s="1"/>
      <c r="G23" s="1"/>
      <c r="H23" s="1"/>
      <c r="I23" s="1"/>
      <c r="J23" s="1">
        <f>SUM(C23+D23+F23+H23)</f>
        <v>0</v>
      </c>
      <c r="M23" s="45"/>
    </row>
    <row r="24" spans="1:13" x14ac:dyDescent="0.25">
      <c r="A24" s="56">
        <v>17</v>
      </c>
      <c r="B24" s="2" t="s">
        <v>82</v>
      </c>
      <c r="C24" s="1"/>
      <c r="D24" s="1"/>
      <c r="E24" s="1"/>
      <c r="F24" s="1"/>
      <c r="G24" s="1"/>
      <c r="H24" s="1"/>
      <c r="I24" s="1"/>
      <c r="J24" s="1">
        <f>SUM(C24+D24+F24+H24)</f>
        <v>0</v>
      </c>
      <c r="M24" s="45"/>
    </row>
    <row r="25" spans="1:13" x14ac:dyDescent="0.25">
      <c r="A25" s="56">
        <v>18</v>
      </c>
      <c r="B25" s="2" t="s">
        <v>83</v>
      </c>
      <c r="C25" s="1"/>
      <c r="D25" s="1"/>
      <c r="E25" s="1"/>
      <c r="F25" s="1"/>
      <c r="G25" s="1"/>
      <c r="H25" s="1"/>
      <c r="I25" s="1"/>
      <c r="J25" s="1">
        <f>SUM(C25+D25+F25+H25)</f>
        <v>0</v>
      </c>
      <c r="M25" s="44"/>
    </row>
    <row r="26" spans="1:13" x14ac:dyDescent="0.25">
      <c r="A26" s="56">
        <v>19</v>
      </c>
      <c r="B26" s="2" t="s">
        <v>84</v>
      </c>
      <c r="C26" s="1"/>
      <c r="D26" s="1"/>
      <c r="E26" s="1"/>
      <c r="F26" s="1"/>
      <c r="G26" s="1"/>
      <c r="H26" s="1"/>
      <c r="I26" s="1"/>
      <c r="J26" s="1">
        <f>SUM(C26+D26+F26+H26)</f>
        <v>0</v>
      </c>
    </row>
    <row r="27" spans="1:13" x14ac:dyDescent="0.25">
      <c r="A27" s="56">
        <v>20</v>
      </c>
      <c r="B27" s="2" t="s">
        <v>85</v>
      </c>
      <c r="C27" s="1"/>
      <c r="D27" s="1">
        <v>50000</v>
      </c>
      <c r="E27" s="1"/>
      <c r="F27" s="1"/>
      <c r="G27" s="1"/>
      <c r="H27" s="1"/>
      <c r="I27" s="1"/>
      <c r="J27" s="1">
        <f>SUM(C27+D27+F27+H27)</f>
        <v>50000</v>
      </c>
    </row>
    <row r="28" spans="1:13" x14ac:dyDescent="0.25">
      <c r="A28" s="56">
        <v>21</v>
      </c>
      <c r="B28" s="2" t="s">
        <v>86</v>
      </c>
      <c r="C28" s="1"/>
      <c r="D28" s="1"/>
      <c r="E28" s="1"/>
      <c r="F28" s="1"/>
      <c r="G28" s="1"/>
      <c r="H28" s="1"/>
      <c r="I28" s="1"/>
      <c r="J28" s="1">
        <f>SUM(C28+D28+F28+H28)</f>
        <v>0</v>
      </c>
    </row>
    <row r="29" spans="1:13" x14ac:dyDescent="0.25">
      <c r="A29" s="56">
        <v>22</v>
      </c>
      <c r="B29" s="62" t="s">
        <v>87</v>
      </c>
      <c r="C29" s="1"/>
      <c r="D29" s="1"/>
      <c r="E29" s="1"/>
      <c r="F29" s="1"/>
      <c r="G29" s="1"/>
      <c r="H29" s="1"/>
      <c r="I29" s="1"/>
      <c r="J29" s="1">
        <f>SUM(C29+D29+F29+H29)</f>
        <v>0</v>
      </c>
    </row>
    <row r="30" spans="1:13" x14ac:dyDescent="0.25">
      <c r="A30" s="56">
        <v>23</v>
      </c>
      <c r="B30" s="2" t="s">
        <v>88</v>
      </c>
      <c r="C30" s="1"/>
      <c r="D30" s="1"/>
      <c r="E30" s="1"/>
      <c r="F30" s="1"/>
      <c r="G30" s="1"/>
      <c r="H30" s="1"/>
      <c r="I30" s="1"/>
      <c r="J30" s="1">
        <f>SUM(C30+D30+F30+H30)</f>
        <v>0</v>
      </c>
    </row>
    <row r="31" spans="1:13" x14ac:dyDescent="0.25">
      <c r="A31" s="56">
        <v>24</v>
      </c>
      <c r="B31" s="2" t="s">
        <v>89</v>
      </c>
      <c r="C31" s="1"/>
      <c r="D31" s="1"/>
      <c r="E31" s="1"/>
      <c r="F31" s="1"/>
      <c r="G31" s="1"/>
      <c r="H31" s="1"/>
      <c r="I31" s="1"/>
      <c r="J31" s="1">
        <f>SUM(C31+D31+F31+H31)</f>
        <v>0</v>
      </c>
    </row>
    <row r="32" spans="1:13" x14ac:dyDescent="0.25">
      <c r="A32" s="56">
        <v>25</v>
      </c>
      <c r="B32" s="2" t="s">
        <v>90</v>
      </c>
      <c r="C32" s="1"/>
      <c r="D32" s="1"/>
      <c r="E32" s="1"/>
      <c r="F32" s="1"/>
      <c r="G32" s="1"/>
      <c r="H32" s="1"/>
      <c r="I32" s="1"/>
      <c r="J32" s="1">
        <f>SUM(C32+D32+F32+H32)</f>
        <v>0</v>
      </c>
    </row>
    <row r="33" spans="1:10" x14ac:dyDescent="0.25">
      <c r="A33" s="56">
        <v>26</v>
      </c>
      <c r="B33" s="2" t="s">
        <v>91</v>
      </c>
      <c r="C33" s="1"/>
      <c r="D33" s="1"/>
      <c r="E33" s="1"/>
      <c r="F33" s="1"/>
      <c r="G33" s="1"/>
      <c r="H33" s="1"/>
      <c r="I33" s="1"/>
      <c r="J33" s="1">
        <f>SUM(C33+D33+F33+H33)</f>
        <v>0</v>
      </c>
    </row>
    <row r="34" spans="1:10" x14ac:dyDescent="0.25">
      <c r="A34" s="56">
        <v>27</v>
      </c>
      <c r="B34" s="2" t="s">
        <v>92</v>
      </c>
      <c r="C34" s="83"/>
      <c r="D34" s="1"/>
      <c r="E34" s="83"/>
      <c r="F34" s="83"/>
      <c r="G34" s="83"/>
      <c r="H34" s="83"/>
      <c r="I34" s="83"/>
      <c r="J34" s="1">
        <f>SUM(C34+D34+F34+H34)</f>
        <v>0</v>
      </c>
    </row>
    <row r="35" spans="1:10" x14ac:dyDescent="0.25">
      <c r="A35" s="56">
        <v>28</v>
      </c>
      <c r="B35" s="2" t="s">
        <v>93</v>
      </c>
      <c r="C35" s="83"/>
      <c r="D35" s="1"/>
      <c r="E35" s="83"/>
      <c r="F35" s="83"/>
      <c r="G35" s="83"/>
      <c r="H35" s="83"/>
      <c r="I35" s="83"/>
      <c r="J35" s="1">
        <f>SUM(C35+D35+F35+H35)</f>
        <v>0</v>
      </c>
    </row>
    <row r="36" spans="1:10" x14ac:dyDescent="0.25">
      <c r="A36" s="56">
        <v>29</v>
      </c>
      <c r="B36" s="2" t="s">
        <v>94</v>
      </c>
      <c r="C36" s="83"/>
      <c r="D36" s="47">
        <v>50000</v>
      </c>
      <c r="E36" s="83"/>
      <c r="F36" s="83"/>
      <c r="G36" s="83"/>
      <c r="H36" s="83"/>
      <c r="I36" s="83"/>
      <c r="J36" s="1">
        <f>SUM(C36+D36+F36+H36)</f>
        <v>50000</v>
      </c>
    </row>
    <row r="37" spans="1:10" x14ac:dyDescent="0.25">
      <c r="A37" s="56">
        <v>30</v>
      </c>
      <c r="B37" s="2" t="s">
        <v>95</v>
      </c>
      <c r="C37" s="83"/>
      <c r="D37" s="1"/>
      <c r="E37" s="83"/>
      <c r="F37" s="83"/>
      <c r="G37" s="83"/>
      <c r="H37" s="83"/>
      <c r="I37" s="83"/>
      <c r="J37" s="1">
        <f>SUM(C37+D37+F37+H37)</f>
        <v>0</v>
      </c>
    </row>
    <row r="38" spans="1:10" x14ac:dyDescent="0.25">
      <c r="A38" s="56">
        <v>31</v>
      </c>
      <c r="B38" s="2" t="s">
        <v>96</v>
      </c>
      <c r="C38" s="83"/>
      <c r="D38" s="1"/>
      <c r="E38" s="83"/>
      <c r="F38" s="83"/>
      <c r="G38" s="83"/>
      <c r="H38" s="83"/>
      <c r="I38" s="83"/>
      <c r="J38" s="1">
        <f>SUM(C38+D38+F38+H38)</f>
        <v>0</v>
      </c>
    </row>
    <row r="39" spans="1:10" s="40" customFormat="1" x14ac:dyDescent="0.25">
      <c r="A39" s="56">
        <v>32</v>
      </c>
      <c r="B39" s="2" t="s">
        <v>97</v>
      </c>
      <c r="C39" s="2"/>
      <c r="D39" s="47"/>
      <c r="E39" s="2"/>
      <c r="F39" s="2"/>
      <c r="G39" s="2"/>
      <c r="H39" s="2"/>
      <c r="I39" s="2"/>
      <c r="J39" s="47">
        <f>SUM(C39+D39+F39+H39)</f>
        <v>0</v>
      </c>
    </row>
    <row r="40" spans="1:10" s="40" customFormat="1" x14ac:dyDescent="0.25">
      <c r="A40" s="56">
        <v>33</v>
      </c>
      <c r="B40" s="2" t="s">
        <v>98</v>
      </c>
      <c r="C40" s="2"/>
      <c r="D40" s="47"/>
      <c r="E40" s="2"/>
      <c r="F40" s="2"/>
      <c r="G40" s="2"/>
      <c r="H40" s="2"/>
      <c r="I40" s="2"/>
      <c r="J40" s="47">
        <f>SUM(C40+D40+F40+H40)</f>
        <v>0</v>
      </c>
    </row>
    <row r="41" spans="1:10" s="40" customFormat="1" x14ac:dyDescent="0.25">
      <c r="A41" s="56">
        <v>34</v>
      </c>
      <c r="B41" s="2" t="s">
        <v>99</v>
      </c>
      <c r="C41" s="2"/>
      <c r="D41" s="47"/>
      <c r="E41" s="2"/>
      <c r="F41" s="2"/>
      <c r="G41" s="2"/>
      <c r="H41" s="2"/>
      <c r="I41" s="2"/>
      <c r="J41" s="47">
        <f>SUM(C41+D41+F41+H41)</f>
        <v>0</v>
      </c>
    </row>
    <row r="42" spans="1:10" s="40" customFormat="1" x14ac:dyDescent="0.25">
      <c r="A42" s="56">
        <v>35</v>
      </c>
      <c r="B42" s="2" t="s">
        <v>100</v>
      </c>
      <c r="C42" s="2"/>
      <c r="D42" s="47"/>
      <c r="E42" s="2"/>
      <c r="F42" s="2"/>
      <c r="G42" s="2"/>
      <c r="H42" s="2"/>
      <c r="I42" s="2"/>
      <c r="J42" s="47">
        <f>SUM(C42+D42+F42+H42)</f>
        <v>0</v>
      </c>
    </row>
    <row r="43" spans="1:10" s="40" customFormat="1" x14ac:dyDescent="0.25">
      <c r="A43" s="56">
        <v>36</v>
      </c>
      <c r="B43" s="2" t="s">
        <v>101</v>
      </c>
      <c r="C43" s="2"/>
      <c r="D43" s="47">
        <v>150000</v>
      </c>
      <c r="E43" s="2"/>
      <c r="F43" s="2"/>
      <c r="G43" s="2"/>
      <c r="H43" s="2"/>
      <c r="I43" s="2"/>
      <c r="J43" s="47">
        <f>SUM(C43+D43+F43+H43)</f>
        <v>150000</v>
      </c>
    </row>
    <row r="44" spans="1:10" s="40" customFormat="1" x14ac:dyDescent="0.25">
      <c r="A44" s="56">
        <v>37</v>
      </c>
      <c r="B44" s="2" t="s">
        <v>102</v>
      </c>
      <c r="C44" s="2"/>
      <c r="D44" s="47"/>
      <c r="E44" s="2"/>
      <c r="F44" s="2"/>
      <c r="G44" s="2"/>
      <c r="H44" s="2"/>
      <c r="I44" s="2"/>
      <c r="J44" s="47">
        <f>SUM(C44+D44+F44+H44)</f>
        <v>0</v>
      </c>
    </row>
    <row r="45" spans="1:10" s="40" customFormat="1" x14ac:dyDescent="0.25">
      <c r="A45" s="56">
        <v>38</v>
      </c>
      <c r="B45" s="2" t="s">
        <v>103</v>
      </c>
      <c r="C45" s="2"/>
      <c r="D45" s="47"/>
      <c r="E45" s="2"/>
      <c r="F45" s="2"/>
      <c r="G45" s="2"/>
      <c r="H45" s="2"/>
      <c r="I45" s="2"/>
      <c r="J45" s="47">
        <f>SUM(C45+D45+F45+H45)</f>
        <v>0</v>
      </c>
    </row>
    <row r="46" spans="1:10" s="40" customFormat="1" x14ac:dyDescent="0.25">
      <c r="A46" s="56">
        <v>39</v>
      </c>
      <c r="B46" s="2" t="s">
        <v>104</v>
      </c>
      <c r="C46" s="2"/>
      <c r="D46" s="47">
        <v>300000</v>
      </c>
      <c r="E46" s="2"/>
      <c r="F46" s="2"/>
      <c r="G46" s="2"/>
      <c r="H46" s="2"/>
      <c r="I46" s="2"/>
      <c r="J46" s="47">
        <f>SUM(C46+D46+F46+H46)</f>
        <v>300000</v>
      </c>
    </row>
    <row r="47" spans="1:10" s="40" customFormat="1" x14ac:dyDescent="0.25">
      <c r="A47" s="56">
        <v>40</v>
      </c>
      <c r="B47" s="2" t="s">
        <v>105</v>
      </c>
      <c r="C47" s="47">
        <v>2000000</v>
      </c>
      <c r="D47" s="47">
        <v>950000</v>
      </c>
      <c r="E47" s="2"/>
      <c r="F47" s="2"/>
      <c r="G47" s="2"/>
      <c r="H47" s="2"/>
      <c r="I47" s="2"/>
      <c r="J47" s="47">
        <f>SUM(C47+D47+F47+H47)</f>
        <v>2950000</v>
      </c>
    </row>
    <row r="48" spans="1:10" s="40" customFormat="1" x14ac:dyDescent="0.25">
      <c r="A48" s="56">
        <v>41</v>
      </c>
      <c r="B48" s="2" t="s">
        <v>106</v>
      </c>
      <c r="C48" s="2"/>
      <c r="D48" s="47"/>
      <c r="E48" s="2"/>
      <c r="F48" s="2"/>
      <c r="G48" s="2"/>
      <c r="H48" s="2"/>
      <c r="I48" s="2"/>
      <c r="J48" s="47">
        <f>SUM(C48+D48+F48+H48)</f>
        <v>0</v>
      </c>
    </row>
    <row r="49" spans="1:10" s="40" customFormat="1" x14ac:dyDescent="0.25">
      <c r="A49" s="56">
        <v>42</v>
      </c>
      <c r="B49" s="2" t="s">
        <v>107</v>
      </c>
      <c r="C49" s="2"/>
      <c r="D49" s="47"/>
      <c r="E49" s="2"/>
      <c r="F49" s="2"/>
      <c r="G49" s="2"/>
      <c r="H49" s="2"/>
      <c r="I49" s="2"/>
      <c r="J49" s="47">
        <f>SUM(C49+D49+F49+H49)</f>
        <v>0</v>
      </c>
    </row>
    <row r="50" spans="1:10" s="40" customFormat="1" x14ac:dyDescent="0.25">
      <c r="A50" s="56">
        <v>43</v>
      </c>
      <c r="B50" s="2" t="s">
        <v>108</v>
      </c>
      <c r="C50" s="2"/>
      <c r="D50" s="47">
        <v>100000</v>
      </c>
      <c r="E50" s="2"/>
      <c r="F50" s="2"/>
      <c r="G50" s="2"/>
      <c r="H50" s="2"/>
      <c r="I50" s="2"/>
      <c r="J50" s="47">
        <f>SUM(C50+D50+F50+H50)</f>
        <v>100000</v>
      </c>
    </row>
    <row r="51" spans="1:10" s="40" customFormat="1" x14ac:dyDescent="0.25">
      <c r="B51" s="88" t="s">
        <v>112</v>
      </c>
      <c r="D51" s="89">
        <v>50000</v>
      </c>
      <c r="J51" s="89">
        <f>SUM(C51+D51+F51+H51)</f>
        <v>50000</v>
      </c>
    </row>
    <row r="52" spans="1:10" x14ac:dyDescent="0.25">
      <c r="B52" s="88" t="s">
        <v>114</v>
      </c>
    </row>
  </sheetData>
  <mergeCells count="8">
    <mergeCell ref="A5:A7"/>
    <mergeCell ref="B5:B7"/>
    <mergeCell ref="C5:C7"/>
    <mergeCell ref="J5:J7"/>
    <mergeCell ref="D6:E6"/>
    <mergeCell ref="F6:G6"/>
    <mergeCell ref="H6:I6"/>
    <mergeCell ref="D5:I5"/>
  </mergeCells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6CA5A-D862-47E2-9603-07ADF82B4E1C}">
  <sheetViews>
    <sheetView topLeftCell="B1" zoomScale="45" workbookViewId="0" tabSelected="1" zoomScaleNormal="45">
      <selection pane="topLeft" activeCell="B15" sqref="B15"/>
    </sheetView>
  </sheetViews>
  <sheetFormatPr baseColWidth="8" defaultColWidth="9.140625" defaultRowHeight="15"/>
  <cols>
    <col min="1" max="1" width="4.7109375" style="40" customWidth="1"/>
    <col min="2" max="2" width="36.28515625" style="40" customWidth="1"/>
    <col min="3" max="3" width="12.28515625" style="48" bestFit="1" customWidth="1"/>
    <col min="4" max="5" width="11.28515625" style="48" bestFit="1" customWidth="1"/>
    <col min="6" max="7" width="12.28515625" style="48" bestFit="1" customWidth="1"/>
    <col min="8" max="8" width="12.7109375" style="48" customWidth="1"/>
    <col min="9" max="13" width="12.28515625" style="48" bestFit="1" customWidth="1"/>
    <col min="14" max="14" width="12.85546875" style="48" customWidth="1"/>
    <col min="15" max="15" width="13.28515625" style="40" customWidth="1"/>
    <col min="16" max="19" width="12.28515625" style="48" bestFit="1" customWidth="1"/>
    <col min="20" max="26" width="12.28515625" style="48" customWidth="1"/>
    <col min="27" max="27" width="11.28515625" style="48" bestFit="1" customWidth="1"/>
    <col min="28" max="28" width="10.140625" style="48" bestFit="1" customWidth="1"/>
    <col min="29" max="29" width="9.7109375" style="48" bestFit="1" customWidth="1"/>
    <col min="30" max="30" width="11.28515625" style="48" bestFit="1" customWidth="1"/>
    <col min="31" max="32" width="11" style="48" bestFit="1" customWidth="1"/>
    <col min="33" max="33" width="11.28515625" style="48" bestFit="1" customWidth="1"/>
    <col min="34" max="34" width="13" style="48" bestFit="1" customWidth="1"/>
    <col min="35" max="35" width="15.85546875" style="48" bestFit="1" customWidth="1"/>
    <col min="36" max="36" width="12.7109375" style="48" bestFit="1" customWidth="1"/>
    <col min="37" max="16384" width="9.140625" style="40" customWidth="1"/>
  </cols>
  <sheetData>
    <row r="2" spans="1:36" x14ac:dyDescent="0.25">
      <c r="A2" s="111" t="s">
        <v>17</v>
      </c>
      <c r="B2" s="111"/>
      <c r="C2" s="111"/>
      <c r="D2" s="111"/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1"/>
      <c r="U2" s="111"/>
      <c r="V2" s="111"/>
      <c r="W2" s="111"/>
      <c r="X2" s="111"/>
      <c r="Y2" s="111"/>
      <c r="Z2" s="111"/>
      <c r="AA2" s="111"/>
      <c r="AB2" s="111"/>
      <c r="AC2" s="111"/>
      <c r="AD2" s="111"/>
      <c r="AE2" s="111"/>
      <c r="AF2" s="111"/>
      <c r="AG2" s="111"/>
      <c r="AH2" s="111"/>
      <c r="AI2" s="111"/>
      <c r="AJ2" s="111"/>
    </row>
    <row r="3" spans="1:36" x14ac:dyDescent="0.25">
      <c r="A3" s="111"/>
      <c r="B3" s="111"/>
      <c r="C3" s="111"/>
      <c r="D3" s="111"/>
      <c r="E3" s="111"/>
      <c r="F3" s="111"/>
      <c r="G3" s="111"/>
      <c r="H3" s="111"/>
      <c r="I3" s="111"/>
      <c r="J3" s="111"/>
      <c r="K3" s="111"/>
      <c r="L3" s="111"/>
      <c r="M3" s="111"/>
      <c r="N3" s="111"/>
      <c r="O3" s="111"/>
      <c r="P3" s="111"/>
      <c r="Q3" s="111"/>
      <c r="R3" s="111"/>
      <c r="S3" s="111"/>
      <c r="T3" s="111"/>
      <c r="U3" s="111"/>
      <c r="V3" s="111"/>
      <c r="W3" s="111"/>
      <c r="X3" s="111"/>
      <c r="Y3" s="111"/>
      <c r="Z3" s="111"/>
      <c r="AA3" s="111"/>
      <c r="AB3" s="111"/>
      <c r="AC3" s="111"/>
      <c r="AD3" s="111"/>
      <c r="AE3" s="111"/>
      <c r="AF3" s="111"/>
      <c r="AG3" s="111"/>
      <c r="AH3" s="111"/>
      <c r="AI3" s="111"/>
      <c r="AJ3" s="111"/>
    </row>
    <row ht="15.75" r="5" spans="1:36" x14ac:dyDescent="0.25">
      <c r="A5" s="110" t="s">
        <v>0</v>
      </c>
      <c r="B5" s="110" t="s">
        <v>1</v>
      </c>
      <c r="C5" s="112"/>
      <c r="D5" s="112"/>
      <c r="E5" s="112"/>
      <c r="F5" s="112"/>
      <c r="G5" s="112"/>
      <c r="H5" s="112"/>
      <c r="I5" s="112"/>
      <c r="J5" s="112"/>
      <c r="K5" s="112"/>
      <c r="L5" s="112"/>
      <c r="M5" s="112"/>
      <c r="N5" s="112"/>
      <c r="O5" s="112"/>
      <c r="P5" s="112"/>
      <c r="Q5" s="112"/>
      <c r="R5" s="112"/>
      <c r="S5" s="112"/>
      <c r="T5" s="112"/>
      <c r="U5" s="112"/>
      <c r="V5" s="112"/>
      <c r="W5" s="112"/>
      <c r="X5" s="112"/>
      <c r="Y5" s="112"/>
      <c r="Z5" s="112"/>
      <c r="AA5" s="112"/>
      <c r="AB5" s="112"/>
      <c r="AC5" s="112"/>
      <c r="AD5" s="112"/>
      <c r="AE5" s="112"/>
      <c r="AF5" s="112"/>
      <c r="AG5" s="112"/>
      <c r="AH5" s="112"/>
      <c r="AI5" s="112"/>
      <c r="AJ5" s="112"/>
    </row>
    <row ht="15.75" r="6" spans="1:36" x14ac:dyDescent="0.25">
      <c r="A6" s="110"/>
      <c r="B6" s="110"/>
      <c r="C6" s="50">
        <v>1</v>
      </c>
      <c r="D6" s="50">
        <v>2</v>
      </c>
      <c r="E6" s="50">
        <v>3</v>
      </c>
      <c r="F6" s="50">
        <v>4</v>
      </c>
      <c r="G6" s="50">
        <v>5</v>
      </c>
      <c r="H6" s="50">
        <v>6</v>
      </c>
      <c r="I6" s="50">
        <v>7</v>
      </c>
      <c r="J6" s="50">
        <v>8</v>
      </c>
      <c r="K6" s="50">
        <v>9</v>
      </c>
      <c r="L6" s="50">
        <v>10</v>
      </c>
      <c r="M6" s="50">
        <v>11</v>
      </c>
      <c r="N6" s="50">
        <v>12</v>
      </c>
      <c r="O6" s="50">
        <v>13</v>
      </c>
      <c r="P6" s="50">
        <v>14</v>
      </c>
      <c r="Q6" s="50">
        <v>15</v>
      </c>
      <c r="R6" s="50">
        <v>16</v>
      </c>
      <c r="S6" s="50">
        <v>17</v>
      </c>
      <c r="T6" s="50">
        <v>18</v>
      </c>
      <c r="U6" s="50">
        <v>19</v>
      </c>
      <c r="V6" s="50">
        <v>20</v>
      </c>
      <c r="W6" s="50">
        <v>21</v>
      </c>
      <c r="X6" s="50">
        <v>22</v>
      </c>
      <c r="Y6" s="50">
        <v>23</v>
      </c>
      <c r="Z6" s="50">
        <v>24</v>
      </c>
      <c r="AA6" s="50">
        <v>25</v>
      </c>
      <c r="AB6" s="50">
        <v>26</v>
      </c>
      <c r="AC6" s="50">
        <v>27</v>
      </c>
      <c r="AD6" s="50">
        <v>28</v>
      </c>
      <c r="AE6" s="50">
        <v>29</v>
      </c>
      <c r="AF6" s="50">
        <v>30</v>
      </c>
      <c r="AG6" s="82">
        <v>31</v>
      </c>
      <c r="AH6" s="51"/>
      <c r="AI6" s="52"/>
      <c r="AJ6" s="81"/>
    </row>
    <row ht="15.75" r="7" spans="1:36" x14ac:dyDescent="0.25">
      <c r="A7" s="110"/>
      <c r="B7" s="110"/>
      <c r="C7" s="57" t="s">
        <v>12</v>
      </c>
      <c r="D7" s="46" t="s">
        <v>12</v>
      </c>
      <c r="E7" s="46" t="s">
        <v>12</v>
      </c>
      <c r="F7" s="46" t="s">
        <v>12</v>
      </c>
      <c r="G7" s="46" t="s">
        <v>12</v>
      </c>
      <c r="H7" s="46" t="s">
        <v>12</v>
      </c>
      <c r="I7" s="46" t="s">
        <v>12</v>
      </c>
      <c r="J7" s="46" t="s">
        <v>12</v>
      </c>
      <c r="K7" s="46" t="s">
        <v>12</v>
      </c>
      <c r="L7" s="46" t="s">
        <v>12</v>
      </c>
      <c r="M7" s="46" t="s">
        <v>12</v>
      </c>
      <c r="N7" s="46" t="s">
        <v>12</v>
      </c>
      <c r="O7" s="39" t="s">
        <v>109</v>
      </c>
      <c r="P7" s="46" t="s">
        <v>12</v>
      </c>
      <c r="Q7" s="46" t="s">
        <v>12</v>
      </c>
      <c r="R7" s="46" t="s">
        <v>12</v>
      </c>
      <c r="S7" s="46" t="s">
        <v>12</v>
      </c>
      <c r="T7" s="46" t="s">
        <v>12</v>
      </c>
      <c r="U7" s="46" t="s">
        <v>12</v>
      </c>
      <c r="V7" s="46" t="s">
        <v>12</v>
      </c>
      <c r="W7" s="46" t="s">
        <v>12</v>
      </c>
      <c r="X7" s="46" t="s">
        <v>12</v>
      </c>
      <c r="Y7" s="46" t="s">
        <v>12</v>
      </c>
      <c r="Z7" s="46" t="s">
        <v>12</v>
      </c>
      <c r="AA7" s="46" t="s">
        <v>12</v>
      </c>
      <c r="AB7" s="46" t="s">
        <v>12</v>
      </c>
      <c r="AC7" s="46" t="s">
        <v>12</v>
      </c>
      <c r="AD7" s="46" t="s">
        <v>12</v>
      </c>
      <c r="AE7" s="46" t="s">
        <v>12</v>
      </c>
      <c r="AF7" s="46" t="s">
        <v>12</v>
      </c>
      <c r="AG7" s="46" t="s">
        <v>12</v>
      </c>
      <c r="AH7" s="53" t="s">
        <v>9</v>
      </c>
      <c r="AI7" s="81" t="s">
        <v>13</v>
      </c>
      <c r="AJ7" s="81"/>
    </row>
    <row r="8" spans="1:36" x14ac:dyDescent="0.25">
      <c r="A8" s="2">
        <v>1</v>
      </c>
      <c r="B8" s="2" t="s">
        <v>66</v>
      </c>
      <c r="C8" s="47"/>
      <c r="D8" s="47">
        <v>102857</v>
      </c>
      <c r="E8" s="47">
        <v>44571</v>
      </c>
      <c r="F8" s="47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7"/>
      <c r="AC8" s="47"/>
      <c r="AD8" s="47"/>
      <c r="AE8" s="47"/>
      <c r="AF8" s="47"/>
      <c r="AG8" s="47"/>
      <c r="AH8" s="47"/>
      <c r="AI8" s="41">
        <f>SUM(C8:AG8)</f>
        <v>147428</v>
      </c>
      <c r="AJ8" s="2"/>
    </row>
    <row r="9" spans="1:36" x14ac:dyDescent="0.25">
      <c r="A9" s="2">
        <v>2</v>
      </c>
      <c r="B9" s="2" t="s">
        <v>67</v>
      </c>
      <c r="C9" s="47"/>
      <c r="D9" s="47">
        <v>102857</v>
      </c>
      <c r="E9" s="47">
        <v>44571</v>
      </c>
      <c r="F9" s="47"/>
      <c r="G9" s="47"/>
      <c r="H9" s="47"/>
      <c r="I9" s="47">
        <v>195281</v>
      </c>
      <c r="J9" s="47">
        <v>111600</v>
      </c>
      <c r="K9" s="47">
        <v>148800</v>
      </c>
      <c r="L9" s="47">
        <v>129000</v>
      </c>
      <c r="M9" s="47">
        <v>92250</v>
      </c>
      <c r="N9" s="47">
        <v>159000</v>
      </c>
      <c r="O9" s="2"/>
      <c r="P9" s="47"/>
      <c r="Q9" s="47"/>
      <c r="R9" s="47"/>
      <c r="S9" s="47">
        <v>4875</v>
      </c>
      <c r="T9" s="47">
        <v>71987</v>
      </c>
      <c r="U9" s="47">
        <v>107575</v>
      </c>
      <c r="V9" s="47">
        <v>108875</v>
      </c>
      <c r="W9" s="47">
        <v>115700</v>
      </c>
      <c r="X9" s="47">
        <v>133200</v>
      </c>
      <c r="Y9" s="47">
        <v>129750</v>
      </c>
      <c r="Z9" s="47">
        <v>151135</v>
      </c>
      <c r="AA9" s="47">
        <v>127050</v>
      </c>
      <c r="AB9" s="47"/>
      <c r="AC9" s="47"/>
      <c r="AD9" s="47">
        <v>96600</v>
      </c>
      <c r="AE9" s="47">
        <v>136500</v>
      </c>
      <c r="AF9" s="47">
        <v>147514</v>
      </c>
      <c r="AG9" s="47">
        <v>141000</v>
      </c>
      <c r="AH9" s="47"/>
      <c r="AI9" s="41">
        <f>SUM(C9:AG9)</f>
        <v>2455120</v>
      </c>
      <c r="AJ9" s="2"/>
    </row>
    <row r="10" spans="1:36" x14ac:dyDescent="0.25">
      <c r="A10" s="2">
        <v>3</v>
      </c>
      <c r="B10" s="2" t="s">
        <v>68</v>
      </c>
      <c r="C10" s="47"/>
      <c r="D10" s="47"/>
      <c r="E10" s="47">
        <v>56718</v>
      </c>
      <c r="F10" s="47"/>
      <c r="G10" s="47"/>
      <c r="H10" s="47"/>
      <c r="I10" s="47">
        <v>195281</v>
      </c>
      <c r="J10" s="47">
        <v>115500</v>
      </c>
      <c r="K10" s="47">
        <v>223968</v>
      </c>
      <c r="L10" s="47">
        <v>123750</v>
      </c>
      <c r="M10" s="47">
        <v>138750</v>
      </c>
      <c r="N10" s="47">
        <v>150803</v>
      </c>
      <c r="O10" s="47"/>
      <c r="P10" s="47">
        <v>126750</v>
      </c>
      <c r="Q10" s="47">
        <v>172031</v>
      </c>
      <c r="R10" s="47">
        <v>99187</v>
      </c>
      <c r="S10" s="47">
        <v>32837</v>
      </c>
      <c r="T10" s="47"/>
      <c r="U10" s="47">
        <v>82725</v>
      </c>
      <c r="V10" s="47">
        <v>97628</v>
      </c>
      <c r="W10" s="47">
        <v>74412</v>
      </c>
      <c r="X10" s="47">
        <v>119375</v>
      </c>
      <c r="Y10" s="47"/>
      <c r="Z10" s="47"/>
      <c r="AA10" s="47">
        <v>145425</v>
      </c>
      <c r="AB10" s="47">
        <v>34533</v>
      </c>
      <c r="AC10" s="47"/>
      <c r="AD10" s="47">
        <v>101675</v>
      </c>
      <c r="AE10" s="47">
        <v>176137</v>
      </c>
      <c r="AF10" s="47">
        <v>132712</v>
      </c>
      <c r="AG10" s="47">
        <v>158375</v>
      </c>
      <c r="AH10" s="47"/>
      <c r="AI10" s="41">
        <f>SUM(C10:AG10)</f>
        <v>2558572</v>
      </c>
      <c r="AJ10" s="2"/>
    </row>
    <row r="11" spans="1:36" x14ac:dyDescent="0.25">
      <c r="A11" s="2">
        <v>4</v>
      </c>
      <c r="B11" s="2" t="s">
        <v>69</v>
      </c>
      <c r="C11" s="47"/>
      <c r="D11" s="47">
        <v>102857</v>
      </c>
      <c r="E11" s="47">
        <v>44571</v>
      </c>
      <c r="F11" s="47"/>
      <c r="G11" s="47"/>
      <c r="H11" s="47"/>
      <c r="I11" s="47"/>
      <c r="J11" s="47"/>
      <c r="K11" s="47"/>
      <c r="L11" s="47">
        <v>129000</v>
      </c>
      <c r="M11" s="47">
        <v>92250</v>
      </c>
      <c r="N11" s="47">
        <v>159000</v>
      </c>
      <c r="O11" s="47"/>
      <c r="P11" s="47"/>
      <c r="Q11" s="47"/>
      <c r="R11" s="47"/>
      <c r="S11" s="47">
        <v>4875</v>
      </c>
      <c r="T11" s="47"/>
      <c r="U11" s="47"/>
      <c r="V11" s="47"/>
      <c r="W11" s="47"/>
      <c r="X11" s="47">
        <v>133200</v>
      </c>
      <c r="Y11" s="47">
        <v>129750</v>
      </c>
      <c r="Z11" s="47">
        <v>151135</v>
      </c>
      <c r="AA11" s="47">
        <v>127050</v>
      </c>
      <c r="AB11" s="47"/>
      <c r="AC11" s="47"/>
      <c r="AD11" s="47"/>
      <c r="AE11" s="47">
        <v>136500</v>
      </c>
      <c r="AF11" s="47">
        <v>147514</v>
      </c>
      <c r="AG11" s="47">
        <v>141000</v>
      </c>
      <c r="AH11" s="47"/>
      <c r="AI11" s="41">
        <f>SUM(C11:AG11)</f>
        <v>1498702</v>
      </c>
      <c r="AJ11" s="2"/>
    </row>
    <row r="12" spans="1:36" x14ac:dyDescent="0.25">
      <c r="A12" s="2">
        <v>5</v>
      </c>
      <c r="B12" s="2" t="s">
        <v>70</v>
      </c>
      <c r="C12" s="47"/>
      <c r="D12" s="47">
        <v>198642</v>
      </c>
      <c r="E12" s="47">
        <v>56718</v>
      </c>
      <c r="F12" s="47"/>
      <c r="G12" s="47"/>
      <c r="H12" s="47"/>
      <c r="I12" s="47">
        <v>135000</v>
      </c>
      <c r="J12" s="47">
        <v>111600</v>
      </c>
      <c r="K12" s="47">
        <v>223968</v>
      </c>
      <c r="L12" s="47">
        <v>123750</v>
      </c>
      <c r="M12" s="47">
        <v>138750</v>
      </c>
      <c r="N12" s="47">
        <v>132450</v>
      </c>
      <c r="O12" s="47"/>
      <c r="P12" s="47">
        <v>126750</v>
      </c>
      <c r="Q12" s="47">
        <v>172031</v>
      </c>
      <c r="R12" s="47">
        <v>99187</v>
      </c>
      <c r="S12" s="47">
        <v>32837</v>
      </c>
      <c r="T12" s="47">
        <v>48600</v>
      </c>
      <c r="U12" s="47">
        <v>82725</v>
      </c>
      <c r="V12" s="47">
        <v>108875</v>
      </c>
      <c r="W12" s="47">
        <v>74412</v>
      </c>
      <c r="X12" s="47">
        <v>119375</v>
      </c>
      <c r="Y12" s="47">
        <v>146500</v>
      </c>
      <c r="Z12" s="47">
        <v>163000</v>
      </c>
      <c r="AA12" s="47">
        <v>145425</v>
      </c>
      <c r="AB12" s="47"/>
      <c r="AC12" s="47"/>
      <c r="AD12" s="47">
        <v>101675</v>
      </c>
      <c r="AE12" s="47">
        <v>176137</v>
      </c>
      <c r="AF12" s="47">
        <v>132712</v>
      </c>
      <c r="AG12" s="47">
        <v>158375</v>
      </c>
      <c r="AH12" s="47"/>
      <c r="AI12" s="41">
        <f>SUM(C12:AG12)</f>
        <v>3009494</v>
      </c>
      <c r="AJ12" s="2"/>
    </row>
    <row r="13" spans="1:36" x14ac:dyDescent="0.25">
      <c r="A13" s="2">
        <v>6</v>
      </c>
      <c r="B13" s="72" t="s">
        <v>71</v>
      </c>
      <c r="C13" s="47"/>
      <c r="D13" s="47"/>
      <c r="E13" s="47"/>
      <c r="F13" s="47"/>
      <c r="G13" s="47"/>
      <c r="H13" s="47"/>
      <c r="I13" s="47"/>
      <c r="J13" s="47">
        <v>111600</v>
      </c>
      <c r="K13" s="47">
        <v>148800</v>
      </c>
      <c r="L13" s="47">
        <v>129000</v>
      </c>
      <c r="M13" s="47">
        <v>92250</v>
      </c>
      <c r="N13" s="47">
        <v>77175</v>
      </c>
      <c r="O13" s="47"/>
      <c r="P13" s="47"/>
      <c r="Q13" s="47"/>
      <c r="R13" s="47"/>
      <c r="S13" s="47">
        <v>4875</v>
      </c>
      <c r="T13" s="47">
        <v>71987</v>
      </c>
      <c r="U13" s="47">
        <v>107575</v>
      </c>
      <c r="V13" s="47"/>
      <c r="W13" s="47">
        <v>115700</v>
      </c>
      <c r="X13" s="47">
        <v>133200</v>
      </c>
      <c r="Y13" s="47">
        <v>129750</v>
      </c>
      <c r="Z13" s="47">
        <v>11250</v>
      </c>
      <c r="AA13" s="47">
        <v>127050</v>
      </c>
      <c r="AB13" s="47"/>
      <c r="AC13" s="47"/>
      <c r="AD13" s="47">
        <v>96600</v>
      </c>
      <c r="AE13" s="47">
        <v>136500</v>
      </c>
      <c r="AF13" s="47">
        <v>147514</v>
      </c>
      <c r="AG13" s="47">
        <v>141000</v>
      </c>
      <c r="AH13" s="47"/>
      <c r="AI13" s="41">
        <f>SUM(C13:AG13)</f>
        <v>1781826</v>
      </c>
      <c r="AJ13" s="2"/>
    </row>
    <row r="14" spans="1:36" x14ac:dyDescent="0.25">
      <c r="A14" s="2">
        <v>7</v>
      </c>
      <c r="B14" s="2" t="s">
        <v>72</v>
      </c>
      <c r="C14" s="47"/>
      <c r="D14" s="47">
        <v>198642</v>
      </c>
      <c r="E14" s="47">
        <v>56718</v>
      </c>
      <c r="F14" s="47"/>
      <c r="G14" s="47"/>
      <c r="H14" s="47"/>
      <c r="I14" s="47">
        <v>135000</v>
      </c>
      <c r="J14" s="47">
        <v>115500</v>
      </c>
      <c r="K14" s="47">
        <v>223968</v>
      </c>
      <c r="L14" s="47">
        <v>123750</v>
      </c>
      <c r="M14" s="47">
        <v>138750</v>
      </c>
      <c r="N14" s="47">
        <v>150803</v>
      </c>
      <c r="O14" s="47"/>
      <c r="P14" s="47">
        <v>126750</v>
      </c>
      <c r="Q14" s="47">
        <v>172031</v>
      </c>
      <c r="R14" s="47"/>
      <c r="S14" s="47">
        <v>32837</v>
      </c>
      <c r="T14" s="47">
        <v>48600</v>
      </c>
      <c r="U14" s="47">
        <v>82725</v>
      </c>
      <c r="V14" s="47">
        <v>97628</v>
      </c>
      <c r="W14" s="47"/>
      <c r="X14" s="47"/>
      <c r="Y14" s="47"/>
      <c r="Z14" s="47">
        <v>163000</v>
      </c>
      <c r="AA14" s="47">
        <v>145425</v>
      </c>
      <c r="AB14" s="47">
        <v>34533</v>
      </c>
      <c r="AC14" s="47"/>
      <c r="AD14" s="47">
        <v>101675</v>
      </c>
      <c r="AE14" s="47">
        <v>176137</v>
      </c>
      <c r="AF14" s="47"/>
      <c r="AG14" s="47">
        <v>158375</v>
      </c>
      <c r="AH14" s="47"/>
      <c r="AI14" s="41">
        <f>SUM(C14:AG14)</f>
        <v>2482847</v>
      </c>
      <c r="AJ14" s="2"/>
    </row>
    <row r="15" spans="1:36" x14ac:dyDescent="0.25">
      <c r="A15" s="2">
        <v>8</v>
      </c>
      <c r="B15" s="2" t="s">
        <v>73</v>
      </c>
      <c r="C15" s="47"/>
      <c r="D15" s="47"/>
      <c r="E15" s="47"/>
      <c r="F15" s="47"/>
      <c r="G15" s="47"/>
      <c r="H15" s="47"/>
      <c r="I15" s="47"/>
      <c r="J15" s="47"/>
      <c r="K15" s="47">
        <v>148800</v>
      </c>
      <c r="L15" s="47">
        <v>129000</v>
      </c>
      <c r="M15" s="47">
        <v>92250</v>
      </c>
      <c r="N15" s="47">
        <v>159000</v>
      </c>
      <c r="O15" s="47"/>
      <c r="P15" s="47"/>
      <c r="Q15" s="47"/>
      <c r="R15" s="47"/>
      <c r="S15" s="47"/>
      <c r="T15" s="47"/>
      <c r="U15" s="47"/>
      <c r="V15" s="47"/>
      <c r="W15" s="47"/>
      <c r="X15" s="47">
        <v>133200</v>
      </c>
      <c r="Y15" s="47">
        <v>129750</v>
      </c>
      <c r="Z15" s="47">
        <v>151135</v>
      </c>
      <c r="AA15" s="47">
        <v>127050</v>
      </c>
      <c r="AB15" s="47"/>
      <c r="AC15" s="47"/>
      <c r="AD15" s="47">
        <v>96600</v>
      </c>
      <c r="AE15" s="47">
        <v>136500</v>
      </c>
      <c r="AF15" s="47">
        <v>147514</v>
      </c>
      <c r="AG15" s="47">
        <v>141000</v>
      </c>
      <c r="AH15" s="47"/>
      <c r="AI15" s="41">
        <f>SUM(C15:AG15)</f>
        <v>1591799</v>
      </c>
      <c r="AJ15" s="2"/>
    </row>
    <row r="16" spans="1:36" x14ac:dyDescent="0.25">
      <c r="A16" s="2">
        <v>9</v>
      </c>
      <c r="B16" s="2" t="s">
        <v>74</v>
      </c>
      <c r="C16" s="47"/>
      <c r="D16" s="47"/>
      <c r="E16" s="47"/>
      <c r="F16" s="47"/>
      <c r="G16" s="47"/>
      <c r="H16" s="47"/>
      <c r="I16" s="47"/>
      <c r="J16" s="47"/>
      <c r="K16" s="47"/>
      <c r="L16" s="47"/>
      <c r="M16" s="47"/>
      <c r="N16" s="47"/>
      <c r="O16" s="68"/>
      <c r="P16" s="47"/>
      <c r="Q16" s="47"/>
      <c r="R16" s="47"/>
      <c r="S16" s="47">
        <v>4875</v>
      </c>
      <c r="T16" s="47">
        <v>71987</v>
      </c>
      <c r="U16" s="47">
        <v>107575</v>
      </c>
      <c r="V16" s="47">
        <v>108875</v>
      </c>
      <c r="W16" s="47">
        <v>115700</v>
      </c>
      <c r="X16" s="47">
        <v>133200</v>
      </c>
      <c r="Y16" s="47">
        <v>129750</v>
      </c>
      <c r="Z16" s="47">
        <v>151135</v>
      </c>
      <c r="AA16" s="47">
        <v>127050</v>
      </c>
      <c r="AB16" s="47"/>
      <c r="AC16" s="47"/>
      <c r="AD16" s="47">
        <v>96600</v>
      </c>
      <c r="AE16" s="47">
        <v>136500</v>
      </c>
      <c r="AF16" s="47">
        <v>147514</v>
      </c>
      <c r="AG16" s="47">
        <v>141000</v>
      </c>
      <c r="AH16" s="47"/>
      <c r="AI16" s="41">
        <f>SUM(C16:AG16)</f>
        <v>1471761</v>
      </c>
      <c r="AJ16" s="2"/>
    </row>
    <row r="17" spans="1:36" x14ac:dyDescent="0.25">
      <c r="A17" s="2">
        <v>10</v>
      </c>
      <c r="B17" s="2" t="s">
        <v>75</v>
      </c>
      <c r="C17" s="47"/>
      <c r="D17" s="47">
        <v>198642</v>
      </c>
      <c r="E17" s="47">
        <v>44571</v>
      </c>
      <c r="F17" s="47"/>
      <c r="G17" s="47"/>
      <c r="H17" s="47"/>
      <c r="I17" s="47"/>
      <c r="J17" s="47">
        <v>115500</v>
      </c>
      <c r="K17" s="47">
        <v>148800</v>
      </c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>
        <v>115700</v>
      </c>
      <c r="X17" s="47"/>
      <c r="Y17" s="47">
        <v>146500</v>
      </c>
      <c r="Z17" s="47">
        <v>163000</v>
      </c>
      <c r="AA17" s="47">
        <v>145425</v>
      </c>
      <c r="AB17" s="47">
        <v>34533</v>
      </c>
      <c r="AC17" s="47"/>
      <c r="AD17" s="47">
        <v>101675</v>
      </c>
      <c r="AE17" s="47">
        <v>176137</v>
      </c>
      <c r="AF17" s="47">
        <v>132712</v>
      </c>
      <c r="AG17" s="47">
        <v>158375</v>
      </c>
      <c r="AH17" s="47"/>
      <c r="AI17" s="41">
        <f>SUM(C17:AG17)</f>
        <v>1681570</v>
      </c>
      <c r="AJ17" s="2"/>
    </row>
    <row r="18" spans="1:36" x14ac:dyDescent="0.25">
      <c r="A18" s="2">
        <v>11</v>
      </c>
      <c r="B18" s="2" t="s">
        <v>76</v>
      </c>
      <c r="C18" s="47"/>
      <c r="D18" s="47"/>
      <c r="E18" s="47"/>
      <c r="F18" s="47"/>
      <c r="G18" s="47"/>
      <c r="H18" s="47"/>
      <c r="I18" s="47">
        <v>135000</v>
      </c>
      <c r="J18" s="47">
        <v>111600</v>
      </c>
      <c r="K18" s="47"/>
      <c r="L18" s="47">
        <v>123750</v>
      </c>
      <c r="M18" s="47"/>
      <c r="N18" s="47"/>
      <c r="O18" s="2"/>
      <c r="P18" s="47"/>
      <c r="Q18" s="47"/>
      <c r="R18" s="47"/>
      <c r="S18" s="47"/>
      <c r="T18" s="47">
        <v>71987</v>
      </c>
      <c r="U18" s="47">
        <v>107575</v>
      </c>
      <c r="V18" s="47">
        <v>108875</v>
      </c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1">
        <f>SUM(C18:AG18)</f>
        <v>658787</v>
      </c>
      <c r="AJ18" s="2"/>
    </row>
    <row r="19" spans="1:36" x14ac:dyDescent="0.25">
      <c r="A19" s="2">
        <v>12</v>
      </c>
      <c r="B19" s="2" t="s">
        <v>77</v>
      </c>
      <c r="C19" s="47"/>
      <c r="D19" s="47">
        <v>102857</v>
      </c>
      <c r="E19" s="47">
        <v>44571</v>
      </c>
      <c r="F19" s="47"/>
      <c r="G19" s="47"/>
      <c r="H19" s="47"/>
      <c r="I19" s="47">
        <v>195281</v>
      </c>
      <c r="J19" s="47"/>
      <c r="K19" s="47">
        <v>148800</v>
      </c>
      <c r="L19" s="47">
        <v>129000</v>
      </c>
      <c r="M19" s="47">
        <v>92250</v>
      </c>
      <c r="N19" s="47">
        <v>159000</v>
      </c>
      <c r="O19" s="2"/>
      <c r="P19" s="47"/>
      <c r="Q19" s="47"/>
      <c r="R19" s="47">
        <v>99187</v>
      </c>
      <c r="S19" s="47">
        <v>4875</v>
      </c>
      <c r="T19" s="47">
        <v>71987</v>
      </c>
      <c r="U19" s="47">
        <v>107575</v>
      </c>
      <c r="V19" s="47">
        <v>108875</v>
      </c>
      <c r="W19" s="47">
        <v>115700</v>
      </c>
      <c r="X19" s="47">
        <v>133200</v>
      </c>
      <c r="Y19" s="47">
        <v>129750</v>
      </c>
      <c r="Z19" s="47">
        <v>151135</v>
      </c>
      <c r="AA19" s="47">
        <v>127050</v>
      </c>
      <c r="AB19" s="47"/>
      <c r="AC19" s="47"/>
      <c r="AD19" s="47">
        <v>96600</v>
      </c>
      <c r="AE19" s="47">
        <v>136500</v>
      </c>
      <c r="AF19" s="47">
        <v>147514</v>
      </c>
      <c r="AG19" s="47">
        <v>141000</v>
      </c>
      <c r="AH19" s="47"/>
      <c r="AI19" s="41">
        <f>SUM(C19:AG19)</f>
        <v>2442707</v>
      </c>
      <c r="AJ19" s="2"/>
    </row>
    <row r="20" spans="1:36" x14ac:dyDescent="0.25">
      <c r="A20" s="2">
        <v>13</v>
      </c>
      <c r="B20" s="2" t="s">
        <v>78</v>
      </c>
      <c r="C20" s="47"/>
      <c r="D20" s="47"/>
      <c r="E20" s="47"/>
      <c r="F20" s="47"/>
      <c r="G20" s="47"/>
      <c r="H20" s="47"/>
      <c r="I20" s="47">
        <v>135000</v>
      </c>
      <c r="J20" s="47"/>
      <c r="K20" s="47"/>
      <c r="L20" s="47"/>
      <c r="M20" s="47"/>
      <c r="N20" s="47"/>
      <c r="O20" s="2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1">
        <f>SUM(C20:AG20)</f>
        <v>135000</v>
      </c>
      <c r="AJ20" s="2"/>
    </row>
    <row r="21" spans="1:36" x14ac:dyDescent="0.25">
      <c r="A21" s="2">
        <v>14</v>
      </c>
      <c r="B21" s="2" t="s">
        <v>79</v>
      </c>
      <c r="C21" s="47"/>
      <c r="D21" s="47"/>
      <c r="E21" s="47"/>
      <c r="F21" s="47"/>
      <c r="G21" s="47"/>
      <c r="H21" s="47"/>
      <c r="I21" s="47"/>
      <c r="J21" s="47">
        <v>115500</v>
      </c>
      <c r="K21" s="47"/>
      <c r="L21" s="47"/>
      <c r="M21" s="47"/>
      <c r="N21" s="47"/>
      <c r="O21" s="2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1">
        <f>SUM(C21:AG21)</f>
        <v>115500</v>
      </c>
      <c r="AJ21" s="2"/>
    </row>
    <row r="22" spans="1:36" x14ac:dyDescent="0.25">
      <c r="A22" s="2">
        <v>15</v>
      </c>
      <c r="B22" s="2" t="s">
        <v>80</v>
      </c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2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2"/>
      <c r="AI22" s="41">
        <f>SUM(C22:AG22)</f>
        <v>0</v>
      </c>
      <c r="AJ22" s="2"/>
    </row>
    <row r="23" spans="1:36" x14ac:dyDescent="0.25">
      <c r="A23" s="2">
        <v>16</v>
      </c>
      <c r="B23" s="2" t="s">
        <v>81</v>
      </c>
      <c r="C23" s="47"/>
      <c r="D23" s="47"/>
      <c r="E23" s="47"/>
      <c r="F23" s="47"/>
      <c r="G23" s="47"/>
      <c r="H23" s="47"/>
      <c r="I23" s="47"/>
      <c r="J23" s="47"/>
      <c r="K23" s="47"/>
      <c r="L23" s="47"/>
      <c r="M23" s="47"/>
      <c r="N23" s="47"/>
      <c r="O23" s="68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47"/>
      <c r="AE23" s="47"/>
      <c r="AF23" s="47"/>
      <c r="AG23" s="47"/>
      <c r="AH23" s="47"/>
      <c r="AI23" s="41">
        <f>SUM(C23:AG23)</f>
        <v>0</v>
      </c>
      <c r="AJ23" s="2"/>
    </row>
    <row r="24" spans="1:36" x14ac:dyDescent="0.25">
      <c r="A24" s="2">
        <v>17</v>
      </c>
      <c r="B24" s="2" t="s">
        <v>82</v>
      </c>
      <c r="C24" s="47"/>
      <c r="D24" s="47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2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2"/>
      <c r="AI24" s="41">
        <f>SUM(C24:AG24)</f>
        <v>0</v>
      </c>
      <c r="AJ24" s="2"/>
    </row>
    <row r="25" spans="1:36" x14ac:dyDescent="0.25">
      <c r="A25" s="2">
        <v>18</v>
      </c>
      <c r="B25" s="2" t="s">
        <v>83</v>
      </c>
      <c r="C25" s="47"/>
      <c r="D25" s="47">
        <v>102857</v>
      </c>
      <c r="E25" s="47">
        <v>44571</v>
      </c>
      <c r="F25" s="47"/>
      <c r="G25" s="47"/>
      <c r="H25" s="47"/>
      <c r="I25" s="47">
        <v>195281</v>
      </c>
      <c r="J25" s="47">
        <v>115500</v>
      </c>
      <c r="K25" s="47">
        <v>223968</v>
      </c>
      <c r="L25" s="47">
        <v>123750</v>
      </c>
      <c r="M25" s="47">
        <v>138750</v>
      </c>
      <c r="N25" s="47">
        <v>150803</v>
      </c>
      <c r="O25" s="2"/>
      <c r="P25" s="47">
        <v>126750</v>
      </c>
      <c r="Q25" s="47">
        <v>172031</v>
      </c>
      <c r="R25" s="47">
        <v>99187</v>
      </c>
      <c r="S25" s="47">
        <v>32837</v>
      </c>
      <c r="T25" s="47">
        <v>48600</v>
      </c>
      <c r="U25" s="47">
        <v>82725</v>
      </c>
      <c r="V25" s="47">
        <v>97628</v>
      </c>
      <c r="W25" s="47">
        <v>74412</v>
      </c>
      <c r="X25" s="47">
        <v>119375</v>
      </c>
      <c r="Y25" s="47">
        <v>146500</v>
      </c>
      <c r="Z25" s="47">
        <v>163000</v>
      </c>
      <c r="AA25" s="47">
        <v>145425</v>
      </c>
      <c r="AB25" s="47">
        <v>34533</v>
      </c>
      <c r="AC25" s="47"/>
      <c r="AD25" s="47">
        <v>101675</v>
      </c>
      <c r="AE25" s="47">
        <v>176137</v>
      </c>
      <c r="AF25" s="47">
        <v>132712</v>
      </c>
      <c r="AG25" s="47">
        <v>158375</v>
      </c>
      <c r="AH25" s="2"/>
      <c r="AI25" s="41">
        <f>SUM(C25:AG25)</f>
        <v>3007382</v>
      </c>
      <c r="AJ25" s="2"/>
    </row>
    <row r="26" spans="1:36" x14ac:dyDescent="0.25">
      <c r="A26" s="2">
        <v>19</v>
      </c>
      <c r="B26" s="2" t="s">
        <v>84</v>
      </c>
      <c r="C26" s="47"/>
      <c r="D26" s="47"/>
      <c r="E26" s="47">
        <v>56718</v>
      </c>
      <c r="F26" s="47"/>
      <c r="G26" s="47"/>
      <c r="H26" s="47"/>
      <c r="I26" s="47"/>
      <c r="J26" s="47"/>
      <c r="K26" s="47"/>
      <c r="L26" s="47"/>
      <c r="M26" s="47"/>
      <c r="N26" s="47"/>
      <c r="O26" s="68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47"/>
      <c r="AE26" s="47"/>
      <c r="AF26" s="47"/>
      <c r="AG26" s="47"/>
      <c r="AH26" s="2"/>
      <c r="AI26" s="41">
        <f>SUM(C26:AG26)</f>
        <v>56718</v>
      </c>
      <c r="AJ26" s="2"/>
    </row>
    <row r="27" spans="1:36" x14ac:dyDescent="0.25">
      <c r="A27" s="2">
        <v>20</v>
      </c>
      <c r="B27" s="2" t="s">
        <v>85</v>
      </c>
      <c r="C27" s="47"/>
      <c r="D27" s="47"/>
      <c r="E27" s="47"/>
      <c r="F27" s="47"/>
      <c r="G27" s="47"/>
      <c r="H27" s="47"/>
      <c r="I27" s="47"/>
      <c r="J27" s="47"/>
      <c r="K27" s="47"/>
      <c r="L27" s="47">
        <v>129000</v>
      </c>
      <c r="M27" s="47">
        <v>92250</v>
      </c>
      <c r="N27" s="47">
        <v>159000</v>
      </c>
      <c r="O27" s="68"/>
      <c r="P27" s="47"/>
      <c r="Q27" s="47"/>
      <c r="R27" s="47"/>
      <c r="S27" s="47">
        <v>4875</v>
      </c>
      <c r="T27" s="47">
        <v>71987</v>
      </c>
      <c r="U27" s="47">
        <v>3250</v>
      </c>
      <c r="V27" s="47">
        <v>108875</v>
      </c>
      <c r="W27" s="47"/>
      <c r="X27" s="47">
        <v>133200</v>
      </c>
      <c r="Y27" s="47">
        <v>129750</v>
      </c>
      <c r="Z27" s="47">
        <v>151135</v>
      </c>
      <c r="AA27" s="47">
        <v>127050</v>
      </c>
      <c r="AB27" s="47"/>
      <c r="AC27" s="47"/>
      <c r="AD27" s="47">
        <v>96600</v>
      </c>
      <c r="AE27" s="47"/>
      <c r="AF27" s="47"/>
      <c r="AG27" s="47"/>
      <c r="AH27" s="2"/>
      <c r="AI27" s="41">
        <f>SUM(C27:AG27)</f>
        <v>1206972</v>
      </c>
      <c r="AJ27" s="2"/>
    </row>
    <row r="28" spans="1:36" x14ac:dyDescent="0.25">
      <c r="A28" s="2">
        <v>21</v>
      </c>
      <c r="B28" s="2" t="s">
        <v>86</v>
      </c>
      <c r="C28" s="47"/>
      <c r="D28" s="47"/>
      <c r="E28" s="47"/>
      <c r="F28" s="47"/>
      <c r="G28" s="47"/>
      <c r="H28" s="47"/>
      <c r="I28" s="47">
        <v>195281</v>
      </c>
      <c r="J28" s="47"/>
      <c r="K28" s="47">
        <v>223968</v>
      </c>
      <c r="L28" s="47"/>
      <c r="M28" s="47"/>
      <c r="N28" s="47"/>
      <c r="O28" s="2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2"/>
      <c r="AI28" s="41">
        <f>SUM(C28:AG28)</f>
        <v>419249</v>
      </c>
      <c r="AJ28" s="2"/>
    </row>
    <row r="29" spans="1:36" x14ac:dyDescent="0.25">
      <c r="A29" s="2">
        <v>22</v>
      </c>
      <c r="B29" s="62" t="s">
        <v>87</v>
      </c>
      <c r="C29" s="47"/>
      <c r="D29" s="47">
        <v>198642</v>
      </c>
      <c r="E29" s="47">
        <v>56718</v>
      </c>
      <c r="F29" s="47"/>
      <c r="G29" s="47"/>
      <c r="H29" s="47"/>
      <c r="I29" s="47"/>
      <c r="J29" s="47">
        <v>115500</v>
      </c>
      <c r="K29" s="47">
        <v>223968</v>
      </c>
      <c r="L29" s="47">
        <v>123750</v>
      </c>
      <c r="M29" s="47">
        <v>138750</v>
      </c>
      <c r="N29" s="47">
        <v>150803</v>
      </c>
      <c r="O29" s="68"/>
      <c r="P29" s="47">
        <v>126750</v>
      </c>
      <c r="Q29" s="47">
        <v>172031</v>
      </c>
      <c r="R29" s="47">
        <v>99187</v>
      </c>
      <c r="S29" s="47">
        <v>32837</v>
      </c>
      <c r="T29" s="47">
        <v>48600</v>
      </c>
      <c r="U29" s="47">
        <v>82725</v>
      </c>
      <c r="V29" s="47">
        <v>97628</v>
      </c>
      <c r="W29" s="47"/>
      <c r="X29" s="47">
        <v>119375</v>
      </c>
      <c r="Y29" s="47">
        <v>146500</v>
      </c>
      <c r="Z29" s="47">
        <v>163000</v>
      </c>
      <c r="AA29" s="47"/>
      <c r="AB29" s="47"/>
      <c r="AC29" s="47"/>
      <c r="AD29" s="47">
        <v>101675</v>
      </c>
      <c r="AE29" s="47">
        <v>176137</v>
      </c>
      <c r="AF29" s="47">
        <v>132712</v>
      </c>
      <c r="AG29" s="47">
        <v>158375</v>
      </c>
      <c r="AH29" s="2"/>
      <c r="AI29" s="41">
        <f>SUM(C29:AG29)</f>
        <v>2665663</v>
      </c>
      <c r="AJ29" s="2"/>
    </row>
    <row r="30" spans="1:36" x14ac:dyDescent="0.25">
      <c r="A30" s="2">
        <v>23</v>
      </c>
      <c r="B30" s="2" t="s">
        <v>88</v>
      </c>
      <c r="C30" s="47"/>
      <c r="D30" s="47"/>
      <c r="E30" s="47"/>
      <c r="F30" s="47"/>
      <c r="G30" s="47"/>
      <c r="H30" s="47"/>
      <c r="I30" s="47"/>
      <c r="J30" s="47"/>
      <c r="K30" s="47">
        <v>148800</v>
      </c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2"/>
      <c r="AI30" s="41">
        <f>SUM(C30:AG30)</f>
        <v>148800</v>
      </c>
      <c r="AJ30" s="2"/>
    </row>
    <row r="31" spans="1:36" x14ac:dyDescent="0.25">
      <c r="A31" s="2">
        <v>24</v>
      </c>
      <c r="B31" s="2" t="s">
        <v>89</v>
      </c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2"/>
      <c r="AI31" s="41">
        <f>SUM(C31:AG31)</f>
        <v>0</v>
      </c>
      <c r="AJ31" s="2"/>
    </row>
    <row r="32" spans="1:36" x14ac:dyDescent="0.25">
      <c r="A32" s="2">
        <v>25</v>
      </c>
      <c r="B32" s="2" t="s">
        <v>90</v>
      </c>
      <c r="C32" s="47"/>
      <c r="D32" s="47">
        <v>102857</v>
      </c>
      <c r="E32" s="47">
        <v>44571</v>
      </c>
      <c r="F32" s="47"/>
      <c r="G32" s="47"/>
      <c r="H32" s="47"/>
      <c r="I32" s="47"/>
      <c r="J32" s="47"/>
      <c r="K32" s="47">
        <v>148800</v>
      </c>
      <c r="L32" s="47">
        <v>129000</v>
      </c>
      <c r="M32" s="47">
        <v>92250</v>
      </c>
      <c r="N32" s="47">
        <v>159000</v>
      </c>
      <c r="O32" s="68"/>
      <c r="P32" s="47"/>
      <c r="Q32" s="47"/>
      <c r="R32" s="47"/>
      <c r="S32" s="47">
        <v>4875</v>
      </c>
      <c r="T32" s="47">
        <v>71987</v>
      </c>
      <c r="U32" s="47">
        <v>107575</v>
      </c>
      <c r="V32" s="47">
        <v>108875</v>
      </c>
      <c r="W32" s="47">
        <v>74412</v>
      </c>
      <c r="X32" s="47">
        <v>119375</v>
      </c>
      <c r="Y32" s="47">
        <v>146500</v>
      </c>
      <c r="Z32" s="47"/>
      <c r="AA32" s="47">
        <v>145425</v>
      </c>
      <c r="AB32" s="47">
        <v>34533</v>
      </c>
      <c r="AC32" s="47"/>
      <c r="AD32" s="47">
        <v>96600</v>
      </c>
      <c r="AE32" s="47">
        <v>136500</v>
      </c>
      <c r="AF32" s="47">
        <v>147514</v>
      </c>
      <c r="AG32" s="47">
        <v>141000</v>
      </c>
      <c r="AH32" s="2"/>
      <c r="AI32" s="41">
        <f>SUM(C32:AG32)</f>
        <v>2011649</v>
      </c>
      <c r="AJ32" s="2"/>
    </row>
    <row r="33" spans="1:36" x14ac:dyDescent="0.25">
      <c r="A33" s="2">
        <v>26</v>
      </c>
      <c r="B33" s="2" t="s">
        <v>91</v>
      </c>
      <c r="C33" s="47"/>
      <c r="D33" s="47">
        <v>102857</v>
      </c>
      <c r="E33" s="47"/>
      <c r="F33" s="47"/>
      <c r="G33" s="47"/>
      <c r="H33" s="47"/>
      <c r="I33" s="47"/>
      <c r="J33" s="47">
        <v>111600</v>
      </c>
      <c r="K33" s="47">
        <v>148800</v>
      </c>
      <c r="L33" s="47">
        <v>129000</v>
      </c>
      <c r="M33" s="47">
        <v>92250</v>
      </c>
      <c r="N33" s="47">
        <v>159000</v>
      </c>
      <c r="O33" s="2"/>
      <c r="P33" s="47"/>
      <c r="Q33" s="47"/>
      <c r="R33" s="47"/>
      <c r="S33" s="47">
        <v>4875</v>
      </c>
      <c r="T33" s="47">
        <v>71987</v>
      </c>
      <c r="U33" s="47">
        <v>107575</v>
      </c>
      <c r="V33" s="47">
        <v>108875</v>
      </c>
      <c r="W33" s="47">
        <v>115700</v>
      </c>
      <c r="X33" s="47">
        <v>133200</v>
      </c>
      <c r="Y33" s="47">
        <v>129750</v>
      </c>
      <c r="Z33" s="47">
        <v>151135</v>
      </c>
      <c r="AA33" s="47">
        <v>127050</v>
      </c>
      <c r="AB33" s="47"/>
      <c r="AC33" s="47"/>
      <c r="AD33" s="47">
        <v>96600</v>
      </c>
      <c r="AE33" s="47">
        <v>136500</v>
      </c>
      <c r="AF33" s="47">
        <v>147514</v>
      </c>
      <c r="AG33" s="47">
        <v>141000</v>
      </c>
      <c r="AH33" s="2"/>
      <c r="AI33" s="41">
        <f>SUM(C33:AG33)</f>
        <v>2215268</v>
      </c>
      <c r="AJ33" s="2"/>
    </row>
    <row r="34" spans="1:36" x14ac:dyDescent="0.25">
      <c r="A34" s="2">
        <v>27</v>
      </c>
      <c r="B34" s="2" t="s">
        <v>92</v>
      </c>
      <c r="C34" s="47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68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2"/>
      <c r="AI34" s="41">
        <f>SUM(C34:AG34)</f>
        <v>0</v>
      </c>
      <c r="AJ34" s="2"/>
    </row>
    <row r="35" spans="1:36" x14ac:dyDescent="0.25">
      <c r="A35" s="2">
        <v>28</v>
      </c>
      <c r="B35" s="2" t="s">
        <v>93</v>
      </c>
      <c r="C35" s="47"/>
      <c r="D35" s="4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2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E35" s="47"/>
      <c r="AF35" s="47"/>
      <c r="AG35" s="47"/>
      <c r="AH35" s="2"/>
      <c r="AI35" s="41">
        <f>SUM(C35:AG35)</f>
        <v>0</v>
      </c>
      <c r="AJ35" s="2"/>
    </row>
    <row r="36" spans="1:36" s="69" customFormat="1" x14ac:dyDescent="0.25">
      <c r="A36" s="2">
        <v>29</v>
      </c>
      <c r="B36" s="2" t="s">
        <v>94</v>
      </c>
      <c r="C36" s="47"/>
      <c r="D36" s="47"/>
      <c r="E36" s="47"/>
      <c r="F36" s="47"/>
      <c r="G36" s="47"/>
      <c r="H36" s="2"/>
      <c r="I36" s="47"/>
      <c r="J36" s="47"/>
      <c r="K36" s="47"/>
      <c r="L36" s="47"/>
      <c r="M36" s="47"/>
      <c r="N36" s="47">
        <v>150803</v>
      </c>
      <c r="O36" s="68"/>
      <c r="P36" s="47">
        <v>126750</v>
      </c>
      <c r="Q36" s="47">
        <v>172031</v>
      </c>
      <c r="R36" s="47">
        <v>99187</v>
      </c>
      <c r="S36" s="47">
        <v>32837</v>
      </c>
      <c r="T36" s="47">
        <v>48600</v>
      </c>
      <c r="U36" s="47">
        <v>82725</v>
      </c>
      <c r="V36" s="47">
        <v>97628</v>
      </c>
      <c r="W36" s="47">
        <v>74412</v>
      </c>
      <c r="X36" s="47">
        <v>119375</v>
      </c>
      <c r="Y36" s="47">
        <v>146500</v>
      </c>
      <c r="Z36" s="47">
        <v>163000</v>
      </c>
      <c r="AA36" s="47">
        <v>145425</v>
      </c>
      <c r="AB36" s="47"/>
      <c r="AC36" s="47"/>
      <c r="AD36" s="47">
        <v>101675</v>
      </c>
      <c r="AE36" s="47">
        <v>176137</v>
      </c>
      <c r="AF36" s="47">
        <v>132712</v>
      </c>
      <c r="AG36" s="47">
        <v>158375</v>
      </c>
      <c r="AH36" s="2"/>
      <c r="AI36" s="41">
        <f>SUM(C36:AG36)</f>
        <v>2028172</v>
      </c>
      <c r="AJ36" s="2"/>
    </row>
    <row r="37" spans="1:36" s="69" customFormat="1" x14ac:dyDescent="0.25">
      <c r="A37" s="2">
        <v>30</v>
      </c>
      <c r="B37" s="2" t="s">
        <v>95</v>
      </c>
      <c r="C37" s="47"/>
      <c r="D37" s="47"/>
      <c r="E37" s="47"/>
      <c r="F37" s="47"/>
      <c r="G37" s="47"/>
      <c r="H37" s="2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2"/>
      <c r="AI37" s="41">
        <f>SUM(C37:AG37)</f>
        <v>0</v>
      </c>
      <c r="AJ37" s="2"/>
    </row>
    <row r="38" spans="1:36" s="69" customFormat="1" x14ac:dyDescent="0.25">
      <c r="A38" s="2">
        <v>31</v>
      </c>
      <c r="B38" s="2" t="s">
        <v>96</v>
      </c>
      <c r="C38" s="47"/>
      <c r="D38" s="47"/>
      <c r="E38" s="47"/>
      <c r="F38" s="47"/>
      <c r="G38" s="47"/>
      <c r="H38" s="2"/>
      <c r="I38" s="47"/>
      <c r="J38" s="47"/>
      <c r="K38" s="47"/>
      <c r="L38" s="47"/>
      <c r="M38" s="47"/>
      <c r="N38" s="47"/>
      <c r="O38" s="68"/>
      <c r="P38" s="47"/>
      <c r="Q38" s="47"/>
      <c r="R38" s="47"/>
      <c r="S38" s="47"/>
      <c r="T38" s="47"/>
      <c r="U38" s="47">
        <v>104325</v>
      </c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2"/>
      <c r="AI38" s="41">
        <f>SUM(C38:AG38)</f>
        <v>104325</v>
      </c>
      <c r="AJ38" s="2"/>
    </row>
    <row r="39" spans="1:36" s="69" customFormat="1" x14ac:dyDescent="0.25">
      <c r="A39" s="2">
        <v>32</v>
      </c>
      <c r="B39" s="2" t="s">
        <v>97</v>
      </c>
      <c r="C39" s="47"/>
      <c r="D39" s="47"/>
      <c r="E39" s="47"/>
      <c r="F39" s="47"/>
      <c r="G39" s="47"/>
      <c r="H39" s="2"/>
      <c r="I39" s="47"/>
      <c r="J39" s="47"/>
      <c r="K39" s="47"/>
      <c r="L39" s="47"/>
      <c r="M39" s="47"/>
      <c r="N39" s="47"/>
      <c r="O39" s="68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2"/>
      <c r="AI39" s="41">
        <f>SUM(C39:AG39)</f>
        <v>0</v>
      </c>
      <c r="AJ39" s="2"/>
    </row>
    <row r="40" spans="1:36" s="69" customFormat="1" x14ac:dyDescent="0.25">
      <c r="A40" s="2">
        <v>33</v>
      </c>
      <c r="B40" s="2" t="s">
        <v>98</v>
      </c>
      <c r="C40" s="47"/>
      <c r="D40" s="47"/>
      <c r="E40" s="47"/>
      <c r="F40" s="47"/>
      <c r="G40" s="47"/>
      <c r="H40" s="2"/>
      <c r="I40" s="47"/>
      <c r="J40" s="47"/>
      <c r="K40" s="47"/>
      <c r="L40" s="47"/>
      <c r="M40" s="47"/>
      <c r="N40" s="47"/>
      <c r="O40" s="2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68"/>
      <c r="AI40" s="41">
        <f>SUM(C40:AG40)</f>
        <v>0</v>
      </c>
      <c r="AJ40" s="2"/>
    </row>
    <row r="41" spans="1:36" s="69" customFormat="1" x14ac:dyDescent="0.25">
      <c r="A41" s="2">
        <v>34</v>
      </c>
      <c r="B41" s="2" t="s">
        <v>99</v>
      </c>
      <c r="C41" s="47"/>
      <c r="D41" s="47"/>
      <c r="E41" s="47"/>
      <c r="F41" s="47"/>
      <c r="G41" s="47"/>
      <c r="H41" s="2"/>
      <c r="I41" s="47"/>
      <c r="J41" s="47"/>
      <c r="K41" s="47"/>
      <c r="L41" s="47">
        <v>123750</v>
      </c>
      <c r="M41" s="47">
        <v>138750</v>
      </c>
      <c r="N41" s="47">
        <v>150803</v>
      </c>
      <c r="O41" s="68"/>
      <c r="P41" s="47">
        <v>126750</v>
      </c>
      <c r="Q41" s="47">
        <v>172031</v>
      </c>
      <c r="R41" s="47">
        <v>99187</v>
      </c>
      <c r="S41" s="47">
        <v>32837</v>
      </c>
      <c r="T41" s="47">
        <v>48600</v>
      </c>
      <c r="U41" s="47">
        <v>82725</v>
      </c>
      <c r="V41" s="47">
        <v>97628</v>
      </c>
      <c r="W41" s="47">
        <v>74412</v>
      </c>
      <c r="X41" s="47">
        <v>94675</v>
      </c>
      <c r="Y41" s="47"/>
      <c r="Z41" s="47"/>
      <c r="AA41" s="47"/>
      <c r="AB41" s="47"/>
      <c r="AC41" s="47"/>
      <c r="AD41" s="47"/>
      <c r="AE41" s="47"/>
      <c r="AF41" s="47"/>
      <c r="AG41" s="47"/>
      <c r="AH41" s="2"/>
      <c r="AI41" s="41">
        <f>SUM(C41:AG41)</f>
        <v>1242148</v>
      </c>
      <c r="AJ41" s="2"/>
    </row>
    <row r="42" spans="1:36" s="69" customFormat="1" x14ac:dyDescent="0.25">
      <c r="A42" s="2">
        <v>35</v>
      </c>
      <c r="B42" s="2" t="s">
        <v>100</v>
      </c>
      <c r="C42" s="47"/>
      <c r="D42" s="47"/>
      <c r="E42" s="47"/>
      <c r="F42" s="47"/>
      <c r="G42" s="47"/>
      <c r="H42" s="2"/>
      <c r="I42" s="47"/>
      <c r="J42" s="47"/>
      <c r="K42" s="47"/>
      <c r="L42" s="47"/>
      <c r="M42" s="47"/>
      <c r="N42" s="47"/>
      <c r="O42" s="2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2"/>
      <c r="AI42" s="41">
        <f>SUM(C42:AG42)</f>
        <v>0</v>
      </c>
      <c r="AJ42" s="2"/>
    </row>
    <row r="43" spans="1:36" s="69" customFormat="1" x14ac:dyDescent="0.25">
      <c r="A43" s="2">
        <v>36</v>
      </c>
      <c r="B43" s="2" t="s">
        <v>101</v>
      </c>
      <c r="C43" s="47"/>
      <c r="D43" s="47"/>
      <c r="E43" s="47"/>
      <c r="F43" s="47"/>
      <c r="G43" s="47"/>
      <c r="H43" s="2"/>
      <c r="I43" s="47"/>
      <c r="J43" s="47"/>
      <c r="K43" s="47"/>
      <c r="L43" s="47"/>
      <c r="M43" s="47"/>
      <c r="N43" s="47"/>
      <c r="O43" s="2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  <c r="AA43" s="47"/>
      <c r="AB43" s="47"/>
      <c r="AC43" s="47"/>
      <c r="AD43" s="47"/>
      <c r="AE43" s="47"/>
      <c r="AF43" s="47"/>
      <c r="AG43" s="47"/>
      <c r="AH43" s="68"/>
      <c r="AI43" s="41">
        <f>SUM(C43:AG43)</f>
        <v>0</v>
      </c>
      <c r="AJ43" s="2"/>
    </row>
    <row r="44" spans="1:36" s="69" customFormat="1" x14ac:dyDescent="0.25">
      <c r="A44" s="2">
        <v>37</v>
      </c>
      <c r="B44" s="2" t="s">
        <v>102</v>
      </c>
      <c r="C44" s="47"/>
      <c r="D44" s="47"/>
      <c r="E44" s="47"/>
      <c r="F44" s="47"/>
      <c r="G44" s="47"/>
      <c r="H44" s="2"/>
      <c r="I44" s="47"/>
      <c r="J44" s="47"/>
      <c r="K44" s="47"/>
      <c r="L44" s="47"/>
      <c r="M44" s="47"/>
      <c r="N44" s="47"/>
      <c r="O44" s="2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7"/>
      <c r="AB44" s="47"/>
      <c r="AC44" s="47"/>
      <c r="AD44" s="47"/>
      <c r="AE44" s="47"/>
      <c r="AF44" s="47"/>
      <c r="AG44" s="47"/>
      <c r="AH44" s="2"/>
      <c r="AI44" s="41">
        <f>SUM(C44:AG44)</f>
        <v>0</v>
      </c>
      <c r="AJ44" s="2"/>
    </row>
    <row r="45" spans="1:36" s="69" customFormat="1" x14ac:dyDescent="0.25">
      <c r="A45" s="2">
        <v>38</v>
      </c>
      <c r="B45" s="2" t="s">
        <v>103</v>
      </c>
      <c r="C45" s="47"/>
      <c r="D45" s="47"/>
      <c r="E45" s="47"/>
      <c r="F45" s="47"/>
      <c r="G45" s="47"/>
      <c r="H45" s="2"/>
      <c r="I45" s="47"/>
      <c r="J45" s="47"/>
      <c r="K45" s="47"/>
      <c r="L45" s="47"/>
      <c r="M45" s="47"/>
      <c r="N45" s="47"/>
      <c r="O45" s="2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  <c r="AA45" s="47"/>
      <c r="AB45" s="47"/>
      <c r="AC45" s="47"/>
      <c r="AD45" s="47"/>
      <c r="AE45" s="47"/>
      <c r="AF45" s="47"/>
      <c r="AG45" s="47"/>
      <c r="AH45" s="2"/>
      <c r="AI45" s="41">
        <f>SUM(C45:AG45)</f>
        <v>0</v>
      </c>
      <c r="AJ45" s="2"/>
    </row>
    <row r="46" spans="1:36" s="69" customFormat="1" x14ac:dyDescent="0.25">
      <c r="A46" s="2">
        <v>39</v>
      </c>
      <c r="B46" s="2" t="s">
        <v>104</v>
      </c>
      <c r="C46" s="47"/>
      <c r="D46" s="47"/>
      <c r="E46" s="47"/>
      <c r="F46" s="47"/>
      <c r="G46" s="47"/>
      <c r="H46" s="2"/>
      <c r="I46" s="47"/>
      <c r="J46" s="47"/>
      <c r="K46" s="47"/>
      <c r="L46" s="47"/>
      <c r="M46" s="47"/>
      <c r="N46" s="47"/>
      <c r="O46" s="2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  <c r="AA46" s="47"/>
      <c r="AB46" s="47"/>
      <c r="AC46" s="47"/>
      <c r="AD46" s="47"/>
      <c r="AE46" s="47"/>
      <c r="AF46" s="47"/>
      <c r="AG46" s="47"/>
      <c r="AH46" s="2"/>
      <c r="AI46" s="41">
        <f>SUM(C46:AG46)</f>
        <v>0</v>
      </c>
      <c r="AJ46" s="2"/>
    </row>
    <row r="47" spans="1:36" s="69" customFormat="1" x14ac:dyDescent="0.25">
      <c r="A47" s="2">
        <v>40</v>
      </c>
      <c r="B47" s="2" t="s">
        <v>105</v>
      </c>
      <c r="C47" s="47"/>
      <c r="D47" s="47"/>
      <c r="E47" s="47"/>
      <c r="F47" s="47"/>
      <c r="G47" s="47"/>
      <c r="H47" s="2"/>
      <c r="I47" s="47"/>
      <c r="J47" s="47"/>
      <c r="K47" s="47"/>
      <c r="L47" s="47"/>
      <c r="M47" s="47"/>
      <c r="N47" s="47"/>
      <c r="O47" s="2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  <c r="AA47" s="47"/>
      <c r="AB47" s="47"/>
      <c r="AC47" s="47"/>
      <c r="AD47" s="47"/>
      <c r="AE47" s="47"/>
      <c r="AF47" s="47"/>
      <c r="AG47" s="47"/>
      <c r="AH47" s="2"/>
      <c r="AI47" s="41">
        <f>SUM(C47:AG47)</f>
        <v>0</v>
      </c>
      <c r="AJ47" s="2"/>
    </row>
    <row r="48" spans="1:36" s="69" customFormat="1" x14ac:dyDescent="0.25">
      <c r="A48" s="2">
        <v>41</v>
      </c>
      <c r="B48" s="2" t="s">
        <v>106</v>
      </c>
      <c r="C48" s="47"/>
      <c r="D48" s="47"/>
      <c r="E48" s="47"/>
      <c r="F48" s="47"/>
      <c r="G48" s="47"/>
      <c r="H48" s="2"/>
      <c r="I48" s="47"/>
      <c r="J48" s="47"/>
      <c r="K48" s="47"/>
      <c r="L48" s="47"/>
      <c r="M48" s="47"/>
      <c r="N48" s="47"/>
      <c r="O48" s="2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7"/>
      <c r="AC48" s="47"/>
      <c r="AD48" s="47"/>
      <c r="AE48" s="47"/>
      <c r="AF48" s="47"/>
      <c r="AG48" s="47"/>
      <c r="AH48" s="2"/>
      <c r="AI48" s="41">
        <f>SUM(C48:AG48)</f>
        <v>0</v>
      </c>
      <c r="AJ48" s="2"/>
    </row>
    <row r="49" spans="1:36" x14ac:dyDescent="0.25">
      <c r="A49" s="2">
        <v>42</v>
      </c>
      <c r="B49" s="2" t="s">
        <v>107</v>
      </c>
      <c r="C49" s="47"/>
      <c r="D49" s="47"/>
      <c r="E49" s="47"/>
      <c r="F49" s="47"/>
      <c r="G49" s="47"/>
      <c r="H49" s="47"/>
      <c r="I49" s="47"/>
      <c r="J49" s="47"/>
      <c r="K49" s="47"/>
      <c r="L49" s="47"/>
      <c r="M49" s="47"/>
      <c r="N49" s="47"/>
      <c r="O49" s="2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  <c r="AA49" s="47"/>
      <c r="AB49" s="47"/>
      <c r="AC49" s="47"/>
      <c r="AD49" s="47"/>
      <c r="AE49" s="47"/>
      <c r="AF49" s="47"/>
      <c r="AG49" s="47"/>
      <c r="AH49" s="2"/>
      <c r="AI49" s="41">
        <f>SUM(C49:AG49)</f>
        <v>0</v>
      </c>
      <c r="AJ49" s="2"/>
    </row>
    <row r="50" spans="1:36" x14ac:dyDescent="0.25">
      <c r="A50" s="2">
        <v>43</v>
      </c>
      <c r="B50" s="2" t="s">
        <v>108</v>
      </c>
      <c r="C50" s="47"/>
      <c r="D50" s="47">
        <v>198642</v>
      </c>
      <c r="E50" s="47">
        <v>56718</v>
      </c>
      <c r="F50" s="47"/>
      <c r="G50" s="47"/>
      <c r="H50" s="47"/>
      <c r="I50" s="47">
        <v>195281</v>
      </c>
      <c r="J50" s="47">
        <v>115500</v>
      </c>
      <c r="K50" s="47">
        <v>223968</v>
      </c>
      <c r="L50" s="47">
        <v>123750</v>
      </c>
      <c r="M50" s="47">
        <v>138750</v>
      </c>
      <c r="N50" s="47">
        <v>150803</v>
      </c>
      <c r="O50" s="2"/>
      <c r="P50" s="47">
        <v>126750</v>
      </c>
      <c r="Q50" s="47">
        <v>172031</v>
      </c>
      <c r="R50" s="47">
        <v>99187</v>
      </c>
      <c r="S50" s="47">
        <v>32837</v>
      </c>
      <c r="T50" s="47">
        <v>48600</v>
      </c>
      <c r="U50" s="47">
        <v>82725</v>
      </c>
      <c r="V50" s="47">
        <v>97628</v>
      </c>
      <c r="W50" s="47">
        <v>74412</v>
      </c>
      <c r="X50" s="47">
        <v>119375</v>
      </c>
      <c r="Y50" s="47">
        <v>146500</v>
      </c>
      <c r="Z50" s="47">
        <v>163000</v>
      </c>
      <c r="AA50" s="47">
        <v>145425</v>
      </c>
      <c r="AB50" s="47">
        <v>34533</v>
      </c>
      <c r="AC50" s="47"/>
      <c r="AD50" s="47">
        <v>101675</v>
      </c>
      <c r="AE50" s="47">
        <v>176137</v>
      </c>
      <c r="AF50" s="47">
        <v>132712</v>
      </c>
      <c r="AG50" s="47">
        <v>158375</v>
      </c>
      <c r="AH50" s="2"/>
      <c r="AI50" s="41">
        <f>SUM(C50:AG50)</f>
        <v>3115314</v>
      </c>
      <c r="AJ50" s="2"/>
    </row>
    <row r="51" spans="1:36" x14ac:dyDescent="0.25">
      <c r="A51" s="2">
        <v>44</v>
      </c>
      <c r="B51" s="2" t="s">
        <v>112</v>
      </c>
      <c r="C51" s="47"/>
      <c r="D51" s="47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2"/>
      <c r="P51" s="47"/>
      <c r="Q51" s="47"/>
      <c r="R51" s="47">
        <v>168833</v>
      </c>
      <c r="S51" s="47"/>
      <c r="T51" s="47"/>
      <c r="U51" s="47"/>
      <c r="V51" s="47"/>
      <c r="W51" s="47"/>
      <c r="X51" s="47"/>
      <c r="Y51" s="47"/>
      <c r="Z51" s="47"/>
      <c r="AA51" s="47"/>
      <c r="AB51" s="47"/>
      <c r="AC51" s="47"/>
      <c r="AD51" s="47"/>
      <c r="AE51" s="47"/>
      <c r="AF51" s="47"/>
      <c r="AG51" s="47"/>
      <c r="AH51" s="2"/>
      <c r="AI51" s="41">
        <f>SUM(C51:AG51)</f>
        <v>168833</v>
      </c>
      <c r="AJ51" s="2"/>
    </row>
    <row r="52" spans="1:36" x14ac:dyDescent="0.25">
      <c r="A52" s="2">
        <v>45</v>
      </c>
      <c r="B52" s="2"/>
      <c r="C52" s="47"/>
      <c r="D52" s="47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2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  <c r="AA52" s="47"/>
      <c r="AB52" s="47"/>
      <c r="AC52" s="47"/>
      <c r="AD52" s="47"/>
      <c r="AE52" s="47"/>
      <c r="AF52" s="47"/>
      <c r="AG52" s="47"/>
      <c r="AH52" s="47"/>
      <c r="AI52" s="41">
        <f>SUM(C52:AG52)</f>
        <v>0</v>
      </c>
      <c r="AJ52" s="47"/>
    </row>
    <row r="53" spans="1:36" x14ac:dyDescent="0.25">
      <c r="A53" s="2">
        <v>46</v>
      </c>
      <c r="B53" s="2"/>
      <c r="C53" s="47"/>
      <c r="D53" s="47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2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  <c r="AA53" s="47"/>
      <c r="AB53" s="47"/>
      <c r="AC53" s="47"/>
      <c r="AD53" s="47"/>
      <c r="AE53" s="47"/>
      <c r="AF53" s="47"/>
      <c r="AG53" s="47"/>
      <c r="AH53" s="47"/>
      <c r="AI53" s="41">
        <f>SUM(C53:AG53)</f>
        <v>0</v>
      </c>
      <c r="AJ53" s="47"/>
    </row>
    <row r="54" spans="1:36" x14ac:dyDescent="0.25">
      <c r="A54" s="2">
        <v>47</v>
      </c>
      <c r="B54" s="2"/>
      <c r="C54" s="47"/>
      <c r="D54" s="47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2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  <c r="AA54" s="47"/>
      <c r="AB54" s="47"/>
      <c r="AC54" s="47"/>
      <c r="AD54" s="47"/>
      <c r="AE54" s="47"/>
      <c r="AF54" s="47"/>
      <c r="AG54" s="47"/>
      <c r="AH54" s="47"/>
      <c r="AI54" s="41">
        <f>SUM(C54:AG54)</f>
        <v>0</v>
      </c>
      <c r="AJ54" s="47"/>
    </row>
    <row r="55" spans="1:36" x14ac:dyDescent="0.25">
      <c r="AI55" s="48">
        <f>SUM(AI8:AI54)</f>
        <v>40421606</v>
      </c>
    </row>
  </sheetData>
  <mergeCells count="4">
    <mergeCell ref="A5:A7"/>
    <mergeCell ref="B5:B7"/>
    <mergeCell ref="A2:AJ3"/>
    <mergeCell ref="C5:AJ5"/>
  </mergeCells>
  <pageMargins left="0.7" right="0.7" top="0.75" bottom="0.75" header="0.3" footer="0.3"/>
  <pageSetup paperSize="9" orientation="landscape" horizontalDpi="360" verticalDpi="360"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70267A-B76F-45C0-B53C-F3012992A55A}">
  <sheetViews>
    <sheetView topLeftCell="A5" zoomScale="45" workbookViewId="0" zoomScaleNormal="45">
      <selection pane="topLeft" activeCell="AF53" sqref="AF53"/>
    </sheetView>
  </sheetViews>
  <sheetFormatPr baseColWidth="8" defaultColWidth="9.140625" defaultRowHeight="15"/>
  <cols>
    <col min="1" max="1" width="4.7109375" style="40" customWidth="1"/>
    <col min="2" max="2" width="36.28515625" style="40" customWidth="1"/>
    <col min="3" max="3" width="12.28515625" style="48" bestFit="1" customWidth="1"/>
    <col min="4" max="4" width="15.140625" style="48" bestFit="1" customWidth="1"/>
    <col min="5" max="5" width="11.28515625" style="48" bestFit="1" customWidth="1"/>
    <col min="6" max="7" width="12.28515625" style="48" bestFit="1" customWidth="1"/>
    <col min="8" max="8" width="12.7109375" style="48" customWidth="1"/>
    <col min="9" max="13" width="12.28515625" style="48" bestFit="1" customWidth="1"/>
    <col min="14" max="14" width="12" style="48" customWidth="1"/>
    <col min="15" max="15" width="12.7109375" style="40" customWidth="1"/>
    <col min="16" max="19" width="12.28515625" style="48" bestFit="1" customWidth="1"/>
    <col min="20" max="26" width="12.28515625" style="48" customWidth="1"/>
    <col min="27" max="28" width="10.140625" style="48" bestFit="1" customWidth="1"/>
    <col min="29" max="30" width="9.7109375" style="48" bestFit="1" customWidth="1"/>
    <col min="31" max="31" width="10.140625" style="48" bestFit="1" customWidth="1"/>
    <col min="32" max="32" width="10.140625" style="48" customWidth="1"/>
    <col min="33" max="33" width="10.140625" style="48" bestFit="1" customWidth="1"/>
    <col min="34" max="34" width="13" style="48" bestFit="1" customWidth="1"/>
    <col min="35" max="35" width="15.85546875" style="48" bestFit="1" customWidth="1"/>
    <col min="36" max="36" width="12.7109375" style="48" bestFit="1" customWidth="1"/>
    <col min="37" max="16384" width="9.140625" style="40" customWidth="1"/>
  </cols>
  <sheetData>
    <row r="2" spans="1:36" x14ac:dyDescent="0.25">
      <c r="A2" s="111" t="s">
        <v>17</v>
      </c>
      <c r="B2" s="111"/>
      <c r="C2" s="111"/>
      <c r="D2" s="111"/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1"/>
      <c r="U2" s="111"/>
      <c r="V2" s="111"/>
      <c r="W2" s="111"/>
      <c r="X2" s="111"/>
      <c r="Y2" s="111"/>
      <c r="Z2" s="111"/>
      <c r="AA2" s="111"/>
      <c r="AB2" s="111"/>
      <c r="AC2" s="111"/>
      <c r="AD2" s="111"/>
      <c r="AE2" s="111"/>
      <c r="AF2" s="111"/>
      <c r="AG2" s="111"/>
      <c r="AH2" s="111"/>
      <c r="AI2" s="111"/>
      <c r="AJ2" s="111"/>
    </row>
    <row r="3" spans="1:36" x14ac:dyDescent="0.25">
      <c r="A3" s="111"/>
      <c r="B3" s="111"/>
      <c r="C3" s="111"/>
      <c r="D3" s="111"/>
      <c r="E3" s="111"/>
      <c r="F3" s="111"/>
      <c r="G3" s="111"/>
      <c r="H3" s="111"/>
      <c r="I3" s="111"/>
      <c r="J3" s="111"/>
      <c r="K3" s="111"/>
      <c r="L3" s="111"/>
      <c r="M3" s="111"/>
      <c r="N3" s="111"/>
      <c r="O3" s="111"/>
      <c r="P3" s="111"/>
      <c r="Q3" s="111"/>
      <c r="R3" s="111"/>
      <c r="S3" s="111"/>
      <c r="T3" s="111"/>
      <c r="U3" s="111"/>
      <c r="V3" s="111"/>
      <c r="W3" s="111"/>
      <c r="X3" s="111"/>
      <c r="Y3" s="111"/>
      <c r="Z3" s="111"/>
      <c r="AA3" s="111"/>
      <c r="AB3" s="111"/>
      <c r="AC3" s="111"/>
      <c r="AD3" s="111"/>
      <c r="AE3" s="111"/>
      <c r="AF3" s="111"/>
      <c r="AG3" s="111"/>
      <c r="AH3" s="111"/>
      <c r="AI3" s="111"/>
      <c r="AJ3" s="111"/>
    </row>
    <row r="4" spans="1:36" x14ac:dyDescent="0.25">
      <c r="P4" s="40"/>
    </row>
    <row ht="15.75" r="5" spans="1:36" x14ac:dyDescent="0.25">
      <c r="A5" s="110" t="s">
        <v>0</v>
      </c>
      <c r="B5" s="110" t="s">
        <v>1</v>
      </c>
      <c r="C5" s="112"/>
      <c r="D5" s="112"/>
      <c r="E5" s="112"/>
      <c r="F5" s="112"/>
      <c r="G5" s="112"/>
      <c r="H5" s="112"/>
      <c r="I5" s="112"/>
      <c r="J5" s="112"/>
      <c r="K5" s="112"/>
      <c r="L5" s="112"/>
      <c r="M5" s="112"/>
      <c r="N5" s="112"/>
      <c r="O5" s="112"/>
      <c r="P5" s="112"/>
      <c r="Q5" s="112"/>
      <c r="R5" s="112"/>
      <c r="S5" s="112"/>
      <c r="T5" s="112"/>
      <c r="U5" s="112"/>
      <c r="V5" s="112"/>
      <c r="W5" s="112"/>
      <c r="X5" s="112"/>
      <c r="Y5" s="112"/>
      <c r="Z5" s="112"/>
      <c r="AA5" s="112"/>
      <c r="AB5" s="112"/>
      <c r="AC5" s="112"/>
      <c r="AD5" s="112"/>
      <c r="AE5" s="112"/>
      <c r="AF5" s="112"/>
      <c r="AG5" s="112"/>
      <c r="AH5" s="112"/>
      <c r="AI5" s="112"/>
      <c r="AJ5" s="112"/>
    </row>
    <row ht="15.75" r="6" spans="1:36" x14ac:dyDescent="0.25">
      <c r="A6" s="110"/>
      <c r="B6" s="110"/>
      <c r="C6" s="50">
        <v>1</v>
      </c>
      <c r="D6" s="50">
        <v>2</v>
      </c>
      <c r="E6" s="50">
        <v>3</v>
      </c>
      <c r="F6" s="50">
        <v>4</v>
      </c>
      <c r="G6" s="50">
        <v>5</v>
      </c>
      <c r="H6" s="50">
        <v>6</v>
      </c>
      <c r="I6" s="50">
        <v>7</v>
      </c>
      <c r="J6" s="50">
        <v>8</v>
      </c>
      <c r="K6" s="50">
        <v>9</v>
      </c>
      <c r="L6" s="50">
        <v>10</v>
      </c>
      <c r="M6" s="50">
        <v>11</v>
      </c>
      <c r="N6" s="50">
        <v>12</v>
      </c>
      <c r="O6" s="50">
        <v>13</v>
      </c>
      <c r="P6" s="50">
        <v>14</v>
      </c>
      <c r="Q6" s="50">
        <v>15</v>
      </c>
      <c r="R6" s="50">
        <v>16</v>
      </c>
      <c r="S6" s="50">
        <v>17</v>
      </c>
      <c r="T6" s="50">
        <v>18</v>
      </c>
      <c r="U6" s="50">
        <v>19</v>
      </c>
      <c r="V6" s="50">
        <v>20</v>
      </c>
      <c r="W6" s="50">
        <v>21</v>
      </c>
      <c r="X6" s="50">
        <v>22</v>
      </c>
      <c r="Y6" s="50">
        <v>23</v>
      </c>
      <c r="Z6" s="50">
        <v>24</v>
      </c>
      <c r="AA6" s="50">
        <v>25</v>
      </c>
      <c r="AB6" s="50">
        <v>26</v>
      </c>
      <c r="AC6" s="50">
        <v>27</v>
      </c>
      <c r="AD6" s="50">
        <v>28</v>
      </c>
      <c r="AE6" s="50">
        <v>29</v>
      </c>
      <c r="AF6" s="50">
        <v>30</v>
      </c>
      <c r="AG6" s="50">
        <v>31</v>
      </c>
      <c r="AH6" s="51"/>
      <c r="AI6" s="52"/>
      <c r="AJ6" s="87"/>
    </row>
    <row ht="15.75" r="7" spans="1:36" x14ac:dyDescent="0.25">
      <c r="A7" s="110"/>
      <c r="B7" s="110"/>
      <c r="C7" s="57" t="s">
        <v>12</v>
      </c>
      <c r="D7" s="46" t="s">
        <v>12</v>
      </c>
      <c r="E7" s="46" t="s">
        <v>12</v>
      </c>
      <c r="F7" s="46" t="s">
        <v>12</v>
      </c>
      <c r="G7" s="46" t="s">
        <v>12</v>
      </c>
      <c r="H7" s="46" t="s">
        <v>12</v>
      </c>
      <c r="I7" s="46" t="s">
        <v>12</v>
      </c>
      <c r="J7" s="46" t="s">
        <v>12</v>
      </c>
      <c r="K7" s="46" t="s">
        <v>12</v>
      </c>
      <c r="L7" s="46" t="s">
        <v>12</v>
      </c>
      <c r="M7" s="46" t="s">
        <v>12</v>
      </c>
      <c r="N7" s="46" t="s">
        <v>12</v>
      </c>
      <c r="O7" s="39" t="s">
        <v>12</v>
      </c>
      <c r="P7" s="46" t="s">
        <v>12</v>
      </c>
      <c r="Q7" s="46" t="s">
        <v>12</v>
      </c>
      <c r="R7" s="46" t="s">
        <v>12</v>
      </c>
      <c r="S7" s="46" t="s">
        <v>12</v>
      </c>
      <c r="T7" s="46" t="s">
        <v>12</v>
      </c>
      <c r="U7" s="46" t="s">
        <v>12</v>
      </c>
      <c r="V7" s="46" t="s">
        <v>12</v>
      </c>
      <c r="W7" s="46" t="s">
        <v>12</v>
      </c>
      <c r="X7" s="46" t="s">
        <v>12</v>
      </c>
      <c r="Y7" s="46" t="s">
        <v>12</v>
      </c>
      <c r="Z7" s="46" t="s">
        <v>12</v>
      </c>
      <c r="AA7" s="46" t="s">
        <v>12</v>
      </c>
      <c r="AB7" s="46" t="s">
        <v>12</v>
      </c>
      <c r="AC7" s="46" t="s">
        <v>12</v>
      </c>
      <c r="AD7" s="46" t="s">
        <v>12</v>
      </c>
      <c r="AE7" s="46" t="s">
        <v>12</v>
      </c>
      <c r="AF7" s="46" t="s">
        <v>110</v>
      </c>
      <c r="AG7" s="46" t="s">
        <v>12</v>
      </c>
      <c r="AH7" s="53" t="s">
        <v>9</v>
      </c>
      <c r="AI7" s="87" t="s">
        <v>13</v>
      </c>
      <c r="AJ7" s="87"/>
    </row>
    <row r="8" spans="1:36" x14ac:dyDescent="0.25">
      <c r="A8" s="2">
        <v>1</v>
      </c>
      <c r="B8" s="2" t="s">
        <v>66</v>
      </c>
      <c r="C8" s="47"/>
      <c r="D8" s="47"/>
      <c r="E8" s="47"/>
      <c r="F8" s="47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7"/>
      <c r="AC8" s="47"/>
      <c r="AD8" s="47"/>
      <c r="AE8" s="47"/>
      <c r="AF8" s="47"/>
      <c r="AG8" s="47"/>
      <c r="AH8" s="47"/>
      <c r="AI8" s="41">
        <f>SUM(C8:AG8)</f>
        <v>0</v>
      </c>
      <c r="AJ8" s="2"/>
    </row>
    <row r="9" spans="1:36" x14ac:dyDescent="0.25">
      <c r="A9" s="2">
        <v>2</v>
      </c>
      <c r="B9" s="2" t="s">
        <v>67</v>
      </c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2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1">
        <f>SUM(C9:AG9)</f>
        <v>0</v>
      </c>
      <c r="AJ9" s="2"/>
    </row>
    <row r="10" spans="1:36" x14ac:dyDescent="0.25">
      <c r="A10" s="2">
        <v>3</v>
      </c>
      <c r="B10" s="2" t="s">
        <v>68</v>
      </c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1">
        <f>SUM(C10:AG10)</f>
        <v>0</v>
      </c>
      <c r="AJ10" s="2"/>
    </row>
    <row r="11" spans="1:36" x14ac:dyDescent="0.25">
      <c r="A11" s="2">
        <v>4</v>
      </c>
      <c r="B11" s="2" t="s">
        <v>69</v>
      </c>
      <c r="C11" s="47"/>
      <c r="D11" s="47"/>
      <c r="E11" s="47"/>
      <c r="F11" s="47"/>
      <c r="G11" s="47"/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1">
        <f>SUM(C11:AG11)</f>
        <v>0</v>
      </c>
      <c r="AJ11" s="2"/>
    </row>
    <row r="12" spans="1:36" x14ac:dyDescent="0.25">
      <c r="A12" s="2">
        <v>5</v>
      </c>
      <c r="B12" s="2" t="s">
        <v>70</v>
      </c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1">
        <f>SUM(C12:AG12)</f>
        <v>0</v>
      </c>
      <c r="AJ12" s="2"/>
    </row>
    <row r="13" spans="1:36" x14ac:dyDescent="0.25">
      <c r="A13" s="2">
        <v>6</v>
      </c>
      <c r="B13" s="72" t="s">
        <v>71</v>
      </c>
      <c r="C13" s="47"/>
      <c r="D13" s="47"/>
      <c r="E13" s="47"/>
      <c r="F13" s="47"/>
      <c r="G13" s="47"/>
      <c r="H13" s="47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  <c r="AC13" s="47"/>
      <c r="AD13" s="47"/>
      <c r="AE13" s="47"/>
      <c r="AF13" s="47"/>
      <c r="AG13" s="47"/>
      <c r="AH13" s="47"/>
      <c r="AI13" s="41">
        <f>SUM(C13:AG13)</f>
        <v>0</v>
      </c>
      <c r="AJ13" s="2"/>
    </row>
    <row r="14" spans="1:36" x14ac:dyDescent="0.25">
      <c r="A14" s="2">
        <v>7</v>
      </c>
      <c r="B14" s="2" t="s">
        <v>72</v>
      </c>
      <c r="C14" s="47"/>
      <c r="D14" s="47"/>
      <c r="E14" s="47"/>
      <c r="F14" s="47"/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7"/>
      <c r="AC14" s="47"/>
      <c r="AD14" s="47"/>
      <c r="AE14" s="47"/>
      <c r="AF14" s="47"/>
      <c r="AG14" s="47"/>
      <c r="AH14" s="47"/>
      <c r="AI14" s="41">
        <f>SUM(C14:AG14)</f>
        <v>0</v>
      </c>
      <c r="AJ14" s="2"/>
    </row>
    <row r="15" spans="1:36" x14ac:dyDescent="0.25">
      <c r="A15" s="2">
        <v>8</v>
      </c>
      <c r="B15" s="2" t="s">
        <v>73</v>
      </c>
      <c r="C15" s="47"/>
      <c r="D15" s="47"/>
      <c r="E15" s="47"/>
      <c r="F15" s="47"/>
      <c r="G15" s="47"/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  <c r="AA15" s="47"/>
      <c r="AB15" s="47"/>
      <c r="AC15" s="47"/>
      <c r="AD15" s="47"/>
      <c r="AE15" s="47"/>
      <c r="AF15" s="47"/>
      <c r="AG15" s="47"/>
      <c r="AH15" s="47"/>
      <c r="AI15" s="41">
        <f>SUM(C15:AG15)</f>
        <v>0</v>
      </c>
      <c r="AJ15" s="2"/>
    </row>
    <row r="16" spans="1:36" x14ac:dyDescent="0.25">
      <c r="A16" s="2">
        <v>9</v>
      </c>
      <c r="B16" s="2" t="s">
        <v>74</v>
      </c>
      <c r="C16" s="47"/>
      <c r="D16" s="47"/>
      <c r="E16" s="47"/>
      <c r="F16" s="47"/>
      <c r="G16" s="47"/>
      <c r="H16" s="47"/>
      <c r="I16" s="47"/>
      <c r="J16" s="47"/>
      <c r="K16" s="47"/>
      <c r="L16" s="47"/>
      <c r="M16" s="47"/>
      <c r="N16" s="47"/>
      <c r="O16" s="2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47"/>
      <c r="AF16" s="47"/>
      <c r="AG16" s="47"/>
      <c r="AH16" s="47"/>
      <c r="AI16" s="41">
        <f>SUM(C16:AG16)</f>
        <v>0</v>
      </c>
      <c r="AJ16" s="2"/>
    </row>
    <row r="17" spans="1:36" x14ac:dyDescent="0.25">
      <c r="A17" s="2">
        <v>10</v>
      </c>
      <c r="B17" s="2" t="s">
        <v>75</v>
      </c>
      <c r="C17" s="47"/>
      <c r="D17" s="47"/>
      <c r="E17" s="47"/>
      <c r="F17" s="47"/>
      <c r="G17" s="47"/>
      <c r="H17" s="47"/>
      <c r="I17" s="47"/>
      <c r="J17" s="47"/>
      <c r="K17" s="47"/>
      <c r="L17" s="47">
        <v>78088</v>
      </c>
      <c r="M17" s="47">
        <v>55782</v>
      </c>
      <c r="N17" s="47">
        <v>57385</v>
      </c>
      <c r="O17" s="47"/>
      <c r="P17" s="47">
        <v>69134</v>
      </c>
      <c r="Q17" s="47"/>
      <c r="R17" s="47">
        <v>30583</v>
      </c>
      <c r="S17" s="47">
        <v>20346</v>
      </c>
      <c r="T17" s="47"/>
      <c r="U17" s="47">
        <v>32308</v>
      </c>
      <c r="V17" s="47">
        <v>55158</v>
      </c>
      <c r="W17" s="47">
        <v>47672</v>
      </c>
      <c r="X17" s="47">
        <v>36982</v>
      </c>
      <c r="Y17" s="47"/>
      <c r="Z17" s="47"/>
      <c r="AA17" s="47"/>
      <c r="AB17" s="47"/>
      <c r="AC17" s="47"/>
      <c r="AD17" s="47"/>
      <c r="AE17" s="47"/>
      <c r="AF17" s="59"/>
      <c r="AH17" s="47"/>
      <c r="AI17" s="41">
        <f>SUM(C17:AG17)</f>
        <v>483438</v>
      </c>
      <c r="AJ17" s="2"/>
    </row>
    <row r="18" spans="1:36" x14ac:dyDescent="0.25">
      <c r="A18" s="2">
        <v>11</v>
      </c>
      <c r="B18" s="2" t="s">
        <v>76</v>
      </c>
      <c r="C18" s="47"/>
      <c r="D18" s="47">
        <v>82054</v>
      </c>
      <c r="E18" s="47">
        <v>76425</v>
      </c>
      <c r="F18" s="47">
        <v>31249</v>
      </c>
      <c r="G18" s="47"/>
      <c r="H18" s="47"/>
      <c r="I18" s="47"/>
      <c r="J18" s="40"/>
      <c r="K18" s="47">
        <v>49691</v>
      </c>
      <c r="L18" s="47"/>
      <c r="M18" s="47">
        <v>55782</v>
      </c>
      <c r="N18" s="47">
        <v>57385</v>
      </c>
      <c r="O18" s="47"/>
      <c r="P18" s="68">
        <v>69134</v>
      </c>
      <c r="Q18" s="47">
        <v>24142</v>
      </c>
      <c r="R18" s="47">
        <v>30583</v>
      </c>
      <c r="S18" s="47"/>
      <c r="T18" s="47">
        <v>9312</v>
      </c>
      <c r="U18" s="47"/>
      <c r="V18" s="47"/>
      <c r="W18" s="47"/>
      <c r="X18" s="47">
        <v>36982</v>
      </c>
      <c r="Y18" s="47">
        <v>71831</v>
      </c>
      <c r="Z18" s="47">
        <v>72613</v>
      </c>
      <c r="AA18" s="47">
        <v>65615</v>
      </c>
      <c r="AB18" s="47">
        <v>37316</v>
      </c>
      <c r="AC18" s="47">
        <v>34113</v>
      </c>
      <c r="AD18" s="47">
        <v>37839</v>
      </c>
      <c r="AE18" s="47">
        <v>51041</v>
      </c>
      <c r="AF18" s="47"/>
      <c r="AG18" s="47">
        <v>60557</v>
      </c>
      <c r="AH18" s="47"/>
      <c r="AI18" s="41">
        <f>SUM(C18:AG18)</f>
        <v>953664</v>
      </c>
      <c r="AJ18" s="2"/>
    </row>
    <row r="19" spans="1:36" x14ac:dyDescent="0.25">
      <c r="A19" s="2">
        <v>12</v>
      </c>
      <c r="B19" s="2" t="s">
        <v>77</v>
      </c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2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1">
        <f>SUM(C19:AG19)</f>
        <v>0</v>
      </c>
      <c r="AJ19" s="2"/>
    </row>
    <row r="20" spans="1:36" x14ac:dyDescent="0.25">
      <c r="A20" s="2">
        <v>13</v>
      </c>
      <c r="B20" s="2" t="s">
        <v>78</v>
      </c>
      <c r="C20" s="47"/>
      <c r="D20" s="47">
        <v>82054</v>
      </c>
      <c r="E20" s="47">
        <v>766425</v>
      </c>
      <c r="F20" s="47">
        <v>31249</v>
      </c>
      <c r="G20" s="47"/>
      <c r="H20" s="40"/>
      <c r="I20" s="40"/>
      <c r="J20" s="47">
        <v>138677</v>
      </c>
      <c r="K20" s="47">
        <v>49691</v>
      </c>
      <c r="L20" s="47"/>
      <c r="M20" s="47"/>
      <c r="N20" s="47"/>
      <c r="O20" s="2"/>
      <c r="P20" s="47"/>
      <c r="Q20" s="47"/>
      <c r="R20" s="47"/>
      <c r="S20" s="47"/>
      <c r="T20" s="47"/>
      <c r="U20" s="47"/>
      <c r="V20" s="47"/>
      <c r="W20" s="47">
        <v>47672</v>
      </c>
      <c r="X20" s="48">
        <v>36982</v>
      </c>
      <c r="Y20" s="47">
        <v>57931</v>
      </c>
      <c r="Z20" s="47">
        <v>72613</v>
      </c>
      <c r="AA20" s="47">
        <v>65615</v>
      </c>
      <c r="AB20" s="47">
        <v>37316</v>
      </c>
      <c r="AC20" s="47"/>
      <c r="AD20" s="47">
        <v>37839</v>
      </c>
      <c r="AE20" s="47">
        <v>51041</v>
      </c>
      <c r="AF20" s="47">
        <v>80999</v>
      </c>
      <c r="AG20" s="47">
        <v>60557</v>
      </c>
      <c r="AH20" s="47"/>
      <c r="AI20" s="41">
        <f>SUM(C20:AG20)</f>
        <v>1616661</v>
      </c>
      <c r="AJ20" s="2"/>
    </row>
    <row r="21" spans="1:36" x14ac:dyDescent="0.25">
      <c r="A21" s="2">
        <v>14</v>
      </c>
      <c r="B21" s="2" t="s">
        <v>79</v>
      </c>
      <c r="C21" s="47"/>
      <c r="D21" s="47"/>
      <c r="E21" s="47"/>
      <c r="F21" s="47"/>
      <c r="G21" s="47"/>
      <c r="H21" s="47"/>
      <c r="I21" s="47"/>
      <c r="J21" s="47"/>
      <c r="K21" s="47">
        <v>49691</v>
      </c>
      <c r="L21" s="47">
        <v>78088</v>
      </c>
      <c r="M21" s="47">
        <v>34821</v>
      </c>
      <c r="N21" s="47">
        <v>57385</v>
      </c>
      <c r="O21" s="2"/>
      <c r="P21" s="47"/>
      <c r="Q21" s="47">
        <v>24142</v>
      </c>
      <c r="R21" s="47">
        <v>30583</v>
      </c>
      <c r="S21" s="47">
        <v>20346</v>
      </c>
      <c r="T21" s="47">
        <v>9312</v>
      </c>
      <c r="U21" s="47">
        <v>32308</v>
      </c>
      <c r="V21" s="47">
        <v>55158</v>
      </c>
      <c r="W21" s="47">
        <v>47672</v>
      </c>
      <c r="X21" s="47">
        <v>36982</v>
      </c>
      <c r="Y21" s="47"/>
      <c r="Z21" s="47">
        <v>72613</v>
      </c>
      <c r="AA21" s="47">
        <v>65615</v>
      </c>
      <c r="AB21" s="47">
        <v>37316</v>
      </c>
      <c r="AC21" s="47"/>
      <c r="AD21" s="47">
        <v>37839</v>
      </c>
      <c r="AE21" s="47"/>
      <c r="AF21" s="47">
        <v>80999</v>
      </c>
      <c r="AG21" s="47">
        <v>60557</v>
      </c>
      <c r="AH21" s="47"/>
      <c r="AI21" s="41">
        <f>SUM(C21:AG21)</f>
        <v>831427</v>
      </c>
      <c r="AJ21" s="2"/>
    </row>
    <row r="22" spans="1:36" x14ac:dyDescent="0.25">
      <c r="A22" s="2">
        <v>15</v>
      </c>
      <c r="B22" s="2" t="s">
        <v>80</v>
      </c>
      <c r="C22" s="47"/>
      <c r="D22" s="47">
        <v>82054</v>
      </c>
      <c r="E22" s="47">
        <v>76425</v>
      </c>
      <c r="F22" s="47">
        <v>31249</v>
      </c>
      <c r="G22" s="47"/>
      <c r="H22" s="47"/>
      <c r="I22" s="47"/>
      <c r="J22" s="47">
        <v>138677</v>
      </c>
      <c r="K22" s="47">
        <v>37691</v>
      </c>
      <c r="L22" s="47">
        <v>78088</v>
      </c>
      <c r="M22" s="47">
        <v>55782</v>
      </c>
      <c r="N22" s="47">
        <v>57385</v>
      </c>
      <c r="O22" s="2"/>
      <c r="P22" s="47">
        <v>69134</v>
      </c>
      <c r="Q22" s="47">
        <v>24142</v>
      </c>
      <c r="R22" s="47">
        <v>30583</v>
      </c>
      <c r="S22" s="47">
        <v>20346</v>
      </c>
      <c r="T22" s="47">
        <v>9312</v>
      </c>
      <c r="U22" s="47">
        <v>32308</v>
      </c>
      <c r="V22" s="47">
        <v>55158</v>
      </c>
      <c r="W22" s="47">
        <v>47672</v>
      </c>
      <c r="X22" s="47">
        <v>36982</v>
      </c>
      <c r="Y22" s="47">
        <v>71831</v>
      </c>
      <c r="Z22" s="47"/>
      <c r="AA22" s="47">
        <v>65615</v>
      </c>
      <c r="AB22" s="47">
        <v>37316</v>
      </c>
      <c r="AC22" s="47">
        <v>34113</v>
      </c>
      <c r="AD22" s="47">
        <v>37839</v>
      </c>
      <c r="AE22" s="47">
        <v>51041</v>
      </c>
      <c r="AF22" s="47">
        <v>80999</v>
      </c>
      <c r="AG22" s="47">
        <v>60557</v>
      </c>
      <c r="AH22" s="2"/>
      <c r="AI22" s="41">
        <f>SUM(C22:AG22)</f>
        <v>1322299</v>
      </c>
      <c r="AJ22" s="2"/>
    </row>
    <row r="23" spans="1:36" x14ac:dyDescent="0.25">
      <c r="A23" s="2">
        <v>16</v>
      </c>
      <c r="B23" s="2" t="s">
        <v>81</v>
      </c>
      <c r="C23" s="47"/>
      <c r="D23" s="47"/>
      <c r="E23" s="47"/>
      <c r="F23" s="47"/>
      <c r="G23" s="47"/>
      <c r="H23" s="47"/>
      <c r="I23" s="47"/>
      <c r="J23" s="47"/>
      <c r="K23" s="47"/>
      <c r="L23" s="47"/>
      <c r="M23" s="47"/>
      <c r="N23" s="47"/>
      <c r="O23" s="2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47"/>
      <c r="AE23" s="47"/>
      <c r="AF23" s="47"/>
      <c r="AG23" s="47"/>
      <c r="AH23" s="47"/>
      <c r="AI23" s="41">
        <f>SUM(C23:AG23)</f>
        <v>0</v>
      </c>
      <c r="AJ23" s="2"/>
    </row>
    <row r="24" spans="1:36" x14ac:dyDescent="0.25">
      <c r="A24" s="2">
        <v>17</v>
      </c>
      <c r="B24" s="2" t="s">
        <v>82</v>
      </c>
      <c r="C24" s="47"/>
      <c r="D24" s="47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2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2"/>
      <c r="AI24" s="41">
        <f>SUM(C24:AG24)</f>
        <v>0</v>
      </c>
      <c r="AJ24" s="2"/>
    </row>
    <row r="25" spans="1:36" x14ac:dyDescent="0.25">
      <c r="A25" s="2">
        <v>18</v>
      </c>
      <c r="B25" s="2" t="s">
        <v>83</v>
      </c>
      <c r="C25" s="47"/>
      <c r="D25" s="47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2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47"/>
      <c r="AE25" s="47"/>
      <c r="AF25" s="47"/>
      <c r="AG25" s="47"/>
      <c r="AH25" s="2"/>
      <c r="AI25" s="41">
        <f>SUM(C25:AG25)</f>
        <v>0</v>
      </c>
      <c r="AJ25" s="2"/>
    </row>
    <row r="26" spans="1:36" x14ac:dyDescent="0.25">
      <c r="A26" s="2">
        <v>19</v>
      </c>
      <c r="B26" s="2" t="s">
        <v>84</v>
      </c>
      <c r="C26" s="47"/>
      <c r="D26" s="47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2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47"/>
      <c r="AE26" s="47"/>
      <c r="AF26" s="47"/>
      <c r="AG26" s="47"/>
      <c r="AH26" s="2"/>
      <c r="AI26" s="41">
        <f>SUM(C26:AG26)</f>
        <v>0</v>
      </c>
      <c r="AJ26" s="2"/>
    </row>
    <row r="27" spans="1:36" x14ac:dyDescent="0.25">
      <c r="A27" s="2">
        <v>20</v>
      </c>
      <c r="B27" s="2" t="s">
        <v>85</v>
      </c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2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2"/>
      <c r="AI27" s="41">
        <f>SUM(C27:AG27)</f>
        <v>0</v>
      </c>
      <c r="AJ27" s="2"/>
    </row>
    <row r="28" spans="1:36" x14ac:dyDescent="0.25">
      <c r="A28" s="2">
        <v>21</v>
      </c>
      <c r="B28" s="2" t="s">
        <v>86</v>
      </c>
      <c r="C28" s="47"/>
      <c r="D28" s="47">
        <v>82054</v>
      </c>
      <c r="E28" s="47">
        <v>76425</v>
      </c>
      <c r="F28" s="47">
        <v>31249</v>
      </c>
      <c r="G28" s="47"/>
      <c r="H28" s="47"/>
      <c r="I28" s="47"/>
      <c r="J28" s="47">
        <v>138677</v>
      </c>
      <c r="K28" s="47"/>
      <c r="L28" s="47">
        <v>78088</v>
      </c>
      <c r="M28" s="47">
        <v>55782</v>
      </c>
      <c r="N28" s="47">
        <v>57385</v>
      </c>
      <c r="O28" s="2"/>
      <c r="P28" s="47">
        <v>69134</v>
      </c>
      <c r="Q28" s="47">
        <v>24142</v>
      </c>
      <c r="R28" s="47">
        <v>30583</v>
      </c>
      <c r="S28" s="47">
        <v>20346</v>
      </c>
      <c r="T28" s="47">
        <v>9312</v>
      </c>
      <c r="U28" s="47">
        <v>32308</v>
      </c>
      <c r="V28" s="47">
        <v>55158</v>
      </c>
      <c r="W28" s="47">
        <v>47672</v>
      </c>
      <c r="X28" s="47">
        <v>36982</v>
      </c>
      <c r="Y28" s="47">
        <v>71831</v>
      </c>
      <c r="Z28" s="47">
        <v>72613</v>
      </c>
      <c r="AA28" s="47">
        <v>65615</v>
      </c>
      <c r="AB28" s="47">
        <v>37316</v>
      </c>
      <c r="AC28" s="47">
        <v>34113</v>
      </c>
      <c r="AD28" s="47">
        <v>37839</v>
      </c>
      <c r="AE28" s="47">
        <v>51041</v>
      </c>
      <c r="AF28" s="47">
        <v>80999</v>
      </c>
      <c r="AG28" s="47">
        <v>60557</v>
      </c>
      <c r="AH28" s="2"/>
      <c r="AI28" s="41">
        <f>SUM(C28:AG28)</f>
        <v>1357221</v>
      </c>
      <c r="AJ28" s="2"/>
    </row>
    <row r="29" spans="1:36" x14ac:dyDescent="0.25">
      <c r="A29" s="2">
        <v>22</v>
      </c>
      <c r="B29" s="62" t="s">
        <v>87</v>
      </c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2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2"/>
      <c r="AI29" s="41">
        <f>SUM(C29:AG29)</f>
        <v>0</v>
      </c>
      <c r="AJ29" s="2"/>
    </row>
    <row r="30" spans="1:36" x14ac:dyDescent="0.25">
      <c r="A30" s="2">
        <v>23</v>
      </c>
      <c r="B30" s="2" t="s">
        <v>88</v>
      </c>
      <c r="C30" s="47"/>
      <c r="D30" s="47"/>
      <c r="E30" s="47"/>
      <c r="F30" s="47"/>
      <c r="G30" s="47"/>
      <c r="H30" s="47"/>
      <c r="I30" s="47"/>
      <c r="J30" s="47"/>
      <c r="K30" s="47"/>
      <c r="L30" s="47">
        <v>78088</v>
      </c>
      <c r="M30" s="47">
        <v>55782</v>
      </c>
      <c r="N30" s="47">
        <v>57385</v>
      </c>
      <c r="O30" s="47"/>
      <c r="P30" s="47">
        <v>69134</v>
      </c>
      <c r="Q30" s="47">
        <v>24142</v>
      </c>
      <c r="R30" s="47">
        <v>30583</v>
      </c>
      <c r="S30" s="47">
        <v>20346</v>
      </c>
      <c r="T30" s="47">
        <v>9312</v>
      </c>
      <c r="U30" s="47">
        <v>32308</v>
      </c>
      <c r="V30" s="47">
        <v>55158</v>
      </c>
      <c r="W30" s="47">
        <v>47672</v>
      </c>
      <c r="X30" s="47">
        <v>36982</v>
      </c>
      <c r="Y30" s="47">
        <v>71831</v>
      </c>
      <c r="Z30" s="47">
        <v>72613</v>
      </c>
      <c r="AA30" s="47">
        <v>65615</v>
      </c>
      <c r="AB30" s="47">
        <v>37316</v>
      </c>
      <c r="AC30" s="47">
        <v>34113</v>
      </c>
      <c r="AD30" s="47">
        <v>37839</v>
      </c>
      <c r="AE30" s="47">
        <v>51041</v>
      </c>
      <c r="AF30" s="47"/>
      <c r="AG30" s="47">
        <v>60557</v>
      </c>
      <c r="AH30" s="2"/>
      <c r="AI30" s="41">
        <f>SUM(C30:AG30)</f>
        <v>947817</v>
      </c>
      <c r="AJ30" s="2"/>
    </row>
    <row r="31" spans="1:36" x14ac:dyDescent="0.25">
      <c r="A31" s="2">
        <v>24</v>
      </c>
      <c r="B31" s="2" t="s">
        <v>89</v>
      </c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2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2"/>
      <c r="AI31" s="41">
        <f>SUM(C31:AG31)</f>
        <v>0</v>
      </c>
      <c r="AJ31" s="2"/>
    </row>
    <row r="32" spans="1:36" x14ac:dyDescent="0.25">
      <c r="A32" s="2">
        <v>25</v>
      </c>
      <c r="B32" s="2" t="s">
        <v>90</v>
      </c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2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2"/>
      <c r="AI32" s="41">
        <f>SUM(C32:AG32)</f>
        <v>0</v>
      </c>
      <c r="AJ32" s="2"/>
    </row>
    <row r="33" spans="1:36" x14ac:dyDescent="0.25">
      <c r="A33" s="2">
        <v>26</v>
      </c>
      <c r="B33" s="2" t="s">
        <v>91</v>
      </c>
      <c r="C33" s="47"/>
      <c r="D33" s="47"/>
      <c r="E33" s="47">
        <v>76425</v>
      </c>
      <c r="F33" s="47">
        <v>31249</v>
      </c>
      <c r="G33" s="47"/>
      <c r="H33" s="47"/>
      <c r="I33" s="47"/>
      <c r="J33" s="47"/>
      <c r="K33" s="47"/>
      <c r="L33" s="47"/>
      <c r="M33" s="47"/>
      <c r="N33" s="47"/>
      <c r="O33" s="2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E33" s="47"/>
      <c r="AF33" s="47"/>
      <c r="AG33" s="47"/>
      <c r="AH33" s="2"/>
      <c r="AI33" s="41">
        <f>SUM(C33:AG33)</f>
        <v>107674</v>
      </c>
      <c r="AJ33" s="2"/>
    </row>
    <row r="34" spans="1:36" x14ac:dyDescent="0.25">
      <c r="A34" s="2">
        <v>27</v>
      </c>
      <c r="B34" s="2" t="s">
        <v>92</v>
      </c>
      <c r="C34" s="47"/>
      <c r="D34" s="47">
        <v>82054</v>
      </c>
      <c r="E34" s="47">
        <v>76425</v>
      </c>
      <c r="F34" s="47">
        <v>31249</v>
      </c>
      <c r="G34" s="47"/>
      <c r="H34" s="47"/>
      <c r="I34" s="47"/>
      <c r="J34" s="47">
        <v>138677</v>
      </c>
      <c r="K34" s="47">
        <v>49691</v>
      </c>
      <c r="L34" s="47">
        <v>78088</v>
      </c>
      <c r="M34" s="47">
        <v>55782</v>
      </c>
      <c r="N34" s="47"/>
      <c r="O34" s="2"/>
      <c r="P34" s="47">
        <v>69134</v>
      </c>
      <c r="Q34" s="47">
        <v>24142</v>
      </c>
      <c r="R34" s="47">
        <v>30583</v>
      </c>
      <c r="S34" s="47">
        <v>20346</v>
      </c>
      <c r="T34" s="47">
        <v>9312</v>
      </c>
      <c r="U34" s="47">
        <v>32308</v>
      </c>
      <c r="V34" s="47">
        <v>55158</v>
      </c>
      <c r="W34" s="47">
        <v>47672</v>
      </c>
      <c r="X34" s="47">
        <v>36982</v>
      </c>
      <c r="Y34" s="47"/>
      <c r="Z34" s="47"/>
      <c r="AA34" s="47">
        <v>65615</v>
      </c>
      <c r="AB34" s="47">
        <v>37316</v>
      </c>
      <c r="AC34" s="47">
        <v>34113</v>
      </c>
      <c r="AD34" s="47">
        <v>37839</v>
      </c>
      <c r="AE34" s="47">
        <v>51041</v>
      </c>
      <c r="AF34" s="47">
        <v>80999</v>
      </c>
      <c r="AG34" s="47">
        <v>60557</v>
      </c>
      <c r="AH34" s="2"/>
      <c r="AI34" s="41">
        <f>SUM(C34:AG34)</f>
        <v>1205083</v>
      </c>
      <c r="AJ34" s="2"/>
    </row>
    <row r="35" spans="1:36" x14ac:dyDescent="0.25">
      <c r="A35" s="2">
        <v>28</v>
      </c>
      <c r="B35" s="2" t="s">
        <v>93</v>
      </c>
      <c r="C35" s="47"/>
      <c r="D35" s="47"/>
      <c r="E35" s="47"/>
      <c r="F35" s="47"/>
      <c r="G35" s="47"/>
      <c r="H35" s="47"/>
      <c r="I35" s="47"/>
      <c r="J35" s="47"/>
      <c r="K35" s="47">
        <v>49691</v>
      </c>
      <c r="L35" s="47">
        <v>78088</v>
      </c>
      <c r="M35" s="47">
        <v>55782</v>
      </c>
      <c r="N35" s="47"/>
      <c r="O35" s="68"/>
      <c r="P35" s="47">
        <v>69134</v>
      </c>
      <c r="Q35" s="47">
        <v>24142</v>
      </c>
      <c r="R35" s="47">
        <v>30583</v>
      </c>
      <c r="S35" s="47">
        <v>20346</v>
      </c>
      <c r="T35" s="47">
        <v>9312</v>
      </c>
      <c r="U35" s="47">
        <v>32308</v>
      </c>
      <c r="V35" s="47">
        <v>55158</v>
      </c>
      <c r="W35" s="47"/>
      <c r="X35" s="47">
        <v>36982</v>
      </c>
      <c r="Y35" s="47">
        <v>71831</v>
      </c>
      <c r="Z35" s="47">
        <v>72613</v>
      </c>
      <c r="AA35" s="47"/>
      <c r="AB35" s="47"/>
      <c r="AC35" s="47"/>
      <c r="AD35" s="47">
        <v>37839</v>
      </c>
      <c r="AE35" s="47">
        <v>51041</v>
      </c>
      <c r="AF35" s="47">
        <v>80999</v>
      </c>
      <c r="AG35" s="47"/>
      <c r="AH35" s="2"/>
      <c r="AI35" s="41">
        <f>SUM(C35:AG35)</f>
        <v>775849</v>
      </c>
      <c r="AJ35" s="2"/>
    </row>
    <row r="36" spans="1:36" x14ac:dyDescent="0.25">
      <c r="A36" s="2">
        <v>29</v>
      </c>
      <c r="B36" s="2" t="s">
        <v>94</v>
      </c>
      <c r="C36" s="47"/>
      <c r="D36" s="4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2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E36" s="47"/>
      <c r="AF36" s="47"/>
      <c r="AG36" s="47"/>
      <c r="AH36" s="2"/>
      <c r="AI36" s="41">
        <f>SUM(C36:AG36)</f>
        <v>0</v>
      </c>
      <c r="AJ36" s="2"/>
    </row>
    <row r="37" spans="1:36" x14ac:dyDescent="0.25">
      <c r="A37" s="2">
        <v>30</v>
      </c>
      <c r="B37" s="2" t="s">
        <v>95</v>
      </c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68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2"/>
      <c r="AI37" s="41">
        <f>SUM(C37:AG37)</f>
        <v>0</v>
      </c>
      <c r="AJ37" s="2"/>
    </row>
    <row r="38" spans="1:36" x14ac:dyDescent="0.25">
      <c r="A38" s="2">
        <v>31</v>
      </c>
      <c r="B38" s="2" t="s">
        <v>96</v>
      </c>
      <c r="C38" s="47"/>
      <c r="D38" s="47">
        <v>82054</v>
      </c>
      <c r="E38" s="47">
        <v>76425</v>
      </c>
      <c r="F38" s="47">
        <v>31249</v>
      </c>
      <c r="G38" s="47"/>
      <c r="H38" s="47"/>
      <c r="I38" s="47"/>
      <c r="J38" s="47"/>
      <c r="K38" s="47">
        <v>49691</v>
      </c>
      <c r="L38" s="47">
        <v>78088</v>
      </c>
      <c r="M38" s="47"/>
      <c r="N38" s="47"/>
      <c r="O38" s="68"/>
      <c r="P38" s="47">
        <v>69134</v>
      </c>
      <c r="Q38" s="47">
        <v>24142</v>
      </c>
      <c r="R38" s="47">
        <v>30583</v>
      </c>
      <c r="S38" s="47">
        <v>20346</v>
      </c>
      <c r="T38" s="47">
        <v>9312</v>
      </c>
      <c r="U38" s="47">
        <v>7854</v>
      </c>
      <c r="V38" s="47">
        <v>55158</v>
      </c>
      <c r="W38" s="47">
        <v>47672</v>
      </c>
      <c r="X38" s="47">
        <v>36982</v>
      </c>
      <c r="Y38" s="47">
        <v>71831</v>
      </c>
      <c r="Z38" s="47">
        <v>72613</v>
      </c>
      <c r="AA38" s="47">
        <v>65615</v>
      </c>
      <c r="AB38" s="47">
        <v>37316</v>
      </c>
      <c r="AC38" s="47">
        <v>34113</v>
      </c>
      <c r="AD38" s="47">
        <v>37839</v>
      </c>
      <c r="AE38" s="47">
        <v>51041</v>
      </c>
      <c r="AF38" s="47">
        <v>76416</v>
      </c>
      <c r="AG38" s="47">
        <v>60557</v>
      </c>
      <c r="AH38" s="2"/>
      <c r="AI38" s="41">
        <f>SUM(C38:AG38)</f>
        <v>1126031</v>
      </c>
      <c r="AJ38" s="2"/>
    </row>
    <row r="39" spans="1:36" x14ac:dyDescent="0.25">
      <c r="A39" s="2">
        <v>32</v>
      </c>
      <c r="B39" s="2" t="s">
        <v>97</v>
      </c>
      <c r="C39" s="47"/>
      <c r="D39" s="47">
        <v>82054</v>
      </c>
      <c r="E39" s="47">
        <v>76425</v>
      </c>
      <c r="F39" s="47">
        <v>31249</v>
      </c>
      <c r="G39" s="47"/>
      <c r="H39" s="47"/>
      <c r="I39" s="47"/>
      <c r="J39" s="47">
        <v>138677</v>
      </c>
      <c r="K39" s="47">
        <v>49691</v>
      </c>
      <c r="L39" s="47">
        <v>78088</v>
      </c>
      <c r="M39" s="47">
        <v>55782</v>
      </c>
      <c r="N39" s="47">
        <v>57385</v>
      </c>
      <c r="O39" s="68"/>
      <c r="P39" s="47">
        <v>69134</v>
      </c>
      <c r="Q39" s="47">
        <v>24142</v>
      </c>
      <c r="R39" s="47">
        <v>30583</v>
      </c>
      <c r="S39" s="47">
        <v>20346</v>
      </c>
      <c r="T39" s="47">
        <v>9312</v>
      </c>
      <c r="U39" s="47">
        <v>32308</v>
      </c>
      <c r="V39" s="47">
        <v>55158</v>
      </c>
      <c r="W39" s="47">
        <v>47672</v>
      </c>
      <c r="X39" s="47">
        <v>36982</v>
      </c>
      <c r="Y39" s="47">
        <v>71831</v>
      </c>
      <c r="Z39" s="47">
        <v>72613</v>
      </c>
      <c r="AA39" s="47">
        <v>65615</v>
      </c>
      <c r="AB39" s="47">
        <v>37316</v>
      </c>
      <c r="AC39" s="47">
        <v>34113</v>
      </c>
      <c r="AD39" s="47">
        <v>37839</v>
      </c>
      <c r="AE39" s="47">
        <v>51041</v>
      </c>
      <c r="AF39" s="47">
        <v>76416</v>
      </c>
      <c r="AG39" s="47">
        <v>60557</v>
      </c>
      <c r="AH39" s="2"/>
      <c r="AI39" s="41">
        <f>SUM(C39:AG39)</f>
        <v>1402329</v>
      </c>
      <c r="AJ39" s="2"/>
    </row>
    <row r="40" spans="1:36" x14ac:dyDescent="0.25">
      <c r="A40" s="2">
        <v>33</v>
      </c>
      <c r="B40" s="2" t="s">
        <v>98</v>
      </c>
      <c r="C40" s="47"/>
      <c r="D40" s="47"/>
      <c r="E40" s="47"/>
      <c r="F40" s="47"/>
      <c r="G40" s="47"/>
      <c r="H40" s="47"/>
      <c r="I40" s="47"/>
      <c r="J40" s="47"/>
      <c r="K40" s="47">
        <v>49691</v>
      </c>
      <c r="L40" s="47">
        <v>78088</v>
      </c>
      <c r="M40" s="47">
        <v>55782</v>
      </c>
      <c r="N40" s="47">
        <v>57385</v>
      </c>
      <c r="O40" s="68"/>
      <c r="P40" s="47">
        <v>69134</v>
      </c>
      <c r="Q40" s="47">
        <v>24142</v>
      </c>
      <c r="R40" s="47">
        <v>30583</v>
      </c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2"/>
      <c r="AI40" s="41">
        <f>SUM(C40:AG40)</f>
        <v>364805</v>
      </c>
      <c r="AJ40" s="2"/>
    </row>
    <row r="41" spans="1:36" x14ac:dyDescent="0.25">
      <c r="A41" s="2">
        <v>34</v>
      </c>
      <c r="B41" s="2" t="s">
        <v>99</v>
      </c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2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2"/>
      <c r="AI41" s="41">
        <f>SUM(C41:AG41)</f>
        <v>0</v>
      </c>
      <c r="AJ41" s="2"/>
    </row>
    <row r="42" spans="1:36" x14ac:dyDescent="0.25">
      <c r="A42" s="2">
        <v>35</v>
      </c>
      <c r="B42" s="2" t="s">
        <v>100</v>
      </c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2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2"/>
      <c r="AI42" s="41">
        <f>SUM(C42:AG42)</f>
        <v>0</v>
      </c>
      <c r="AJ42" s="2"/>
    </row>
    <row r="43" spans="1:36" x14ac:dyDescent="0.25">
      <c r="A43" s="2">
        <v>36</v>
      </c>
      <c r="B43" s="2" t="s">
        <v>101</v>
      </c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2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  <c r="AA43" s="47"/>
      <c r="AB43" s="47"/>
      <c r="AC43" s="47"/>
      <c r="AD43" s="47"/>
      <c r="AE43" s="47"/>
      <c r="AF43" s="47"/>
      <c r="AG43" s="47"/>
      <c r="AH43" s="2"/>
      <c r="AI43" s="41">
        <f>SUM(C43:AG43)</f>
        <v>0</v>
      </c>
      <c r="AJ43" s="2"/>
    </row>
    <row r="44" spans="1:36" x14ac:dyDescent="0.25">
      <c r="A44" s="2">
        <v>37</v>
      </c>
      <c r="B44" s="2" t="s">
        <v>102</v>
      </c>
      <c r="C44" s="47"/>
      <c r="D44" s="47"/>
      <c r="E44" s="47"/>
      <c r="F44" s="47"/>
      <c r="G44" s="47"/>
      <c r="H44" s="47"/>
      <c r="I44" s="47"/>
      <c r="J44" s="47"/>
      <c r="K44" s="47"/>
      <c r="L44" s="47"/>
      <c r="M44" s="47"/>
      <c r="N44" s="47"/>
      <c r="O44" s="2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7"/>
      <c r="AB44" s="47"/>
      <c r="AC44" s="47"/>
      <c r="AD44" s="47"/>
      <c r="AE44" s="47"/>
      <c r="AF44" s="47"/>
      <c r="AG44" s="47"/>
      <c r="AH44" s="2"/>
      <c r="AI44" s="41">
        <f>SUM(C44:AG44)</f>
        <v>0</v>
      </c>
      <c r="AJ44" s="2"/>
    </row>
    <row r="45" spans="1:36" x14ac:dyDescent="0.25">
      <c r="A45" s="2">
        <v>38</v>
      </c>
      <c r="B45" s="2" t="s">
        <v>103</v>
      </c>
      <c r="C45" s="47"/>
      <c r="D45" s="47"/>
      <c r="E45" s="47"/>
      <c r="F45" s="47"/>
      <c r="G45" s="47"/>
      <c r="H45" s="47"/>
      <c r="I45" s="47"/>
      <c r="J45" s="47"/>
      <c r="K45" s="47"/>
      <c r="L45" s="47"/>
      <c r="M45" s="47"/>
      <c r="N45" s="47"/>
      <c r="O45" s="2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  <c r="AA45" s="47"/>
      <c r="AB45" s="47"/>
      <c r="AC45" s="47"/>
      <c r="AD45" s="47"/>
      <c r="AE45" s="47"/>
      <c r="AF45" s="47"/>
      <c r="AG45" s="47"/>
      <c r="AH45" s="2"/>
      <c r="AI45" s="41">
        <f>SUM(C45:AG45)</f>
        <v>0</v>
      </c>
      <c r="AJ45" s="2"/>
    </row>
    <row r="46" spans="1:36" x14ac:dyDescent="0.25">
      <c r="A46" s="2">
        <v>39</v>
      </c>
      <c r="B46" s="2" t="s">
        <v>104</v>
      </c>
      <c r="C46" s="47"/>
      <c r="D46" s="47"/>
      <c r="E46" s="47"/>
      <c r="F46" s="47"/>
      <c r="G46" s="47"/>
      <c r="H46" s="47"/>
      <c r="I46" s="47"/>
      <c r="J46" s="47"/>
      <c r="K46" s="47"/>
      <c r="L46" s="47"/>
      <c r="M46" s="47"/>
      <c r="N46" s="47"/>
      <c r="O46" s="2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  <c r="AA46" s="47"/>
      <c r="AB46" s="47"/>
      <c r="AC46" s="47"/>
      <c r="AD46" s="47"/>
      <c r="AE46" s="47"/>
      <c r="AF46" s="47"/>
      <c r="AG46" s="47"/>
      <c r="AH46" s="2"/>
      <c r="AI46" s="41">
        <f>SUM(C46:AG46)</f>
        <v>0</v>
      </c>
      <c r="AJ46" s="2"/>
    </row>
    <row r="47" spans="1:36" x14ac:dyDescent="0.25">
      <c r="A47" s="2">
        <v>40</v>
      </c>
      <c r="B47" s="2" t="s">
        <v>105</v>
      </c>
      <c r="C47" s="47"/>
      <c r="D47" s="47"/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2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  <c r="AA47" s="47"/>
      <c r="AB47" s="47"/>
      <c r="AC47" s="47"/>
      <c r="AD47" s="47"/>
      <c r="AE47" s="47"/>
      <c r="AF47" s="47"/>
      <c r="AG47" s="47"/>
      <c r="AH47" s="2"/>
      <c r="AI47" s="41">
        <f>SUM(C47:AG47)</f>
        <v>0</v>
      </c>
      <c r="AJ47" s="2"/>
    </row>
    <row r="48" spans="1:36" x14ac:dyDescent="0.25">
      <c r="A48" s="2">
        <v>41</v>
      </c>
      <c r="B48" s="2" t="s">
        <v>106</v>
      </c>
      <c r="C48" s="47"/>
      <c r="D48" s="47"/>
      <c r="E48" s="47"/>
      <c r="F48" s="47"/>
      <c r="G48" s="47"/>
      <c r="H48" s="47"/>
      <c r="I48" s="47"/>
      <c r="J48" s="47">
        <v>138677</v>
      </c>
      <c r="K48" s="47">
        <v>49691</v>
      </c>
      <c r="L48" s="47">
        <v>78088</v>
      </c>
      <c r="M48" s="47">
        <v>55782</v>
      </c>
      <c r="N48" s="47">
        <v>57385</v>
      </c>
      <c r="O48" s="68"/>
      <c r="P48" s="47">
        <v>69134</v>
      </c>
      <c r="Q48" s="47">
        <v>24142</v>
      </c>
      <c r="R48" s="47">
        <v>30583</v>
      </c>
      <c r="S48" s="47">
        <v>20346</v>
      </c>
      <c r="T48" s="47">
        <v>9312</v>
      </c>
      <c r="U48" s="47">
        <v>32308</v>
      </c>
      <c r="V48" s="47">
        <v>55158</v>
      </c>
      <c r="W48" s="47">
        <v>47672</v>
      </c>
      <c r="X48" s="47">
        <v>36982</v>
      </c>
      <c r="Y48" s="47">
        <v>71831</v>
      </c>
      <c r="Z48" s="47">
        <v>72613</v>
      </c>
      <c r="AA48" s="47">
        <v>65615</v>
      </c>
      <c r="AB48" s="47">
        <v>37316</v>
      </c>
      <c r="AC48" s="47">
        <v>34113</v>
      </c>
      <c r="AD48" s="47">
        <v>37839</v>
      </c>
      <c r="AE48" s="47">
        <v>51041</v>
      </c>
      <c r="AF48" s="47">
        <v>80999</v>
      </c>
      <c r="AG48" s="47">
        <v>60557</v>
      </c>
      <c r="AH48" s="2"/>
      <c r="AI48" s="41">
        <f>SUM(C48:AG48)</f>
        <v>1217184</v>
      </c>
      <c r="AJ48" s="2"/>
    </row>
    <row r="49" spans="1:36" x14ac:dyDescent="0.25">
      <c r="A49" s="2">
        <v>42</v>
      </c>
      <c r="B49" s="2" t="s">
        <v>107</v>
      </c>
      <c r="C49" s="47"/>
      <c r="D49" s="47">
        <v>82054</v>
      </c>
      <c r="E49" s="47">
        <v>76425</v>
      </c>
      <c r="F49" s="47">
        <v>31249</v>
      </c>
      <c r="G49" s="47"/>
      <c r="H49" s="47"/>
      <c r="I49" s="47"/>
      <c r="J49" s="47">
        <v>138677</v>
      </c>
      <c r="K49" s="47">
        <v>49691</v>
      </c>
      <c r="L49" s="47">
        <v>78088</v>
      </c>
      <c r="M49" s="47">
        <v>55782</v>
      </c>
      <c r="N49" s="47">
        <v>57385</v>
      </c>
      <c r="O49" s="68"/>
      <c r="P49" s="47">
        <v>69134</v>
      </c>
      <c r="Q49" s="47">
        <v>24142</v>
      </c>
      <c r="R49" s="47">
        <v>30583</v>
      </c>
      <c r="S49" s="47">
        <v>20346</v>
      </c>
      <c r="T49" s="47">
        <v>9312</v>
      </c>
      <c r="U49" s="47">
        <v>32308</v>
      </c>
      <c r="V49" s="47"/>
      <c r="W49" s="47">
        <v>47672</v>
      </c>
      <c r="X49" s="47">
        <v>36982</v>
      </c>
      <c r="Y49" s="47">
        <v>71831</v>
      </c>
      <c r="Z49" s="47">
        <v>72613</v>
      </c>
      <c r="AA49" s="47">
        <v>65615</v>
      </c>
      <c r="AB49" s="47">
        <v>37316</v>
      </c>
      <c r="AC49" s="47">
        <v>34113</v>
      </c>
      <c r="AD49" s="47">
        <v>37839</v>
      </c>
      <c r="AE49" s="47">
        <v>51041</v>
      </c>
      <c r="AF49" s="47">
        <v>80999</v>
      </c>
      <c r="AG49" s="47">
        <v>60557</v>
      </c>
      <c r="AH49" s="2"/>
      <c r="AI49" s="41">
        <f>SUM(C49:AG49)</f>
        <v>1351754</v>
      </c>
      <c r="AJ49" s="2"/>
    </row>
    <row r="50" spans="1:36" x14ac:dyDescent="0.25">
      <c r="A50" s="2">
        <v>43</v>
      </c>
      <c r="B50" s="2" t="s">
        <v>108</v>
      </c>
      <c r="C50" s="47"/>
      <c r="D50" s="47"/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2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  <c r="AA50" s="47"/>
      <c r="AB50" s="47"/>
      <c r="AC50" s="47"/>
      <c r="AD50" s="47"/>
      <c r="AE50" s="47"/>
      <c r="AF50" s="47"/>
      <c r="AG50" s="47"/>
      <c r="AH50" s="2"/>
      <c r="AI50" s="41">
        <f>SUM(C50:AG50)</f>
        <v>0</v>
      </c>
      <c r="AJ50" s="2"/>
    </row>
    <row r="51" spans="1:36" x14ac:dyDescent="0.25">
      <c r="A51" s="2">
        <v>44</v>
      </c>
      <c r="B51" s="2" t="s">
        <v>112</v>
      </c>
      <c r="C51" s="47"/>
      <c r="D51" s="47">
        <v>82054</v>
      </c>
      <c r="E51" s="47">
        <v>76425</v>
      </c>
      <c r="F51" s="47"/>
      <c r="G51" s="47"/>
      <c r="H51" s="47"/>
      <c r="I51" s="47"/>
      <c r="J51" s="47"/>
      <c r="K51" s="47">
        <v>49691</v>
      </c>
      <c r="L51" s="47">
        <v>78088</v>
      </c>
      <c r="M51" s="47">
        <v>55782</v>
      </c>
      <c r="N51" s="47"/>
      <c r="O51" s="68"/>
      <c r="P51" s="47"/>
      <c r="Q51" s="47">
        <v>24142</v>
      </c>
      <c r="R51" s="47">
        <v>30583</v>
      </c>
      <c r="S51" s="47">
        <v>20346</v>
      </c>
      <c r="T51" s="47">
        <v>9312</v>
      </c>
      <c r="U51" s="47">
        <v>32308</v>
      </c>
      <c r="V51" s="47">
        <v>55158</v>
      </c>
      <c r="W51" s="47">
        <v>47672</v>
      </c>
      <c r="X51" s="47">
        <v>36982</v>
      </c>
      <c r="Y51" s="47">
        <v>71831</v>
      </c>
      <c r="Z51" s="47"/>
      <c r="AA51" s="47">
        <v>65615</v>
      </c>
      <c r="AB51" s="47">
        <v>37316</v>
      </c>
      <c r="AC51" s="47">
        <v>34113</v>
      </c>
      <c r="AD51" s="47">
        <v>37839</v>
      </c>
      <c r="AE51" s="47"/>
      <c r="AF51" s="47">
        <v>80999</v>
      </c>
      <c r="AG51" s="47">
        <v>60557</v>
      </c>
      <c r="AH51" s="2"/>
      <c r="AI51" s="41">
        <f>SUM(C51:AG51)</f>
        <v>986813</v>
      </c>
      <c r="AJ51" s="2"/>
    </row>
    <row r="52" spans="1:36" x14ac:dyDescent="0.25">
      <c r="A52" s="62">
        <v>45</v>
      </c>
      <c r="B52" s="62" t="s">
        <v>114</v>
      </c>
      <c r="C52" s="76"/>
      <c r="D52" s="76"/>
      <c r="E52" s="76"/>
      <c r="F52" s="76"/>
      <c r="G52" s="76"/>
      <c r="H52" s="76"/>
      <c r="I52" s="76"/>
      <c r="K52" s="47">
        <v>49691</v>
      </c>
      <c r="L52" s="47">
        <v>78088</v>
      </c>
      <c r="M52" s="47">
        <v>55782</v>
      </c>
      <c r="N52" s="47">
        <v>57385</v>
      </c>
      <c r="O52" s="68"/>
      <c r="P52" s="47">
        <v>69134</v>
      </c>
      <c r="Q52" s="47">
        <v>24142</v>
      </c>
      <c r="R52" s="47">
        <v>30583</v>
      </c>
      <c r="S52" s="47">
        <v>20346</v>
      </c>
      <c r="T52" s="47"/>
      <c r="U52" s="47"/>
      <c r="V52" s="47"/>
      <c r="W52" s="47">
        <v>47672</v>
      </c>
      <c r="X52" s="47">
        <v>36982</v>
      </c>
      <c r="Y52" s="47"/>
      <c r="Z52" s="47">
        <v>72613</v>
      </c>
      <c r="AA52" s="47">
        <v>65615</v>
      </c>
      <c r="AB52" s="47">
        <v>37316</v>
      </c>
      <c r="AC52" s="47">
        <v>34113</v>
      </c>
      <c r="AD52" s="47">
        <v>37839</v>
      </c>
      <c r="AE52" s="47">
        <v>51041</v>
      </c>
      <c r="AF52" s="47">
        <v>76416</v>
      </c>
      <c r="AG52" s="47">
        <v>60557</v>
      </c>
      <c r="AH52" s="62"/>
      <c r="AI52" s="41">
        <f>SUM(C52:AG52)</f>
        <v>905315</v>
      </c>
      <c r="AJ52" s="62"/>
    </row>
    <row r="53" spans="1:36" x14ac:dyDescent="0.25">
      <c r="A53" s="2">
        <v>46</v>
      </c>
      <c r="B53" s="2"/>
      <c r="C53" s="47"/>
      <c r="D53" s="47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2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  <c r="AA53" s="47"/>
      <c r="AB53" s="47"/>
      <c r="AC53" s="47"/>
      <c r="AD53" s="47"/>
      <c r="AE53" s="47"/>
      <c r="AF53" s="47"/>
      <c r="AG53" s="47"/>
      <c r="AH53" s="47"/>
      <c r="AI53" s="41">
        <f>SUM(C53:AG53)</f>
        <v>0</v>
      </c>
      <c r="AJ53" s="47"/>
    </row>
    <row r="54" spans="1:36" x14ac:dyDescent="0.25">
      <c r="A54" s="2">
        <v>47</v>
      </c>
      <c r="B54" s="2"/>
      <c r="C54" s="47"/>
      <c r="D54" s="47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2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  <c r="AA54" s="47"/>
      <c r="AB54" s="47"/>
      <c r="AC54" s="47"/>
      <c r="AD54" s="47"/>
      <c r="AE54" s="47"/>
      <c r="AF54" s="47"/>
      <c r="AG54" s="47"/>
      <c r="AH54" s="47"/>
      <c r="AI54" s="41">
        <f>SUM(C54:AG54)</f>
        <v>0</v>
      </c>
      <c r="AJ54" s="47"/>
    </row>
    <row r="55" spans="1:36" x14ac:dyDescent="0.25">
      <c r="A55" s="2">
        <v>48</v>
      </c>
      <c r="B55" s="2"/>
      <c r="C55" s="47"/>
      <c r="D55" s="47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2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  <c r="AA55" s="47"/>
      <c r="AB55" s="47"/>
      <c r="AC55" s="47"/>
      <c r="AD55" s="47"/>
      <c r="AE55" s="47"/>
      <c r="AF55" s="47"/>
      <c r="AG55" s="47"/>
      <c r="AH55" s="47"/>
      <c r="AI55" s="41">
        <f>SUM(C55:AG55)</f>
        <v>0</v>
      </c>
      <c r="AJ55" s="47"/>
    </row>
    <row r="56" spans="1:36" x14ac:dyDescent="0.25">
      <c r="A56" s="2">
        <v>49</v>
      </c>
      <c r="B56" s="2"/>
      <c r="C56" s="47"/>
      <c r="D56" s="47"/>
      <c r="E56" s="47"/>
      <c r="F56" s="47"/>
      <c r="G56" s="47"/>
      <c r="H56" s="47"/>
      <c r="I56" s="47"/>
      <c r="J56" s="47"/>
      <c r="K56" s="47"/>
      <c r="L56" s="47"/>
      <c r="M56" s="47"/>
      <c r="N56" s="47"/>
      <c r="O56" s="2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  <c r="AA56" s="47"/>
      <c r="AB56" s="47"/>
      <c r="AC56" s="47"/>
      <c r="AD56" s="47"/>
      <c r="AE56" s="47"/>
      <c r="AF56" s="47"/>
      <c r="AG56" s="47"/>
      <c r="AH56" s="47"/>
      <c r="AI56" s="41">
        <f>SUM(C56:AG56)</f>
        <v>0</v>
      </c>
      <c r="AJ56" s="47"/>
    </row>
    <row r="57" spans="1:36" x14ac:dyDescent="0.25">
      <c r="A57" s="2">
        <v>50</v>
      </c>
      <c r="B57" s="2"/>
      <c r="C57" s="47"/>
      <c r="D57" s="47"/>
      <c r="E57" s="47"/>
      <c r="F57" s="47"/>
      <c r="G57" s="47"/>
      <c r="H57" s="47"/>
      <c r="I57" s="47"/>
      <c r="J57" s="47"/>
      <c r="K57" s="47"/>
      <c r="L57" s="47"/>
      <c r="M57" s="47"/>
      <c r="N57" s="47"/>
      <c r="O57" s="2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  <c r="AA57" s="47"/>
      <c r="AB57" s="47"/>
      <c r="AC57" s="47"/>
      <c r="AD57" s="47"/>
      <c r="AE57" s="47"/>
      <c r="AF57" s="47"/>
      <c r="AG57" s="47"/>
      <c r="AH57" s="47"/>
      <c r="AI57" s="41">
        <f>SUM(C57:AG57)</f>
        <v>0</v>
      </c>
      <c r="AJ57" s="47"/>
    </row>
    <row r="58" spans="1:36" x14ac:dyDescent="0.25">
      <c r="A58" s="2">
        <v>51</v>
      </c>
      <c r="B58" s="2"/>
      <c r="C58" s="47"/>
      <c r="D58" s="47"/>
      <c r="E58" s="47"/>
      <c r="F58" s="47"/>
      <c r="G58" s="47"/>
      <c r="H58" s="47"/>
      <c r="I58" s="47"/>
      <c r="J58" s="47"/>
      <c r="K58" s="47"/>
      <c r="L58" s="47"/>
      <c r="M58" s="47"/>
      <c r="N58" s="47"/>
      <c r="O58" s="2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  <c r="AA58" s="47"/>
      <c r="AB58" s="47"/>
      <c r="AC58" s="47"/>
      <c r="AD58" s="47"/>
      <c r="AE58" s="47"/>
      <c r="AF58" s="47"/>
      <c r="AG58" s="47"/>
      <c r="AH58" s="47"/>
      <c r="AI58" s="41">
        <f>SUM(C58:AG58)</f>
        <v>0</v>
      </c>
      <c r="AJ58" s="47"/>
    </row>
    <row r="59" spans="1:36" x14ac:dyDescent="0.25">
      <c r="A59" s="2">
        <v>52</v>
      </c>
      <c r="B59" s="2"/>
      <c r="C59" s="47"/>
      <c r="D59" s="47"/>
      <c r="E59" s="47"/>
      <c r="F59" s="47"/>
      <c r="G59" s="47"/>
      <c r="H59" s="47"/>
      <c r="I59" s="47"/>
      <c r="J59" s="47"/>
      <c r="K59" s="47"/>
      <c r="L59" s="47"/>
      <c r="M59" s="47"/>
      <c r="N59" s="47"/>
      <c r="O59" s="2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  <c r="AA59" s="47"/>
      <c r="AB59" s="47"/>
      <c r="AC59" s="47"/>
      <c r="AD59" s="47"/>
      <c r="AE59" s="47"/>
      <c r="AF59" s="47"/>
      <c r="AG59" s="47"/>
      <c r="AH59" s="47"/>
      <c r="AI59" s="41">
        <f>SUM(C59:AG59)</f>
        <v>0</v>
      </c>
      <c r="AJ59" s="47"/>
    </row>
    <row r="60" spans="1:36" x14ac:dyDescent="0.25">
      <c r="A60" s="2">
        <v>53</v>
      </c>
      <c r="B60" s="2"/>
      <c r="C60" s="47"/>
      <c r="D60" s="47"/>
      <c r="E60" s="47"/>
      <c r="F60" s="47"/>
      <c r="G60" s="47"/>
      <c r="H60" s="47"/>
      <c r="I60" s="47"/>
      <c r="J60" s="47"/>
      <c r="K60" s="47"/>
      <c r="L60" s="47"/>
      <c r="M60" s="47"/>
      <c r="N60" s="47"/>
      <c r="O60" s="2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  <c r="AA60" s="47"/>
      <c r="AB60" s="47"/>
      <c r="AC60" s="47"/>
      <c r="AD60" s="47"/>
      <c r="AE60" s="47"/>
      <c r="AF60" s="47"/>
      <c r="AG60" s="47"/>
      <c r="AH60" s="47"/>
      <c r="AI60" s="41">
        <f>SUM(C60:AG60)</f>
        <v>0</v>
      </c>
      <c r="AJ60" s="47"/>
    </row>
    <row r="61" spans="1:36" x14ac:dyDescent="0.25">
      <c r="A61" s="2">
        <v>54</v>
      </c>
      <c r="B61" s="2"/>
      <c r="C61" s="47"/>
      <c r="D61" s="47"/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2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  <c r="AA61" s="47"/>
      <c r="AB61" s="47"/>
      <c r="AC61" s="47"/>
      <c r="AD61" s="47"/>
      <c r="AE61" s="47"/>
      <c r="AF61" s="47"/>
      <c r="AG61" s="47"/>
      <c r="AH61" s="47"/>
      <c r="AI61" s="41">
        <f>SUM(C61:AG61)</f>
        <v>0</v>
      </c>
      <c r="AJ61" s="47"/>
    </row>
    <row r="62" spans="1:36" x14ac:dyDescent="0.25">
      <c r="A62" s="2">
        <v>55</v>
      </c>
      <c r="B62" s="2"/>
      <c r="C62" s="47"/>
      <c r="D62" s="47"/>
      <c r="E62" s="47"/>
      <c r="F62" s="47"/>
      <c r="G62" s="47"/>
      <c r="H62" s="47"/>
      <c r="I62" s="47"/>
      <c r="J62" s="47"/>
      <c r="K62" s="47"/>
      <c r="L62" s="47"/>
      <c r="M62" s="47"/>
      <c r="N62" s="47"/>
      <c r="O62" s="2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  <c r="AA62" s="47"/>
      <c r="AB62" s="47"/>
      <c r="AC62" s="47"/>
      <c r="AD62" s="47"/>
      <c r="AE62" s="47"/>
      <c r="AF62" s="47"/>
      <c r="AG62" s="47"/>
      <c r="AH62" s="47"/>
      <c r="AI62" s="41">
        <f>SUM(C62:AG62)</f>
        <v>0</v>
      </c>
      <c r="AJ62" s="47"/>
    </row>
    <row r="63" spans="1:36" x14ac:dyDescent="0.25">
      <c r="A63" s="2"/>
      <c r="B63" s="2"/>
      <c r="C63" s="47"/>
      <c r="D63" s="47"/>
      <c r="E63" s="47"/>
      <c r="F63" s="47"/>
      <c r="G63" s="47"/>
      <c r="H63" s="47"/>
      <c r="I63" s="47"/>
      <c r="J63" s="47"/>
      <c r="K63" s="47"/>
      <c r="L63" s="47"/>
      <c r="M63" s="47"/>
      <c r="N63" s="47"/>
      <c r="O63" s="2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  <c r="AA63" s="47"/>
      <c r="AB63" s="47"/>
      <c r="AC63" s="47"/>
      <c r="AD63" s="47"/>
      <c r="AE63" s="47"/>
      <c r="AF63" s="47"/>
      <c r="AG63" s="47"/>
      <c r="AH63" s="47"/>
      <c r="AI63" s="47">
        <f>SUM(AI8:AI62)</f>
        <v>16955364</v>
      </c>
      <c r="AJ63" s="47"/>
    </row>
  </sheetData>
  <mergeCells count="4">
    <mergeCell ref="A2:AJ3"/>
    <mergeCell ref="A5:A7"/>
    <mergeCell ref="B5:B7"/>
    <mergeCell ref="C5:AJ5"/>
  </mergeCells>
  <pageMargins left="0.7" right="0.7" top="0.75" bottom="0.75" header="0.3" footer="0.3"/>
  <pageSetup orientation="portrait" horizontalDpi="360" verticalDpi="360" r:id="rId1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7884C-809B-4990-B227-EED5E9733D16}">
  <sheetViews>
    <sheetView topLeftCell="A4" zoomScale="45" workbookViewId="0" zoomScaleNormal="45">
      <selection pane="topLeft" activeCell="L46" sqref="L46"/>
    </sheetView>
  </sheetViews>
  <sheetFormatPr baseColWidth="8" defaultColWidth="9.140625" defaultRowHeight="15"/>
  <cols>
    <col min="1" max="1" width="4.7109375" style="40" customWidth="1"/>
    <col min="2" max="2" width="36.28515625" style="40" customWidth="1"/>
    <col min="3" max="3" width="12.28515625" style="48" bestFit="1" customWidth="1"/>
    <col min="4" max="4" width="10.140625" style="48" bestFit="1" customWidth="1"/>
    <col min="5" max="5" width="11.28515625" style="48" bestFit="1" customWidth="1"/>
    <col min="6" max="6" width="12.28515625" style="48" bestFit="1" customWidth="1"/>
    <col min="7" max="7" width="12.28515625" style="48" customWidth="1"/>
    <col min="8" max="8" width="12.7109375" style="48" customWidth="1"/>
    <col min="9" max="14" width="12.28515625" style="48" bestFit="1" customWidth="1"/>
    <col min="15" max="15" width="12.42578125" style="40" bestFit="1" customWidth="1"/>
    <col min="16" max="19" width="12.28515625" style="48" bestFit="1" customWidth="1"/>
    <col min="20" max="26" width="12.28515625" style="48" customWidth="1"/>
    <col min="27" max="28" width="10.140625" style="48" bestFit="1" customWidth="1"/>
    <col min="29" max="29" width="10.5703125" style="48" bestFit="1" customWidth="1"/>
    <col min="30" max="30" width="9.7109375" style="48" bestFit="1" customWidth="1"/>
    <col min="31" max="31" width="10.140625" style="48" bestFit="1" customWidth="1"/>
    <col min="32" max="32" width="10.140625" style="48" customWidth="1"/>
    <col min="33" max="33" width="10.140625" style="48" bestFit="1" customWidth="1"/>
    <col min="34" max="34" width="13" style="48" bestFit="1" customWidth="1"/>
    <col min="35" max="35" width="17.28515625" style="48" bestFit="1" customWidth="1"/>
    <col min="36" max="36" width="12.7109375" style="48" bestFit="1" customWidth="1"/>
    <col min="37" max="16384" width="9.140625" style="40" customWidth="1"/>
  </cols>
  <sheetData>
    <row r="2" spans="1:36" x14ac:dyDescent="0.25">
      <c r="A2" s="111" t="s">
        <v>17</v>
      </c>
      <c r="B2" s="111"/>
      <c r="C2" s="111"/>
      <c r="D2" s="111"/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1"/>
      <c r="U2" s="111"/>
      <c r="V2" s="111"/>
      <c r="W2" s="111"/>
      <c r="X2" s="111"/>
      <c r="Y2" s="111"/>
      <c r="Z2" s="111"/>
      <c r="AA2" s="111"/>
      <c r="AB2" s="111"/>
      <c r="AC2" s="111"/>
      <c r="AD2" s="111"/>
      <c r="AE2" s="111"/>
      <c r="AF2" s="111"/>
      <c r="AG2" s="111"/>
      <c r="AH2" s="111"/>
      <c r="AI2" s="111"/>
      <c r="AJ2" s="111"/>
    </row>
    <row r="3" spans="1:36" x14ac:dyDescent="0.25">
      <c r="A3" s="111"/>
      <c r="B3" s="111"/>
      <c r="C3" s="111"/>
      <c r="D3" s="111"/>
      <c r="E3" s="111"/>
      <c r="F3" s="111"/>
      <c r="G3" s="111"/>
      <c r="H3" s="111"/>
      <c r="I3" s="111"/>
      <c r="J3" s="111"/>
      <c r="K3" s="111"/>
      <c r="L3" s="111"/>
      <c r="M3" s="111"/>
      <c r="N3" s="111"/>
      <c r="O3" s="111"/>
      <c r="P3" s="111"/>
      <c r="Q3" s="111"/>
      <c r="R3" s="111"/>
      <c r="S3" s="111"/>
      <c r="T3" s="111"/>
      <c r="U3" s="111"/>
      <c r="V3" s="111"/>
      <c r="W3" s="111"/>
      <c r="X3" s="111"/>
      <c r="Y3" s="111"/>
      <c r="Z3" s="111"/>
      <c r="AA3" s="111"/>
      <c r="AB3" s="111"/>
      <c r="AC3" s="111"/>
      <c r="AD3" s="111"/>
      <c r="AE3" s="111"/>
      <c r="AF3" s="111"/>
      <c r="AG3" s="111"/>
      <c r="AH3" s="111"/>
      <c r="AI3" s="111"/>
      <c r="AJ3" s="111"/>
    </row>
    <row ht="15.75" r="5" spans="1:36" x14ac:dyDescent="0.25">
      <c r="A5" s="110" t="s">
        <v>0</v>
      </c>
      <c r="B5" s="110" t="s">
        <v>1</v>
      </c>
      <c r="C5" s="112"/>
      <c r="D5" s="112"/>
      <c r="E5" s="112"/>
      <c r="F5" s="112"/>
      <c r="G5" s="112"/>
      <c r="H5" s="112"/>
      <c r="I5" s="112"/>
      <c r="J5" s="112"/>
      <c r="K5" s="112"/>
      <c r="L5" s="112"/>
      <c r="M5" s="112"/>
      <c r="N5" s="112"/>
      <c r="O5" s="112"/>
      <c r="P5" s="112"/>
      <c r="Q5" s="112"/>
      <c r="R5" s="112"/>
      <c r="S5" s="112"/>
      <c r="T5" s="112"/>
      <c r="U5" s="112"/>
      <c r="V5" s="112"/>
      <c r="W5" s="112"/>
      <c r="X5" s="112"/>
      <c r="Y5" s="112"/>
      <c r="Z5" s="112"/>
      <c r="AA5" s="112"/>
      <c r="AB5" s="112"/>
      <c r="AC5" s="112"/>
      <c r="AD5" s="112"/>
      <c r="AE5" s="112"/>
      <c r="AF5" s="112"/>
      <c r="AG5" s="112"/>
      <c r="AH5" s="112"/>
      <c r="AI5" s="112"/>
      <c r="AJ5" s="112"/>
    </row>
    <row ht="15.75" r="6" spans="1:36" x14ac:dyDescent="0.25">
      <c r="A6" s="110"/>
      <c r="B6" s="110"/>
      <c r="C6" s="50">
        <v>1</v>
      </c>
      <c r="D6" s="50">
        <v>2</v>
      </c>
      <c r="E6" s="50">
        <v>3</v>
      </c>
      <c r="F6" s="50">
        <v>4</v>
      </c>
      <c r="G6" s="50">
        <v>5</v>
      </c>
      <c r="H6" s="50">
        <v>6</v>
      </c>
      <c r="I6" s="50">
        <v>7</v>
      </c>
      <c r="J6" s="50">
        <v>8</v>
      </c>
      <c r="K6" s="50">
        <v>9</v>
      </c>
      <c r="L6" s="50">
        <v>10</v>
      </c>
      <c r="M6" s="50">
        <v>11</v>
      </c>
      <c r="N6" s="50">
        <v>12</v>
      </c>
      <c r="O6" s="50">
        <v>13</v>
      </c>
      <c r="P6" s="50">
        <v>14</v>
      </c>
      <c r="Q6" s="50">
        <v>15</v>
      </c>
      <c r="R6" s="50">
        <v>16</v>
      </c>
      <c r="S6" s="50">
        <v>17</v>
      </c>
      <c r="T6" s="50">
        <v>18</v>
      </c>
      <c r="U6" s="50">
        <v>19</v>
      </c>
      <c r="V6" s="50">
        <v>20</v>
      </c>
      <c r="W6" s="50">
        <v>21</v>
      </c>
      <c r="X6" s="50">
        <v>22</v>
      </c>
      <c r="Y6" s="50">
        <v>23</v>
      </c>
      <c r="Z6" s="50">
        <v>24</v>
      </c>
      <c r="AA6" s="50">
        <v>25</v>
      </c>
      <c r="AB6" s="50">
        <v>26</v>
      </c>
      <c r="AC6" s="50">
        <v>27</v>
      </c>
      <c r="AD6" s="50">
        <v>28</v>
      </c>
      <c r="AE6" s="50">
        <v>29</v>
      </c>
      <c r="AF6" s="50">
        <v>30</v>
      </c>
      <c r="AG6" s="50">
        <v>31</v>
      </c>
      <c r="AH6" s="51"/>
      <c r="AI6" s="52"/>
      <c r="AJ6" s="81"/>
    </row>
    <row ht="15.75" r="7" spans="1:36" x14ac:dyDescent="0.25">
      <c r="A7" s="110"/>
      <c r="B7" s="110"/>
      <c r="C7" s="57" t="s">
        <v>12</v>
      </c>
      <c r="D7" s="46" t="s">
        <v>12</v>
      </c>
      <c r="E7" s="46" t="s">
        <v>12</v>
      </c>
      <c r="F7" s="46" t="s">
        <v>12</v>
      </c>
      <c r="G7" s="46" t="s">
        <v>12</v>
      </c>
      <c r="H7" s="46" t="s">
        <v>12</v>
      </c>
      <c r="I7" s="46" t="s">
        <v>12</v>
      </c>
      <c r="J7" s="46" t="s">
        <v>12</v>
      </c>
      <c r="K7" s="46" t="s">
        <v>12</v>
      </c>
      <c r="L7" s="46" t="s">
        <v>12</v>
      </c>
      <c r="M7" s="46" t="s">
        <v>12</v>
      </c>
      <c r="N7" s="46" t="s">
        <v>12</v>
      </c>
      <c r="O7" s="39" t="s">
        <v>12</v>
      </c>
      <c r="P7" s="46" t="s">
        <v>12</v>
      </c>
      <c r="Q7" s="46" t="s">
        <v>12</v>
      </c>
      <c r="R7" s="46" t="s">
        <v>12</v>
      </c>
      <c r="S7" s="46" t="s">
        <v>12</v>
      </c>
      <c r="T7" s="46" t="s">
        <v>12</v>
      </c>
      <c r="U7" s="46" t="s">
        <v>12</v>
      </c>
      <c r="V7" s="46" t="s">
        <v>12</v>
      </c>
      <c r="W7" s="46" t="s">
        <v>12</v>
      </c>
      <c r="X7" s="46" t="s">
        <v>12</v>
      </c>
      <c r="Y7" s="46" t="s">
        <v>12</v>
      </c>
      <c r="Z7" s="46" t="s">
        <v>12</v>
      </c>
      <c r="AA7" s="46" t="s">
        <v>12</v>
      </c>
      <c r="AB7" s="46" t="s">
        <v>12</v>
      </c>
      <c r="AC7" s="46" t="s">
        <v>12</v>
      </c>
      <c r="AD7" s="46" t="s">
        <v>12</v>
      </c>
      <c r="AE7" s="46" t="s">
        <v>12</v>
      </c>
      <c r="AF7" s="46" t="s">
        <v>12</v>
      </c>
      <c r="AG7" s="46" t="s">
        <v>12</v>
      </c>
      <c r="AH7" s="53" t="s">
        <v>9</v>
      </c>
      <c r="AI7" s="81" t="s">
        <v>13</v>
      </c>
      <c r="AJ7" s="81"/>
    </row>
    <row r="8" spans="1:36" x14ac:dyDescent="0.25">
      <c r="A8" s="2">
        <v>1</v>
      </c>
      <c r="B8" s="2" t="s">
        <v>66</v>
      </c>
      <c r="C8" s="47"/>
      <c r="D8" s="47"/>
      <c r="E8" s="47"/>
      <c r="F8" s="47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7"/>
      <c r="AC8" s="47"/>
      <c r="AD8" s="47"/>
      <c r="AE8" s="47"/>
      <c r="AF8" s="47"/>
      <c r="AG8" s="47"/>
      <c r="AH8" s="47"/>
      <c r="AI8" s="41">
        <f>SUM(C8:AG8)</f>
        <v>0</v>
      </c>
      <c r="AJ8" s="2"/>
    </row>
    <row r="9" spans="1:36" x14ac:dyDescent="0.25">
      <c r="A9" s="2">
        <v>2</v>
      </c>
      <c r="B9" s="2" t="s">
        <v>67</v>
      </c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2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1">
        <f>SUM(C9:AG9)</f>
        <v>0</v>
      </c>
      <c r="AJ9" s="2"/>
    </row>
    <row r="10" spans="1:36" x14ac:dyDescent="0.25">
      <c r="A10" s="2">
        <v>3</v>
      </c>
      <c r="B10" s="2" t="s">
        <v>68</v>
      </c>
      <c r="C10" s="47">
        <v>11842</v>
      </c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1">
        <f>SUM(C10:AG10)</f>
        <v>11842</v>
      </c>
      <c r="AJ10" s="2"/>
    </row>
    <row r="11" spans="1:36" x14ac:dyDescent="0.25">
      <c r="A11" s="2">
        <v>4</v>
      </c>
      <c r="B11" s="2" t="s">
        <v>69</v>
      </c>
      <c r="C11" s="47"/>
      <c r="D11" s="47"/>
      <c r="E11" s="47"/>
      <c r="F11" s="47"/>
      <c r="G11" s="47"/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1">
        <f>SUM(C11:AG11)</f>
        <v>0</v>
      </c>
      <c r="AJ11" s="2"/>
    </row>
    <row r="12" spans="1:36" x14ac:dyDescent="0.25">
      <c r="A12" s="2">
        <v>5</v>
      </c>
      <c r="B12" s="2" t="s">
        <v>70</v>
      </c>
      <c r="C12" s="47">
        <v>11842</v>
      </c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1">
        <f>SUM(C12:AG12)</f>
        <v>11842</v>
      </c>
      <c r="AJ12" s="2"/>
    </row>
    <row r="13" spans="1:36" x14ac:dyDescent="0.25">
      <c r="A13" s="2">
        <v>6</v>
      </c>
      <c r="B13" s="72" t="s">
        <v>71</v>
      </c>
      <c r="C13" s="47"/>
      <c r="D13" s="47"/>
      <c r="E13" s="47"/>
      <c r="F13" s="47"/>
      <c r="G13" s="47"/>
      <c r="H13" s="47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  <c r="AC13" s="47"/>
      <c r="AD13" s="47"/>
      <c r="AE13" s="47"/>
      <c r="AF13" s="47"/>
      <c r="AG13" s="47"/>
      <c r="AH13" s="47"/>
      <c r="AI13" s="41">
        <f>SUM(C13:AG13)</f>
        <v>0</v>
      </c>
      <c r="AJ13" s="2"/>
    </row>
    <row r="14" spans="1:36" x14ac:dyDescent="0.25">
      <c r="A14" s="2">
        <v>7</v>
      </c>
      <c r="B14" s="2" t="s">
        <v>72</v>
      </c>
      <c r="C14" s="47">
        <v>11842</v>
      </c>
      <c r="D14" s="47"/>
      <c r="E14" s="47"/>
      <c r="F14" s="47"/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7"/>
      <c r="AC14" s="47"/>
      <c r="AD14" s="47"/>
      <c r="AE14" s="47"/>
      <c r="AF14" s="47"/>
      <c r="AG14" s="47"/>
      <c r="AH14" s="47"/>
      <c r="AI14" s="41">
        <f>SUM(C14:AG14)</f>
        <v>11842</v>
      </c>
      <c r="AJ14" s="2"/>
    </row>
    <row r="15" spans="1:36" x14ac:dyDescent="0.25">
      <c r="A15" s="2">
        <v>8</v>
      </c>
      <c r="B15" s="2" t="s">
        <v>73</v>
      </c>
      <c r="C15" s="47">
        <v>11842</v>
      </c>
      <c r="D15" s="47"/>
      <c r="E15" s="47"/>
      <c r="F15" s="47"/>
      <c r="G15" s="47"/>
      <c r="H15" s="47"/>
      <c r="I15" s="47"/>
      <c r="J15" s="47"/>
      <c r="K15" s="47"/>
      <c r="L15" s="47"/>
      <c r="M15" s="47"/>
      <c r="N15" s="47"/>
      <c r="O15" s="47"/>
      <c r="P15" s="47">
        <v>70000</v>
      </c>
      <c r="Q15" s="47"/>
      <c r="R15" s="47"/>
      <c r="S15" s="47"/>
      <c r="T15" s="47"/>
      <c r="U15" s="47"/>
      <c r="V15" s="47"/>
      <c r="W15" s="47"/>
      <c r="X15" s="47"/>
      <c r="Y15" s="47"/>
      <c r="Z15" s="47"/>
      <c r="AA15" s="47"/>
      <c r="AB15" s="47"/>
      <c r="AC15" s="47"/>
      <c r="AD15" s="47"/>
      <c r="AE15" s="47"/>
      <c r="AF15" s="47"/>
      <c r="AG15" s="47"/>
      <c r="AH15" s="47"/>
      <c r="AI15" s="41">
        <f>SUM(C15:AG15)</f>
        <v>81842</v>
      </c>
      <c r="AJ15" s="2"/>
    </row>
    <row r="16" spans="1:36" x14ac:dyDescent="0.25">
      <c r="A16" s="2">
        <v>9</v>
      </c>
      <c r="B16" s="2" t="s">
        <v>74</v>
      </c>
      <c r="C16" s="47"/>
      <c r="D16" s="47"/>
      <c r="E16" s="47"/>
      <c r="F16" s="47"/>
      <c r="G16" s="47"/>
      <c r="H16" s="47"/>
      <c r="I16" s="47"/>
      <c r="J16" s="47"/>
      <c r="K16" s="47"/>
      <c r="L16" s="47"/>
      <c r="M16" s="47"/>
      <c r="N16" s="47"/>
      <c r="O16" s="2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47"/>
      <c r="AF16" s="47"/>
      <c r="AG16" s="47"/>
      <c r="AH16" s="47"/>
      <c r="AI16" s="41">
        <f>SUM(C16:AG16)</f>
        <v>0</v>
      </c>
      <c r="AJ16" s="2"/>
    </row>
    <row r="17" spans="1:36" x14ac:dyDescent="0.25">
      <c r="A17" s="2">
        <v>10</v>
      </c>
      <c r="B17" s="2" t="s">
        <v>75</v>
      </c>
      <c r="C17" s="47">
        <v>11842</v>
      </c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>
        <v>10909</v>
      </c>
      <c r="O17" s="47"/>
      <c r="P17" s="47">
        <v>80769</v>
      </c>
      <c r="Q17" s="47"/>
      <c r="R17" s="47"/>
      <c r="S17" s="47"/>
      <c r="T17" s="47"/>
      <c r="U17" s="47"/>
      <c r="V17" s="47"/>
      <c r="W17" s="47">
        <v>38076</v>
      </c>
      <c r="X17" s="47"/>
      <c r="Y17" s="47"/>
      <c r="Z17" s="47"/>
      <c r="AA17" s="47"/>
      <c r="AB17" s="47"/>
      <c r="AC17" s="47"/>
      <c r="AD17" s="47"/>
      <c r="AE17" s="47"/>
      <c r="AF17" s="59"/>
      <c r="AH17" s="47"/>
      <c r="AI17" s="41">
        <f>SUM(C17:AG17)</f>
        <v>141596</v>
      </c>
      <c r="AJ17" s="2"/>
    </row>
    <row r="18" spans="1:36" x14ac:dyDescent="0.25">
      <c r="A18" s="2">
        <v>11</v>
      </c>
      <c r="B18" s="2" t="s">
        <v>76</v>
      </c>
      <c r="C18" s="47">
        <v>11842</v>
      </c>
      <c r="D18" s="47">
        <v>33333</v>
      </c>
      <c r="E18" s="47"/>
      <c r="F18" s="47"/>
      <c r="G18" s="47"/>
      <c r="H18" s="47"/>
      <c r="I18" s="47"/>
      <c r="J18" s="47"/>
      <c r="K18" s="47"/>
      <c r="L18" s="47"/>
      <c r="M18" s="47"/>
      <c r="N18" s="47">
        <v>10909</v>
      </c>
      <c r="O18" s="68"/>
      <c r="P18" s="47">
        <v>80769</v>
      </c>
      <c r="Q18" s="47"/>
      <c r="R18" s="47"/>
      <c r="S18" s="47"/>
      <c r="T18" s="47"/>
      <c r="U18" s="47"/>
      <c r="V18" s="47"/>
      <c r="W18" s="47"/>
      <c r="X18" s="47"/>
      <c r="Y18" s="47">
        <v>117272</v>
      </c>
      <c r="Z18" s="47">
        <v>59727</v>
      </c>
      <c r="AA18" s="47">
        <v>43076</v>
      </c>
      <c r="AB18" s="47">
        <v>47500</v>
      </c>
      <c r="AC18" s="47"/>
      <c r="AD18" s="47">
        <v>26703</v>
      </c>
      <c r="AE18" s="47">
        <v>30000</v>
      </c>
      <c r="AF18" s="47"/>
      <c r="AG18" s="47">
        <v>43846</v>
      </c>
      <c r="AH18" s="47"/>
      <c r="AI18" s="41">
        <f>SUM(C18:AG18)</f>
        <v>504977</v>
      </c>
      <c r="AJ18" s="2"/>
    </row>
    <row r="19" spans="1:36" x14ac:dyDescent="0.25">
      <c r="A19" s="2">
        <v>12</v>
      </c>
      <c r="B19" s="2" t="s">
        <v>77</v>
      </c>
      <c r="C19" s="47">
        <v>11842</v>
      </c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>
        <v>70000</v>
      </c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1">
        <f>SUM(C19:AG19)</f>
        <v>81842</v>
      </c>
      <c r="AJ19" s="2"/>
    </row>
    <row r="20" spans="1:36" x14ac:dyDescent="0.25">
      <c r="A20" s="2">
        <v>13</v>
      </c>
      <c r="B20" s="2" t="s">
        <v>78</v>
      </c>
      <c r="C20" s="47">
        <v>11842</v>
      </c>
      <c r="D20" s="47">
        <v>33333</v>
      </c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68"/>
      <c r="P20" s="47"/>
      <c r="Q20" s="47"/>
      <c r="R20" s="47"/>
      <c r="S20" s="47"/>
      <c r="T20" s="47"/>
      <c r="U20" s="47"/>
      <c r="V20" s="47"/>
      <c r="W20" s="47">
        <v>38076</v>
      </c>
      <c r="X20" s="47"/>
      <c r="Y20" s="47">
        <v>117272</v>
      </c>
      <c r="Z20" s="47">
        <v>59727</v>
      </c>
      <c r="AA20" s="47">
        <v>43076</v>
      </c>
      <c r="AB20" s="47">
        <v>47500</v>
      </c>
      <c r="AC20" s="47"/>
      <c r="AD20" s="47">
        <v>26703</v>
      </c>
      <c r="AE20" s="47">
        <v>30000</v>
      </c>
      <c r="AF20" s="47">
        <v>48333</v>
      </c>
      <c r="AG20" s="47">
        <v>43846</v>
      </c>
      <c r="AH20" s="47"/>
      <c r="AI20" s="41">
        <f>SUM(C20:AG20)</f>
        <v>499708</v>
      </c>
      <c r="AJ20" s="2"/>
    </row>
    <row r="21" spans="1:36" x14ac:dyDescent="0.25">
      <c r="A21" s="2">
        <v>14</v>
      </c>
      <c r="B21" s="2" t="s">
        <v>79</v>
      </c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>
        <v>10909</v>
      </c>
      <c r="O21" s="2"/>
      <c r="P21" s="47"/>
      <c r="Q21" s="47"/>
      <c r="R21" s="47"/>
      <c r="S21" s="47"/>
      <c r="T21" s="47"/>
      <c r="U21" s="47"/>
      <c r="V21" s="47"/>
      <c r="W21" s="47">
        <v>38076</v>
      </c>
      <c r="X21" s="47"/>
      <c r="Y21" s="47"/>
      <c r="Z21" s="47">
        <v>59727</v>
      </c>
      <c r="AA21" s="47">
        <v>43076</v>
      </c>
      <c r="AB21" s="47">
        <v>47500</v>
      </c>
      <c r="AC21" s="47"/>
      <c r="AD21" s="47"/>
      <c r="AE21" s="47"/>
      <c r="AF21" s="47"/>
      <c r="AG21" s="47"/>
      <c r="AH21" s="47"/>
      <c r="AI21" s="41">
        <f>SUM(C21:AG21)</f>
        <v>199288</v>
      </c>
      <c r="AJ21" s="2"/>
    </row>
    <row r="22" spans="1:36" x14ac:dyDescent="0.25">
      <c r="A22" s="2">
        <v>15</v>
      </c>
      <c r="B22" s="2" t="s">
        <v>80</v>
      </c>
      <c r="C22" s="47">
        <v>11842</v>
      </c>
      <c r="D22" s="47">
        <v>33333</v>
      </c>
      <c r="E22" s="47"/>
      <c r="F22" s="47"/>
      <c r="G22" s="47"/>
      <c r="H22" s="47"/>
      <c r="I22" s="47"/>
      <c r="J22" s="47"/>
      <c r="K22" s="47"/>
      <c r="L22" s="47"/>
      <c r="M22" s="47"/>
      <c r="N22" s="47">
        <v>10909</v>
      </c>
      <c r="O22" s="68"/>
      <c r="P22" s="47">
        <v>80769</v>
      </c>
      <c r="Q22" s="47"/>
      <c r="R22" s="47"/>
      <c r="S22" s="47"/>
      <c r="T22" s="47"/>
      <c r="U22" s="47"/>
      <c r="V22" s="47"/>
      <c r="W22" s="47">
        <v>38076</v>
      </c>
      <c r="X22" s="47"/>
      <c r="Y22" s="47">
        <v>117272</v>
      </c>
      <c r="Z22" s="47"/>
      <c r="AA22" s="47">
        <v>43076</v>
      </c>
      <c r="AB22" s="47">
        <v>47500</v>
      </c>
      <c r="AC22" s="47"/>
      <c r="AD22" s="47">
        <v>12657</v>
      </c>
      <c r="AE22" s="47">
        <v>30000</v>
      </c>
      <c r="AF22" s="47">
        <v>48333</v>
      </c>
      <c r="AG22" s="47">
        <v>43846</v>
      </c>
      <c r="AH22" s="2"/>
      <c r="AI22" s="41">
        <f>SUM(C22:AG22)</f>
        <v>517613</v>
      </c>
      <c r="AJ22" s="2"/>
    </row>
    <row r="23" spans="1:36" x14ac:dyDescent="0.25">
      <c r="A23" s="2">
        <v>16</v>
      </c>
      <c r="B23" s="2" t="s">
        <v>81</v>
      </c>
      <c r="C23" s="47"/>
      <c r="D23" s="47"/>
      <c r="E23" s="47"/>
      <c r="F23" s="47"/>
      <c r="G23" s="47"/>
      <c r="H23" s="47"/>
      <c r="I23" s="47"/>
      <c r="J23" s="47"/>
      <c r="K23" s="47"/>
      <c r="L23" s="47"/>
      <c r="M23" s="47"/>
      <c r="N23" s="47"/>
      <c r="O23" s="2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47">
        <v>26703</v>
      </c>
      <c r="AE23" s="47"/>
      <c r="AF23" s="47">
        <v>48333</v>
      </c>
      <c r="AG23" s="47">
        <v>43846</v>
      </c>
      <c r="AH23" s="47"/>
      <c r="AI23" s="41">
        <f>SUM(C23:AG23)</f>
        <v>118882</v>
      </c>
      <c r="AJ23" s="2"/>
    </row>
    <row r="24" spans="1:36" x14ac:dyDescent="0.25">
      <c r="A24" s="2">
        <v>17</v>
      </c>
      <c r="B24" s="2" t="s">
        <v>82</v>
      </c>
      <c r="C24" s="47"/>
      <c r="D24" s="47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2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2"/>
      <c r="AI24" s="41">
        <f>SUM(C24:AG24)</f>
        <v>0</v>
      </c>
      <c r="AJ24" s="2"/>
    </row>
    <row r="25" spans="1:36" x14ac:dyDescent="0.25">
      <c r="A25" s="2">
        <v>18</v>
      </c>
      <c r="B25" s="2" t="s">
        <v>83</v>
      </c>
      <c r="C25" s="47"/>
      <c r="D25" s="47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2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47"/>
      <c r="AE25" s="47"/>
      <c r="AF25" s="47"/>
      <c r="AG25" s="47"/>
      <c r="AH25" s="2"/>
      <c r="AI25" s="41">
        <f>SUM(C25:AG25)</f>
        <v>0</v>
      </c>
      <c r="AJ25" s="2"/>
    </row>
    <row r="26" spans="1:36" x14ac:dyDescent="0.25">
      <c r="A26" s="2">
        <v>19</v>
      </c>
      <c r="B26" s="2" t="s">
        <v>84</v>
      </c>
      <c r="C26" s="47"/>
      <c r="D26" s="47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2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47"/>
      <c r="AE26" s="47"/>
      <c r="AF26" s="47"/>
      <c r="AG26" s="47"/>
      <c r="AH26" s="2"/>
      <c r="AI26" s="41">
        <f>SUM(C26:AG26)</f>
        <v>0</v>
      </c>
      <c r="AJ26" s="2"/>
    </row>
    <row r="27" spans="1:36" x14ac:dyDescent="0.25">
      <c r="A27" s="2">
        <v>20</v>
      </c>
      <c r="B27" s="2" t="s">
        <v>85</v>
      </c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2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2"/>
      <c r="AI27" s="41">
        <f>SUM(C27:AG27)</f>
        <v>0</v>
      </c>
      <c r="AJ27" s="2"/>
    </row>
    <row r="28" spans="1:36" x14ac:dyDescent="0.25">
      <c r="A28" s="2">
        <v>21</v>
      </c>
      <c r="B28" s="2" t="s">
        <v>86</v>
      </c>
      <c r="C28" s="47">
        <v>11842</v>
      </c>
      <c r="D28" s="47">
        <v>33333</v>
      </c>
      <c r="E28" s="47"/>
      <c r="F28" s="47"/>
      <c r="G28" s="47"/>
      <c r="H28" s="47"/>
      <c r="I28" s="47"/>
      <c r="J28" s="47"/>
      <c r="K28" s="47"/>
      <c r="L28" s="47"/>
      <c r="M28" s="47"/>
      <c r="N28" s="47">
        <v>10909</v>
      </c>
      <c r="O28" s="68"/>
      <c r="P28" s="47">
        <v>80769</v>
      </c>
      <c r="Q28" s="47"/>
      <c r="R28" s="47"/>
      <c r="S28" s="47"/>
      <c r="T28" s="47"/>
      <c r="U28" s="47"/>
      <c r="V28" s="47"/>
      <c r="W28" s="47">
        <v>38076</v>
      </c>
      <c r="X28" s="47"/>
      <c r="Y28" s="47">
        <v>117272</v>
      </c>
      <c r="Z28" s="47">
        <v>59727</v>
      </c>
      <c r="AA28" s="47">
        <v>43076</v>
      </c>
      <c r="AB28" s="47">
        <v>47500</v>
      </c>
      <c r="AC28" s="47"/>
      <c r="AD28" s="47">
        <v>26703</v>
      </c>
      <c r="AE28" s="47">
        <v>30000</v>
      </c>
      <c r="AF28" s="47">
        <v>48333</v>
      </c>
      <c r="AG28" s="47">
        <v>43846</v>
      </c>
      <c r="AH28" s="2"/>
      <c r="AI28" s="41">
        <f>SUM(C28:AG28)</f>
        <v>591386</v>
      </c>
      <c r="AJ28" s="2"/>
    </row>
    <row r="29" spans="1:36" x14ac:dyDescent="0.25">
      <c r="A29" s="2">
        <v>22</v>
      </c>
      <c r="B29" s="62" t="s">
        <v>87</v>
      </c>
      <c r="C29" s="47">
        <v>11842</v>
      </c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2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2"/>
      <c r="AI29" s="41">
        <f>SUM(C29:AG29)</f>
        <v>11842</v>
      </c>
      <c r="AJ29" s="2"/>
    </row>
    <row r="30" spans="1:36" x14ac:dyDescent="0.25">
      <c r="A30" s="2">
        <v>23</v>
      </c>
      <c r="B30" s="2" t="s">
        <v>88</v>
      </c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>
        <v>10909</v>
      </c>
      <c r="O30" s="47"/>
      <c r="P30" s="47">
        <v>80769</v>
      </c>
      <c r="Q30" s="47"/>
      <c r="R30" s="47"/>
      <c r="S30" s="47"/>
      <c r="T30" s="47"/>
      <c r="U30" s="47"/>
      <c r="V30" s="47"/>
      <c r="W30" s="47">
        <v>38076</v>
      </c>
      <c r="X30" s="47"/>
      <c r="Y30" s="47">
        <v>117272</v>
      </c>
      <c r="Z30" s="47">
        <v>32727</v>
      </c>
      <c r="AA30" s="47">
        <v>43076</v>
      </c>
      <c r="AB30" s="47">
        <v>47500</v>
      </c>
      <c r="AC30" s="47"/>
      <c r="AD30" s="47">
        <v>26703</v>
      </c>
      <c r="AE30" s="47">
        <v>30000</v>
      </c>
      <c r="AF30" s="47"/>
      <c r="AG30" s="47">
        <v>43846</v>
      </c>
      <c r="AH30" s="2"/>
      <c r="AI30" s="41">
        <f>SUM(C30:AG30)</f>
        <v>470878</v>
      </c>
      <c r="AJ30" s="2"/>
    </row>
    <row r="31" spans="1:36" x14ac:dyDescent="0.25">
      <c r="A31" s="2">
        <v>24</v>
      </c>
      <c r="B31" s="2" t="s">
        <v>89</v>
      </c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2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2"/>
      <c r="AI31" s="41">
        <f>SUM(C31:AG31)</f>
        <v>0</v>
      </c>
      <c r="AJ31" s="2"/>
    </row>
    <row r="32" spans="1:36" x14ac:dyDescent="0.25">
      <c r="A32" s="2">
        <v>25</v>
      </c>
      <c r="B32" s="2" t="s">
        <v>90</v>
      </c>
      <c r="C32" s="47">
        <v>11842</v>
      </c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2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2"/>
      <c r="AI32" s="41">
        <f>SUM(C32:AG32)</f>
        <v>11842</v>
      </c>
      <c r="AJ32" s="2"/>
    </row>
    <row r="33" spans="1:36" x14ac:dyDescent="0.25">
      <c r="A33" s="2">
        <v>26</v>
      </c>
      <c r="B33" s="2" t="s">
        <v>91</v>
      </c>
      <c r="C33" s="47">
        <v>11842</v>
      </c>
      <c r="D33" s="47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2"/>
      <c r="P33" s="47">
        <v>70000</v>
      </c>
      <c r="Q33" s="47"/>
      <c r="R33" s="47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E33" s="47"/>
      <c r="AF33" s="47"/>
      <c r="AG33" s="47"/>
      <c r="AH33" s="2"/>
      <c r="AI33" s="41">
        <f>SUM(C33:AG33)</f>
        <v>81842</v>
      </c>
      <c r="AJ33" s="2"/>
    </row>
    <row r="34" spans="1:36" x14ac:dyDescent="0.25">
      <c r="A34" s="2">
        <v>27</v>
      </c>
      <c r="B34" s="2" t="s">
        <v>92</v>
      </c>
      <c r="C34" s="47">
        <v>11842</v>
      </c>
      <c r="D34" s="47">
        <v>33333</v>
      </c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2"/>
      <c r="P34" s="47">
        <v>80769</v>
      </c>
      <c r="Q34" s="47"/>
      <c r="R34" s="47"/>
      <c r="S34" s="47"/>
      <c r="T34" s="47"/>
      <c r="U34" s="47"/>
      <c r="V34" s="47"/>
      <c r="W34" s="47">
        <v>38076</v>
      </c>
      <c r="X34" s="47"/>
      <c r="Y34" s="47"/>
      <c r="Z34" s="47"/>
      <c r="AA34" s="47">
        <v>43075</v>
      </c>
      <c r="AB34" s="47">
        <v>47500</v>
      </c>
      <c r="AC34" s="47"/>
      <c r="AD34" s="47">
        <v>26703</v>
      </c>
      <c r="AE34" s="47">
        <v>30000</v>
      </c>
      <c r="AF34" s="47">
        <v>48333</v>
      </c>
      <c r="AG34" s="47">
        <v>43846</v>
      </c>
      <c r="AH34" s="2"/>
      <c r="AI34" s="41">
        <f>SUM(C34:AG34)</f>
        <v>403477</v>
      </c>
      <c r="AJ34" s="2"/>
    </row>
    <row r="35" spans="1:36" x14ac:dyDescent="0.25">
      <c r="A35" s="2">
        <v>28</v>
      </c>
      <c r="B35" s="2" t="s">
        <v>93</v>
      </c>
      <c r="C35" s="47"/>
      <c r="D35" s="4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68"/>
      <c r="P35" s="47">
        <v>80769</v>
      </c>
      <c r="Q35" s="47"/>
      <c r="R35" s="47"/>
      <c r="S35" s="47"/>
      <c r="T35" s="47"/>
      <c r="U35" s="47"/>
      <c r="V35" s="47"/>
      <c r="W35" s="47"/>
      <c r="X35" s="47"/>
      <c r="Y35" s="47">
        <v>117272</v>
      </c>
      <c r="Z35" s="47">
        <v>59727</v>
      </c>
      <c r="AA35" s="47"/>
      <c r="AB35" s="47"/>
      <c r="AC35" s="47"/>
      <c r="AD35" s="47">
        <v>26703</v>
      </c>
      <c r="AE35" s="47">
        <v>30000</v>
      </c>
      <c r="AF35" s="47">
        <v>48333</v>
      </c>
      <c r="AG35" s="47"/>
      <c r="AH35" s="2"/>
      <c r="AI35" s="41">
        <f>SUM(C35:AG35)</f>
        <v>362804</v>
      </c>
      <c r="AJ35" s="2"/>
    </row>
    <row r="36" spans="1:36" x14ac:dyDescent="0.25">
      <c r="A36" s="2">
        <v>29</v>
      </c>
      <c r="B36" s="2" t="s">
        <v>94</v>
      </c>
      <c r="C36" s="47">
        <v>11842</v>
      </c>
      <c r="D36" s="4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2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E36" s="47"/>
      <c r="AF36" s="47"/>
      <c r="AG36" s="47"/>
      <c r="AH36" s="2"/>
      <c r="AI36" s="41">
        <f>SUM(C36:AG36)</f>
        <v>11842</v>
      </c>
      <c r="AJ36" s="2"/>
    </row>
    <row r="37" spans="1:36" s="69" customFormat="1" x14ac:dyDescent="0.25">
      <c r="A37" s="2">
        <v>30</v>
      </c>
      <c r="B37" s="2" t="s">
        <v>95</v>
      </c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68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2"/>
      <c r="AD37" s="47"/>
      <c r="AE37" s="47"/>
      <c r="AF37" s="47"/>
      <c r="AG37" s="47"/>
      <c r="AH37" s="2"/>
      <c r="AI37" s="41">
        <f>SUM(C37:AG37)</f>
        <v>0</v>
      </c>
      <c r="AJ37" s="2"/>
    </row>
    <row r="38" spans="1:36" s="69" customFormat="1" x14ac:dyDescent="0.25">
      <c r="A38" s="2">
        <v>31</v>
      </c>
      <c r="B38" s="2" t="s">
        <v>96</v>
      </c>
      <c r="C38" s="47">
        <v>1842</v>
      </c>
      <c r="D38" s="47">
        <v>33333</v>
      </c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68"/>
      <c r="P38" s="47">
        <v>80769</v>
      </c>
      <c r="Q38" s="47"/>
      <c r="R38" s="47"/>
      <c r="S38" s="47"/>
      <c r="T38" s="47"/>
      <c r="U38" s="47"/>
      <c r="V38" s="47"/>
      <c r="W38" s="47">
        <v>38076</v>
      </c>
      <c r="X38" s="47"/>
      <c r="Y38" s="47">
        <v>117272</v>
      </c>
      <c r="Z38" s="47">
        <v>59727</v>
      </c>
      <c r="AA38" s="47">
        <v>43076</v>
      </c>
      <c r="AB38" s="47">
        <v>47500</v>
      </c>
      <c r="AC38" s="2"/>
      <c r="AD38" s="47">
        <v>26703</v>
      </c>
      <c r="AE38" s="47">
        <v>30000</v>
      </c>
      <c r="AF38" s="47">
        <v>48333</v>
      </c>
      <c r="AG38" s="47">
        <v>43846</v>
      </c>
      <c r="AH38" s="2"/>
      <c r="AI38" s="41">
        <f>SUM(C38:AG38)</f>
        <v>570477</v>
      </c>
      <c r="AJ38" s="2"/>
    </row>
    <row r="39" spans="1:36" s="69" customFormat="1" x14ac:dyDescent="0.25">
      <c r="A39" s="2">
        <v>32</v>
      </c>
      <c r="B39" s="2" t="s">
        <v>97</v>
      </c>
      <c r="C39" s="47">
        <v>11842</v>
      </c>
      <c r="D39" s="47">
        <v>33333</v>
      </c>
      <c r="E39" s="47"/>
      <c r="F39" s="47"/>
      <c r="G39" s="47"/>
      <c r="H39" s="47"/>
      <c r="I39" s="47"/>
      <c r="J39" s="47"/>
      <c r="K39" s="47"/>
      <c r="L39" s="47"/>
      <c r="M39" s="47"/>
      <c r="N39" s="47">
        <v>10909</v>
      </c>
      <c r="O39" s="68"/>
      <c r="P39" s="47">
        <v>80769</v>
      </c>
      <c r="Q39" s="47"/>
      <c r="R39" s="47"/>
      <c r="S39" s="47"/>
      <c r="T39" s="47"/>
      <c r="U39" s="47"/>
      <c r="V39" s="47"/>
      <c r="W39" s="47">
        <v>38076</v>
      </c>
      <c r="X39" s="47"/>
      <c r="Y39" s="47">
        <v>117272</v>
      </c>
      <c r="Z39" s="47">
        <v>59727</v>
      </c>
      <c r="AA39" s="47">
        <v>43076</v>
      </c>
      <c r="AB39" s="47">
        <v>47500</v>
      </c>
      <c r="AC39" s="2"/>
      <c r="AD39" s="47">
        <v>26703</v>
      </c>
      <c r="AE39" s="47">
        <v>30000</v>
      </c>
      <c r="AF39" s="47">
        <v>48333</v>
      </c>
      <c r="AG39" s="47">
        <v>43846</v>
      </c>
      <c r="AH39" s="2"/>
      <c r="AI39" s="41">
        <f>SUM(C39:AG39)</f>
        <v>591386</v>
      </c>
      <c r="AJ39" s="2"/>
    </row>
    <row r="40" spans="1:36" s="69" customFormat="1" x14ac:dyDescent="0.25">
      <c r="A40" s="2">
        <v>33</v>
      </c>
      <c r="B40" s="2" t="s">
        <v>98</v>
      </c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>
        <v>10909</v>
      </c>
      <c r="O40" s="68"/>
      <c r="P40" s="47">
        <v>80769</v>
      </c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2"/>
      <c r="AD40" s="47"/>
      <c r="AE40" s="47"/>
      <c r="AF40" s="47"/>
      <c r="AG40" s="47"/>
      <c r="AH40" s="2"/>
      <c r="AI40" s="41">
        <f>SUM(C40:AG40)</f>
        <v>91678</v>
      </c>
      <c r="AJ40" s="2"/>
    </row>
    <row r="41" spans="1:36" s="69" customFormat="1" x14ac:dyDescent="0.25">
      <c r="A41" s="2">
        <v>34</v>
      </c>
      <c r="B41" s="2" t="s">
        <v>99</v>
      </c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2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2"/>
      <c r="AD41" s="47"/>
      <c r="AE41" s="47"/>
      <c r="AF41" s="47"/>
      <c r="AG41" s="47"/>
      <c r="AH41" s="2"/>
      <c r="AI41" s="41">
        <f>SUM(C41:AG41)</f>
        <v>0</v>
      </c>
      <c r="AJ41" s="2"/>
    </row>
    <row r="42" spans="1:36" s="69" customFormat="1" x14ac:dyDescent="0.25">
      <c r="A42" s="2">
        <v>35</v>
      </c>
      <c r="B42" s="2" t="s">
        <v>100</v>
      </c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2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2"/>
      <c r="AD42" s="47"/>
      <c r="AE42" s="47"/>
      <c r="AF42" s="47"/>
      <c r="AG42" s="47"/>
      <c r="AH42" s="2"/>
      <c r="AI42" s="41">
        <f>SUM(C42:AG42)</f>
        <v>0</v>
      </c>
      <c r="AJ42" s="2"/>
    </row>
    <row r="43" spans="1:36" s="69" customFormat="1" x14ac:dyDescent="0.25">
      <c r="A43" s="2">
        <v>36</v>
      </c>
      <c r="B43" s="2" t="s">
        <v>101</v>
      </c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2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  <c r="AA43" s="47"/>
      <c r="AB43" s="47"/>
      <c r="AC43" s="2"/>
      <c r="AD43" s="47"/>
      <c r="AE43" s="47"/>
      <c r="AF43" s="47"/>
      <c r="AG43" s="47"/>
      <c r="AH43" s="2"/>
      <c r="AI43" s="41">
        <f>SUM(C43:AG43)</f>
        <v>0</v>
      </c>
      <c r="AJ43" s="2"/>
    </row>
    <row r="44" spans="1:36" s="69" customFormat="1" x14ac:dyDescent="0.25">
      <c r="A44" s="2">
        <v>37</v>
      </c>
      <c r="B44" s="2" t="s">
        <v>102</v>
      </c>
      <c r="C44" s="47"/>
      <c r="D44" s="47"/>
      <c r="E44" s="47"/>
      <c r="F44" s="47"/>
      <c r="G44" s="47"/>
      <c r="H44" s="47"/>
      <c r="I44" s="47"/>
      <c r="J44" s="47"/>
      <c r="K44" s="47"/>
      <c r="L44" s="47"/>
      <c r="M44" s="47"/>
      <c r="N44" s="47"/>
      <c r="O44" s="2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7"/>
      <c r="AB44" s="47"/>
      <c r="AC44" s="2"/>
      <c r="AD44" s="47"/>
      <c r="AE44" s="47"/>
      <c r="AF44" s="47"/>
      <c r="AG44" s="47"/>
      <c r="AH44" s="2"/>
      <c r="AI44" s="41">
        <f>SUM(C44:AG44)</f>
        <v>0</v>
      </c>
      <c r="AJ44" s="2"/>
    </row>
    <row r="45" spans="1:36" s="69" customFormat="1" x14ac:dyDescent="0.25">
      <c r="A45" s="2">
        <v>38</v>
      </c>
      <c r="B45" s="2" t="s">
        <v>103</v>
      </c>
      <c r="C45" s="47"/>
      <c r="D45" s="47"/>
      <c r="E45" s="47"/>
      <c r="F45" s="47"/>
      <c r="G45" s="47"/>
      <c r="H45" s="47"/>
      <c r="I45" s="47"/>
      <c r="J45" s="47"/>
      <c r="K45" s="47"/>
      <c r="L45" s="47"/>
      <c r="M45" s="47"/>
      <c r="N45" s="47"/>
      <c r="O45" s="2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  <c r="AA45" s="47"/>
      <c r="AB45" s="47"/>
      <c r="AC45" s="2"/>
      <c r="AD45" s="47"/>
      <c r="AE45" s="47"/>
      <c r="AF45" s="47"/>
      <c r="AG45" s="47"/>
      <c r="AH45" s="2"/>
      <c r="AI45" s="41">
        <f>SUM(C45:AG45)</f>
        <v>0</v>
      </c>
      <c r="AJ45" s="2"/>
    </row>
    <row r="46" spans="1:36" s="69" customFormat="1" x14ac:dyDescent="0.25">
      <c r="A46" s="2">
        <v>39</v>
      </c>
      <c r="B46" s="2" t="s">
        <v>104</v>
      </c>
      <c r="C46" s="47"/>
      <c r="D46" s="47"/>
      <c r="E46" s="47"/>
      <c r="F46" s="47"/>
      <c r="G46" s="47"/>
      <c r="H46" s="47"/>
      <c r="I46" s="47"/>
      <c r="J46" s="47"/>
      <c r="K46" s="47"/>
      <c r="L46" s="47"/>
      <c r="M46" s="47"/>
      <c r="N46" s="47"/>
      <c r="O46" s="2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  <c r="AA46" s="47"/>
      <c r="AB46" s="47"/>
      <c r="AC46" s="2"/>
      <c r="AD46" s="47"/>
      <c r="AE46" s="47"/>
      <c r="AF46" s="47"/>
      <c r="AG46" s="47"/>
      <c r="AH46" s="2"/>
      <c r="AI46" s="41">
        <f>SUM(C46:AG46)</f>
        <v>0</v>
      </c>
      <c r="AJ46" s="2"/>
    </row>
    <row r="47" spans="1:36" s="69" customFormat="1" x14ac:dyDescent="0.25">
      <c r="A47" s="2">
        <v>40</v>
      </c>
      <c r="B47" s="2" t="s">
        <v>105</v>
      </c>
      <c r="C47" s="47"/>
      <c r="D47" s="47"/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2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  <c r="AA47" s="47"/>
      <c r="AB47" s="47"/>
      <c r="AC47" s="2"/>
      <c r="AD47" s="47"/>
      <c r="AE47" s="47"/>
      <c r="AF47" s="47"/>
      <c r="AG47" s="47"/>
      <c r="AH47" s="2"/>
      <c r="AI47" s="41">
        <f>SUM(C47:AG47)</f>
        <v>0</v>
      </c>
      <c r="AJ47" s="2"/>
    </row>
    <row r="48" spans="1:36" s="69" customFormat="1" x14ac:dyDescent="0.25">
      <c r="A48" s="2">
        <v>41</v>
      </c>
      <c r="B48" s="2" t="s">
        <v>106</v>
      </c>
      <c r="C48" s="47"/>
      <c r="D48" s="47"/>
      <c r="E48" s="47"/>
      <c r="F48" s="47"/>
      <c r="G48" s="47"/>
      <c r="H48" s="47"/>
      <c r="I48" s="47"/>
      <c r="J48" s="47"/>
      <c r="K48" s="47"/>
      <c r="L48" s="47"/>
      <c r="M48" s="47"/>
      <c r="N48" s="47">
        <v>10909</v>
      </c>
      <c r="O48" s="68"/>
      <c r="P48" s="47">
        <v>80769</v>
      </c>
      <c r="Q48" s="47"/>
      <c r="R48" s="47"/>
      <c r="S48" s="47"/>
      <c r="T48" s="47"/>
      <c r="U48" s="47"/>
      <c r="V48" s="47"/>
      <c r="W48" s="47">
        <v>38076</v>
      </c>
      <c r="X48" s="47"/>
      <c r="Y48" s="47">
        <v>117272</v>
      </c>
      <c r="Z48" s="47">
        <v>59727</v>
      </c>
      <c r="AA48" s="47">
        <v>43076</v>
      </c>
      <c r="AB48" s="47"/>
      <c r="AC48" s="2"/>
      <c r="AD48" s="47">
        <v>26703</v>
      </c>
      <c r="AE48" s="47">
        <v>30000</v>
      </c>
      <c r="AF48" s="47">
        <v>48333</v>
      </c>
      <c r="AG48" s="47">
        <v>43846</v>
      </c>
      <c r="AH48" s="2"/>
      <c r="AI48" s="41">
        <f>SUM(C48:AG48)</f>
        <v>498711</v>
      </c>
      <c r="AJ48" s="2"/>
    </row>
    <row r="49" spans="1:36" s="69" customFormat="1" x14ac:dyDescent="0.25">
      <c r="A49" s="2">
        <v>42</v>
      </c>
      <c r="B49" s="2" t="s">
        <v>107</v>
      </c>
      <c r="C49" s="47">
        <v>11842</v>
      </c>
      <c r="D49" s="47">
        <v>33333</v>
      </c>
      <c r="E49" s="47"/>
      <c r="F49" s="47"/>
      <c r="G49" s="47"/>
      <c r="H49" s="47"/>
      <c r="I49" s="47"/>
      <c r="J49" s="47"/>
      <c r="K49" s="47"/>
      <c r="L49" s="47"/>
      <c r="M49" s="47"/>
      <c r="N49" s="47">
        <v>10909</v>
      </c>
      <c r="O49" s="2"/>
      <c r="P49" s="47">
        <v>80769</v>
      </c>
      <c r="Q49" s="47"/>
      <c r="R49" s="47"/>
      <c r="S49" s="47"/>
      <c r="T49" s="47"/>
      <c r="U49" s="47"/>
      <c r="V49" s="47"/>
      <c r="W49" s="47">
        <v>38076</v>
      </c>
      <c r="X49" s="47"/>
      <c r="Y49" s="47">
        <v>117272</v>
      </c>
      <c r="Z49" s="47">
        <v>59727</v>
      </c>
      <c r="AA49" s="47">
        <v>43076</v>
      </c>
      <c r="AB49" s="47">
        <v>47500</v>
      </c>
      <c r="AC49" s="2"/>
      <c r="AD49" s="47">
        <v>26703</v>
      </c>
      <c r="AE49" s="47">
        <v>30000</v>
      </c>
      <c r="AF49" s="47">
        <v>48333</v>
      </c>
      <c r="AG49" s="47">
        <v>43846</v>
      </c>
      <c r="AH49" s="2"/>
      <c r="AI49" s="41">
        <f>SUM(C49:AG49)</f>
        <v>591386</v>
      </c>
      <c r="AJ49" s="2"/>
    </row>
    <row r="50" spans="1:36" s="69" customFormat="1" x14ac:dyDescent="0.25">
      <c r="A50" s="2">
        <v>43</v>
      </c>
      <c r="B50" s="2" t="s">
        <v>108</v>
      </c>
      <c r="C50" s="47"/>
      <c r="D50" s="47"/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2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  <c r="AA50" s="47"/>
      <c r="AB50" s="47"/>
      <c r="AC50" s="2"/>
      <c r="AD50" s="47"/>
      <c r="AE50" s="47"/>
      <c r="AF50" s="47"/>
      <c r="AG50" s="47"/>
      <c r="AH50" s="2"/>
      <c r="AI50" s="41">
        <f>SUM(C50:AG50)</f>
        <v>0</v>
      </c>
      <c r="AJ50" s="2"/>
    </row>
    <row r="51" spans="1:36" s="69" customFormat="1" x14ac:dyDescent="0.25">
      <c r="A51" s="2">
        <v>44</v>
      </c>
      <c r="B51" s="2" t="s">
        <v>112</v>
      </c>
      <c r="C51" s="47">
        <v>11842</v>
      </c>
      <c r="D51" s="47">
        <v>33333</v>
      </c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2"/>
      <c r="P51" s="47"/>
      <c r="Q51" s="47"/>
      <c r="R51" s="47"/>
      <c r="S51" s="47"/>
      <c r="T51" s="47"/>
      <c r="U51" s="47"/>
      <c r="V51" s="47"/>
      <c r="W51" s="47">
        <v>38076</v>
      </c>
      <c r="X51" s="47"/>
      <c r="Y51" s="47">
        <v>117272</v>
      </c>
      <c r="Z51" s="47"/>
      <c r="AA51" s="47">
        <v>43076</v>
      </c>
      <c r="AB51" s="47">
        <v>47500</v>
      </c>
      <c r="AC51" s="2"/>
      <c r="AD51" s="47">
        <v>26703</v>
      </c>
      <c r="AE51" s="47"/>
      <c r="AF51" s="47">
        <v>48333</v>
      </c>
      <c r="AG51" s="47">
        <v>43846</v>
      </c>
      <c r="AH51" s="2"/>
      <c r="AI51" s="41">
        <f>SUM(C51:AG51)</f>
        <v>409981</v>
      </c>
      <c r="AJ51" s="2"/>
    </row>
    <row r="52" spans="1:36" s="69" customFormat="1" x14ac:dyDescent="0.25">
      <c r="A52" s="2">
        <v>45</v>
      </c>
      <c r="B52" s="2" t="s">
        <v>114</v>
      </c>
      <c r="C52" s="47"/>
      <c r="D52" s="47"/>
      <c r="E52" s="47"/>
      <c r="F52" s="47"/>
      <c r="G52" s="47"/>
      <c r="H52" s="47"/>
      <c r="I52" s="47"/>
      <c r="J52" s="47"/>
      <c r="K52" s="47"/>
      <c r="L52" s="47"/>
      <c r="M52" s="47"/>
      <c r="N52" s="47">
        <v>10929</v>
      </c>
      <c r="O52" s="2"/>
      <c r="P52" s="47">
        <v>80769</v>
      </c>
      <c r="Q52" s="47"/>
      <c r="R52" s="47"/>
      <c r="S52" s="47"/>
      <c r="T52" s="47"/>
      <c r="U52" s="47"/>
      <c r="V52" s="47"/>
      <c r="W52" s="47">
        <v>38076</v>
      </c>
      <c r="X52" s="47"/>
      <c r="Y52" s="47"/>
      <c r="Z52" s="47">
        <v>59727</v>
      </c>
      <c r="AA52" s="47">
        <v>43076</v>
      </c>
      <c r="AB52" s="47">
        <v>47500</v>
      </c>
      <c r="AC52" s="2"/>
      <c r="AD52" s="47">
        <v>26703</v>
      </c>
      <c r="AE52" s="47">
        <v>30000</v>
      </c>
      <c r="AF52" s="47">
        <v>48333</v>
      </c>
      <c r="AG52" s="47">
        <v>43846</v>
      </c>
      <c r="AH52" s="47"/>
      <c r="AI52" s="41">
        <f>SUM(C52:AG52)</f>
        <v>428959</v>
      </c>
      <c r="AJ52" s="47"/>
    </row>
    <row r="53" spans="1:36" x14ac:dyDescent="0.25">
      <c r="A53" s="2">
        <v>46</v>
      </c>
      <c r="B53" s="2"/>
      <c r="C53" s="47"/>
      <c r="D53" s="47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2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  <c r="AA53" s="47"/>
      <c r="AB53" s="47"/>
      <c r="AC53" s="47"/>
      <c r="AD53" s="47"/>
      <c r="AE53" s="47"/>
      <c r="AF53" s="47"/>
      <c r="AG53" s="47"/>
      <c r="AH53" s="47"/>
      <c r="AI53" s="41">
        <f>SUM(C53:AG53)</f>
        <v>0</v>
      </c>
      <c r="AJ53" s="47"/>
    </row>
    <row r="54" spans="1:36" x14ac:dyDescent="0.25">
      <c r="A54" s="2">
        <v>47</v>
      </c>
      <c r="B54" s="2"/>
      <c r="C54" s="47"/>
      <c r="D54" s="47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2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  <c r="AA54" s="47"/>
      <c r="AB54" s="47"/>
      <c r="AC54" s="47"/>
      <c r="AD54" s="47"/>
      <c r="AE54" s="47"/>
      <c r="AF54" s="47"/>
      <c r="AG54" s="47"/>
      <c r="AH54" s="47"/>
      <c r="AI54" s="41">
        <f>SUM(C54:AG54)</f>
        <v>0</v>
      </c>
      <c r="AJ54" s="47"/>
    </row>
    <row r="55" spans="1:36" x14ac:dyDescent="0.25">
      <c r="A55" s="2">
        <v>48</v>
      </c>
      <c r="B55" s="2"/>
      <c r="C55" s="47"/>
      <c r="D55" s="47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2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  <c r="AA55" s="47"/>
      <c r="AB55" s="47"/>
      <c r="AC55" s="47"/>
      <c r="AD55" s="47"/>
      <c r="AE55" s="47"/>
      <c r="AF55" s="47"/>
      <c r="AG55" s="47"/>
      <c r="AH55" s="47"/>
      <c r="AI55" s="41">
        <f>SUM(C55:AG55)</f>
        <v>0</v>
      </c>
      <c r="AJ55" s="47"/>
    </row>
    <row r="56" spans="1:36" x14ac:dyDescent="0.25">
      <c r="A56" s="2">
        <v>49</v>
      </c>
      <c r="B56" s="2"/>
      <c r="C56" s="47"/>
      <c r="D56" s="47"/>
      <c r="E56" s="47"/>
      <c r="F56" s="47"/>
      <c r="G56" s="47"/>
      <c r="H56" s="47"/>
      <c r="I56" s="47"/>
      <c r="J56" s="47"/>
      <c r="K56" s="47"/>
      <c r="L56" s="47"/>
      <c r="M56" s="47"/>
      <c r="N56" s="47"/>
      <c r="O56" s="2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  <c r="AA56" s="47"/>
      <c r="AB56" s="47"/>
      <c r="AC56" s="47"/>
      <c r="AD56" s="47"/>
      <c r="AE56" s="47"/>
      <c r="AF56" s="47"/>
      <c r="AG56" s="47"/>
      <c r="AH56" s="47"/>
      <c r="AI56" s="41">
        <f>SUM(C56:AG56)</f>
        <v>0</v>
      </c>
      <c r="AJ56" s="47"/>
    </row>
    <row r="57" spans="1:36" x14ac:dyDescent="0.25">
      <c r="A57" s="2">
        <v>50</v>
      </c>
      <c r="B57" s="2"/>
      <c r="C57" s="47"/>
      <c r="D57" s="47"/>
      <c r="E57" s="47"/>
      <c r="F57" s="47"/>
      <c r="G57" s="47"/>
      <c r="H57" s="47"/>
      <c r="I57" s="47"/>
      <c r="J57" s="47"/>
      <c r="K57" s="47"/>
      <c r="L57" s="47"/>
      <c r="M57" s="47"/>
      <c r="N57" s="47"/>
      <c r="O57" s="2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  <c r="AA57" s="47"/>
      <c r="AB57" s="47"/>
      <c r="AC57" s="47"/>
      <c r="AD57" s="47"/>
      <c r="AE57" s="47"/>
      <c r="AF57" s="47"/>
      <c r="AG57" s="47"/>
      <c r="AH57" s="47"/>
      <c r="AI57" s="41">
        <f>SUM(C57:AG57)</f>
        <v>0</v>
      </c>
      <c r="AJ57" s="47"/>
    </row>
    <row r="58" spans="1:36" x14ac:dyDescent="0.25">
      <c r="A58" s="2">
        <v>51</v>
      </c>
      <c r="B58" s="2"/>
      <c r="C58" s="47"/>
      <c r="D58" s="47"/>
      <c r="E58" s="47"/>
      <c r="F58" s="47"/>
      <c r="G58" s="47"/>
      <c r="H58" s="47"/>
      <c r="I58" s="47"/>
      <c r="J58" s="47"/>
      <c r="K58" s="47"/>
      <c r="L58" s="47"/>
      <c r="M58" s="47"/>
      <c r="N58" s="47"/>
      <c r="O58" s="2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  <c r="AA58" s="47"/>
      <c r="AB58" s="47"/>
      <c r="AC58" s="47"/>
      <c r="AD58" s="47"/>
      <c r="AE58" s="47"/>
      <c r="AF58" s="47"/>
      <c r="AG58" s="47"/>
      <c r="AH58" s="47"/>
      <c r="AI58" s="41">
        <f>SUM(C58:AG58)</f>
        <v>0</v>
      </c>
      <c r="AJ58" s="47"/>
    </row>
    <row r="59" spans="1:36" x14ac:dyDescent="0.25">
      <c r="A59" s="2">
        <v>52</v>
      </c>
      <c r="B59" s="2"/>
      <c r="C59" s="47"/>
      <c r="D59" s="47"/>
      <c r="E59" s="47"/>
      <c r="F59" s="47"/>
      <c r="G59" s="47"/>
      <c r="H59" s="47"/>
      <c r="I59" s="47"/>
      <c r="J59" s="47"/>
      <c r="K59" s="47"/>
      <c r="L59" s="47"/>
      <c r="M59" s="47"/>
      <c r="N59" s="47"/>
      <c r="O59" s="2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  <c r="AA59" s="47"/>
      <c r="AB59" s="47"/>
      <c r="AC59" s="47"/>
      <c r="AD59" s="47"/>
      <c r="AE59" s="47"/>
      <c r="AF59" s="47"/>
      <c r="AG59" s="47"/>
      <c r="AH59" s="47"/>
      <c r="AI59" s="41">
        <f>SUM(C59:AG59)</f>
        <v>0</v>
      </c>
      <c r="AJ59" s="47"/>
    </row>
    <row r="60" spans="1:36" x14ac:dyDescent="0.25">
      <c r="AI60" s="71">
        <f>SUM(AI8:AI59)</f>
        <v>7309765</v>
      </c>
    </row>
  </sheetData>
  <mergeCells count="4">
    <mergeCell ref="A2:AJ3"/>
    <mergeCell ref="A5:A7"/>
    <mergeCell ref="B5:B7"/>
    <mergeCell ref="C5:AJ5"/>
  </mergeCells>
  <pageMargins left="0.7" right="0.7" top="0.75" bottom="0.75" header="0.3" footer="0.3"/>
  <pageSetup orientation="portrait" horizontalDpi="360" verticalDpi="360" r:id="rId1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CB239-6565-436C-9A9E-153212A95FEF}">
  <sheetViews>
    <sheetView topLeftCell="A3" zoomScale="45" workbookViewId="0" zoomScaleNormal="45">
      <selection pane="topLeft" activeCell="AF28" sqref="AF28"/>
    </sheetView>
  </sheetViews>
  <sheetFormatPr baseColWidth="8" defaultColWidth="9.140625" defaultRowHeight="15"/>
  <cols>
    <col min="1" max="1" width="4.7109375" style="40" customWidth="1"/>
    <col min="2" max="2" width="36.28515625" style="40" customWidth="1"/>
    <col min="3" max="3" width="12.28515625" style="48" bestFit="1" customWidth="1"/>
    <col min="4" max="4" width="10.140625" style="48" bestFit="1" customWidth="1"/>
    <col min="5" max="5" width="11.28515625" style="48" bestFit="1" customWidth="1"/>
    <col min="6" max="7" width="12.28515625" style="48" bestFit="1" customWidth="1"/>
    <col min="8" max="8" width="12.7109375" style="48" customWidth="1"/>
    <col min="9" max="14" width="12.28515625" style="48" bestFit="1" customWidth="1"/>
    <col min="15" max="15" width="12.42578125" style="40" bestFit="1" customWidth="1"/>
    <col min="16" max="19" width="12.28515625" style="48" bestFit="1" customWidth="1"/>
    <col min="20" max="26" width="12.28515625" style="48" customWidth="1"/>
    <col min="27" max="28" width="10.140625" style="48" bestFit="1" customWidth="1"/>
    <col min="29" max="30" width="9.7109375" style="48" bestFit="1" customWidth="1"/>
    <col min="31" max="32" width="10.140625" style="48" bestFit="1" customWidth="1"/>
    <col min="33" max="33" width="13" style="48" bestFit="1" customWidth="1"/>
    <col min="34" max="34" width="15.85546875" style="48" bestFit="1" customWidth="1"/>
    <col min="35" max="35" width="12.7109375" style="48" bestFit="1" customWidth="1"/>
    <col min="36" max="16384" width="9.140625" style="40" customWidth="1"/>
  </cols>
  <sheetData>
    <row r="2" spans="1:35" x14ac:dyDescent="0.25">
      <c r="A2" s="111" t="s">
        <v>17</v>
      </c>
      <c r="B2" s="111"/>
      <c r="C2" s="111"/>
      <c r="D2" s="111"/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1"/>
      <c r="U2" s="111"/>
      <c r="V2" s="111"/>
      <c r="W2" s="111"/>
      <c r="X2" s="111"/>
      <c r="Y2" s="111"/>
      <c r="Z2" s="111"/>
      <c r="AA2" s="111"/>
      <c r="AB2" s="111"/>
      <c r="AC2" s="111"/>
      <c r="AD2" s="111"/>
      <c r="AE2" s="111"/>
      <c r="AF2" s="111"/>
      <c r="AG2" s="111"/>
      <c r="AH2" s="111"/>
      <c r="AI2" s="111"/>
    </row>
    <row r="3" spans="1:35" x14ac:dyDescent="0.25">
      <c r="A3" s="111"/>
      <c r="B3" s="111"/>
      <c r="C3" s="111"/>
      <c r="D3" s="111"/>
      <c r="E3" s="111"/>
      <c r="F3" s="111"/>
      <c r="G3" s="111"/>
      <c r="H3" s="111"/>
      <c r="I3" s="111"/>
      <c r="J3" s="111"/>
      <c r="K3" s="111"/>
      <c r="L3" s="111"/>
      <c r="M3" s="111"/>
      <c r="N3" s="111"/>
      <c r="O3" s="111"/>
      <c r="P3" s="111"/>
      <c r="Q3" s="111"/>
      <c r="R3" s="111"/>
      <c r="S3" s="111"/>
      <c r="T3" s="111"/>
      <c r="U3" s="111"/>
      <c r="V3" s="111"/>
      <c r="W3" s="111"/>
      <c r="X3" s="111"/>
      <c r="Y3" s="111"/>
      <c r="Z3" s="111"/>
      <c r="AA3" s="111"/>
      <c r="AB3" s="111"/>
      <c r="AC3" s="111"/>
      <c r="AD3" s="111"/>
      <c r="AE3" s="111"/>
      <c r="AF3" s="111"/>
      <c r="AG3" s="111"/>
      <c r="AH3" s="111"/>
      <c r="AI3" s="111"/>
    </row>
    <row ht="15.75" r="5" spans="1:35" x14ac:dyDescent="0.25">
      <c r="A5" s="110" t="s">
        <v>0</v>
      </c>
      <c r="B5" s="110" t="s">
        <v>1</v>
      </c>
      <c r="C5" s="112"/>
      <c r="D5" s="112"/>
      <c r="E5" s="112"/>
      <c r="F5" s="112"/>
      <c r="G5" s="112"/>
      <c r="H5" s="112"/>
      <c r="I5" s="112"/>
      <c r="J5" s="112"/>
      <c r="K5" s="112"/>
      <c r="L5" s="112"/>
      <c r="M5" s="112"/>
      <c r="N5" s="112"/>
      <c r="O5" s="112"/>
      <c r="P5" s="112"/>
      <c r="Q5" s="112"/>
      <c r="R5" s="112"/>
      <c r="S5" s="112"/>
      <c r="T5" s="112"/>
      <c r="U5" s="112"/>
      <c r="V5" s="112"/>
      <c r="W5" s="112"/>
      <c r="X5" s="112"/>
      <c r="Y5" s="112"/>
      <c r="Z5" s="112"/>
      <c r="AA5" s="112"/>
      <c r="AB5" s="112"/>
      <c r="AC5" s="112"/>
      <c r="AD5" s="112"/>
      <c r="AE5" s="112"/>
      <c r="AF5" s="112"/>
      <c r="AG5" s="112"/>
      <c r="AH5" s="112"/>
      <c r="AI5" s="112"/>
    </row>
    <row ht="15.75" r="6" spans="1:35" x14ac:dyDescent="0.25">
      <c r="A6" s="110"/>
      <c r="B6" s="110"/>
      <c r="C6" s="50">
        <v>1</v>
      </c>
      <c r="D6" s="50">
        <v>2</v>
      </c>
      <c r="E6" s="50">
        <v>3</v>
      </c>
      <c r="F6" s="50">
        <v>4</v>
      </c>
      <c r="G6" s="50">
        <v>5</v>
      </c>
      <c r="H6" s="50">
        <v>6</v>
      </c>
      <c r="I6" s="50">
        <v>7</v>
      </c>
      <c r="J6" s="50">
        <v>8</v>
      </c>
      <c r="K6" s="50">
        <v>9</v>
      </c>
      <c r="L6" s="50">
        <v>10</v>
      </c>
      <c r="M6" s="50">
        <v>11</v>
      </c>
      <c r="N6" s="50">
        <v>12</v>
      </c>
      <c r="O6" s="50">
        <v>13</v>
      </c>
      <c r="P6" s="50">
        <v>14</v>
      </c>
      <c r="Q6" s="50">
        <v>15</v>
      </c>
      <c r="R6" s="50">
        <v>16</v>
      </c>
      <c r="S6" s="50">
        <v>17</v>
      </c>
      <c r="T6" s="50">
        <v>18</v>
      </c>
      <c r="U6" s="50">
        <v>19</v>
      </c>
      <c r="V6" s="50">
        <v>20</v>
      </c>
      <c r="W6" s="50">
        <v>21</v>
      </c>
      <c r="X6" s="50">
        <v>22</v>
      </c>
      <c r="Y6" s="50">
        <v>23</v>
      </c>
      <c r="Z6" s="50">
        <v>24</v>
      </c>
      <c r="AA6" s="50">
        <v>25</v>
      </c>
      <c r="AB6" s="50">
        <v>26</v>
      </c>
      <c r="AC6" s="50">
        <v>27</v>
      </c>
      <c r="AD6" s="50">
        <v>28</v>
      </c>
      <c r="AE6" s="50">
        <v>29</v>
      </c>
      <c r="AF6" s="50">
        <v>30</v>
      </c>
      <c r="AG6" s="51"/>
      <c r="AH6" s="52"/>
      <c r="AI6" s="81"/>
    </row>
    <row ht="15.75" r="7" spans="1:35" x14ac:dyDescent="0.25">
      <c r="A7" s="110"/>
      <c r="B7" s="110"/>
      <c r="C7" s="57" t="s">
        <v>12</v>
      </c>
      <c r="D7" s="46" t="s">
        <v>12</v>
      </c>
      <c r="E7" s="46" t="s">
        <v>12</v>
      </c>
      <c r="F7" s="46" t="s">
        <v>12</v>
      </c>
      <c r="G7" s="46" t="s">
        <v>12</v>
      </c>
      <c r="H7" s="46" t="s">
        <v>12</v>
      </c>
      <c r="I7" s="46" t="s">
        <v>12</v>
      </c>
      <c r="J7" s="46" t="s">
        <v>12</v>
      </c>
      <c r="K7" s="46" t="s">
        <v>12</v>
      </c>
      <c r="L7" s="46" t="s">
        <v>12</v>
      </c>
      <c r="M7" s="46" t="s">
        <v>12</v>
      </c>
      <c r="N7" s="46" t="s">
        <v>12</v>
      </c>
      <c r="O7" s="39" t="s">
        <v>12</v>
      </c>
      <c r="P7" s="46" t="s">
        <v>12</v>
      </c>
      <c r="Q7" s="46" t="s">
        <v>12</v>
      </c>
      <c r="R7" s="46" t="s">
        <v>12</v>
      </c>
      <c r="S7" s="46" t="s">
        <v>12</v>
      </c>
      <c r="T7" s="46" t="s">
        <v>12</v>
      </c>
      <c r="U7" s="46" t="s">
        <v>12</v>
      </c>
      <c r="V7" s="46" t="s">
        <v>12</v>
      </c>
      <c r="W7" s="46" t="s">
        <v>12</v>
      </c>
      <c r="X7" s="46" t="s">
        <v>12</v>
      </c>
      <c r="Y7" s="46" t="s">
        <v>12</v>
      </c>
      <c r="Z7" s="46" t="s">
        <v>12</v>
      </c>
      <c r="AA7" s="46" t="s">
        <v>12</v>
      </c>
      <c r="AB7" s="46" t="s">
        <v>12</v>
      </c>
      <c r="AC7" s="46" t="s">
        <v>12</v>
      </c>
      <c r="AD7" s="46" t="s">
        <v>12</v>
      </c>
      <c r="AE7" s="46" t="s">
        <v>12</v>
      </c>
      <c r="AF7" s="46" t="s">
        <v>12</v>
      </c>
      <c r="AG7" s="53" t="s">
        <v>9</v>
      </c>
      <c r="AH7" s="81" t="s">
        <v>13</v>
      </c>
      <c r="AI7" s="81"/>
    </row>
    <row r="8" spans="1:35" x14ac:dyDescent="0.25">
      <c r="A8" s="2">
        <v>1</v>
      </c>
      <c r="B8" s="2" t="s">
        <v>66</v>
      </c>
      <c r="C8" s="47"/>
      <c r="D8" s="47"/>
      <c r="E8" s="47"/>
      <c r="F8" s="47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7"/>
      <c r="AC8" s="47"/>
      <c r="AD8" s="47"/>
      <c r="AE8" s="47"/>
      <c r="AF8" s="47"/>
      <c r="AG8" s="47"/>
      <c r="AH8" s="41">
        <f>SUM(C8:AF8)</f>
        <v>0</v>
      </c>
      <c r="AI8" s="2"/>
    </row>
    <row r="9" spans="1:35" x14ac:dyDescent="0.25">
      <c r="A9" s="2">
        <v>2</v>
      </c>
      <c r="B9" s="2" t="s">
        <v>67</v>
      </c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2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1">
        <f>SUM(C9:AF9)</f>
        <v>0</v>
      </c>
      <c r="AI9" s="2"/>
    </row>
    <row r="10" spans="1:35" x14ac:dyDescent="0.25">
      <c r="A10" s="2">
        <v>3</v>
      </c>
      <c r="B10" s="2" t="s">
        <v>68</v>
      </c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1">
        <f>SUM(C10:AF10)</f>
        <v>0</v>
      </c>
      <c r="AI10" s="2"/>
    </row>
    <row r="11" spans="1:35" x14ac:dyDescent="0.25">
      <c r="A11" s="2">
        <v>4</v>
      </c>
      <c r="B11" s="2" t="s">
        <v>69</v>
      </c>
      <c r="C11" s="47">
        <v>11842</v>
      </c>
      <c r="D11" s="47"/>
      <c r="E11" s="47"/>
      <c r="F11" s="47"/>
      <c r="G11" s="47"/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1">
        <f>SUM(C11:AF11)</f>
        <v>11842</v>
      </c>
      <c r="AI11" s="2"/>
    </row>
    <row r="12" spans="1:35" x14ac:dyDescent="0.25">
      <c r="A12" s="2">
        <v>5</v>
      </c>
      <c r="B12" s="2" t="s">
        <v>70</v>
      </c>
      <c r="C12" s="47">
        <v>11842</v>
      </c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1">
        <f>SUM(C12:AF12)</f>
        <v>11842</v>
      </c>
      <c r="AI12" s="2"/>
    </row>
    <row r="13" spans="1:35" x14ac:dyDescent="0.25">
      <c r="A13" s="2">
        <v>6</v>
      </c>
      <c r="B13" s="72" t="s">
        <v>71</v>
      </c>
      <c r="C13" s="47"/>
      <c r="D13" s="47"/>
      <c r="E13" s="47"/>
      <c r="F13" s="47"/>
      <c r="G13" s="47"/>
      <c r="H13" s="47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  <c r="AC13" s="47"/>
      <c r="AD13" s="47"/>
      <c r="AE13" s="47"/>
      <c r="AF13" s="47"/>
      <c r="AG13" s="47"/>
      <c r="AH13" s="41">
        <f>SUM(C13:AF13)</f>
        <v>0</v>
      </c>
      <c r="AI13" s="2"/>
    </row>
    <row r="14" spans="1:35" x14ac:dyDescent="0.25">
      <c r="A14" s="2">
        <v>7</v>
      </c>
      <c r="B14" s="2" t="s">
        <v>72</v>
      </c>
      <c r="C14" s="47">
        <v>11842</v>
      </c>
      <c r="D14" s="47"/>
      <c r="E14" s="47"/>
      <c r="F14" s="47"/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7"/>
      <c r="AC14" s="47"/>
      <c r="AD14" s="47"/>
      <c r="AE14" s="47"/>
      <c r="AF14" s="47"/>
      <c r="AG14" s="47"/>
      <c r="AH14" s="41">
        <f>SUM(C14:AF14)</f>
        <v>11842</v>
      </c>
      <c r="AI14" s="2"/>
    </row>
    <row r="15" spans="1:35" x14ac:dyDescent="0.25">
      <c r="A15" s="2">
        <v>8</v>
      </c>
      <c r="B15" s="2" t="s">
        <v>73</v>
      </c>
      <c r="C15" s="47">
        <v>11842</v>
      </c>
      <c r="D15" s="47"/>
      <c r="E15" s="47"/>
      <c r="F15" s="47"/>
      <c r="G15" s="47"/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  <c r="AA15" s="47"/>
      <c r="AB15" s="47"/>
      <c r="AC15" s="47"/>
      <c r="AD15" s="47"/>
      <c r="AE15" s="47"/>
      <c r="AF15" s="47"/>
      <c r="AG15" s="47"/>
      <c r="AH15" s="41">
        <f>SUM(C15:AF15)</f>
        <v>11842</v>
      </c>
      <c r="AI15" s="2"/>
    </row>
    <row r="16" spans="1:35" x14ac:dyDescent="0.25">
      <c r="A16" s="2">
        <v>9</v>
      </c>
      <c r="B16" s="2" t="s">
        <v>74</v>
      </c>
      <c r="C16" s="47"/>
      <c r="D16" s="47"/>
      <c r="E16" s="47"/>
      <c r="F16" s="47"/>
      <c r="G16" s="47"/>
      <c r="H16" s="47"/>
      <c r="I16" s="47"/>
      <c r="J16" s="47"/>
      <c r="K16" s="47"/>
      <c r="L16" s="47"/>
      <c r="M16" s="47"/>
      <c r="N16" s="47"/>
      <c r="O16" s="2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47"/>
      <c r="AF16" s="47"/>
      <c r="AG16" s="47"/>
      <c r="AH16" s="41">
        <f>SUM(C16:AF16)</f>
        <v>0</v>
      </c>
      <c r="AI16" s="2"/>
    </row>
    <row r="17" spans="1:35" x14ac:dyDescent="0.25">
      <c r="A17" s="2">
        <v>10</v>
      </c>
      <c r="B17" s="2" t="s">
        <v>75</v>
      </c>
      <c r="C17" s="47">
        <v>11842</v>
      </c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>
        <v>13363</v>
      </c>
      <c r="O17" s="2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G17" s="47"/>
      <c r="AH17" s="41">
        <f>SUM(C17:AF17)</f>
        <v>25205</v>
      </c>
      <c r="AI17" s="2"/>
    </row>
    <row r="18" spans="1:35" x14ac:dyDescent="0.25">
      <c r="A18" s="2">
        <v>11</v>
      </c>
      <c r="B18" s="2" t="s">
        <v>76</v>
      </c>
      <c r="C18" s="47">
        <v>11842</v>
      </c>
      <c r="D18" s="47">
        <v>41666</v>
      </c>
      <c r="E18" s="47"/>
      <c r="F18" s="47"/>
      <c r="G18" s="47"/>
      <c r="H18" s="47"/>
      <c r="I18" s="47"/>
      <c r="J18" s="47"/>
      <c r="K18" s="47"/>
      <c r="L18" s="47"/>
      <c r="M18" s="47"/>
      <c r="N18" s="47">
        <v>13363</v>
      </c>
      <c r="O18" s="2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>
        <v>27000</v>
      </c>
      <c r="AA18" s="47">
        <v>19230</v>
      </c>
      <c r="AB18" s="47"/>
      <c r="AC18" s="47"/>
      <c r="AD18" s="47"/>
      <c r="AE18" s="47"/>
      <c r="AF18" s="47"/>
      <c r="AG18" s="47"/>
      <c r="AH18" s="41">
        <f>SUM(C18:AF18)</f>
        <v>113101</v>
      </c>
      <c r="AI18" s="2"/>
    </row>
    <row r="19" spans="1:35" x14ac:dyDescent="0.25">
      <c r="A19" s="2">
        <v>12</v>
      </c>
      <c r="B19" s="2" t="s">
        <v>77</v>
      </c>
      <c r="C19" s="47">
        <v>11842</v>
      </c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2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1">
        <f>SUM(C19:AF19)</f>
        <v>11842</v>
      </c>
      <c r="AI19" s="2"/>
    </row>
    <row r="20" spans="1:35" x14ac:dyDescent="0.25">
      <c r="A20" s="2">
        <v>13</v>
      </c>
      <c r="B20" s="2" t="s">
        <v>78</v>
      </c>
      <c r="C20" s="47">
        <v>11842</v>
      </c>
      <c r="D20" s="47">
        <v>41666</v>
      </c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2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>
        <v>27000</v>
      </c>
      <c r="AA20" s="47">
        <v>19230</v>
      </c>
      <c r="AB20" s="47"/>
      <c r="AC20" s="47"/>
      <c r="AD20" s="47"/>
      <c r="AE20" s="47"/>
      <c r="AF20" s="47">
        <v>23863</v>
      </c>
      <c r="AG20" s="47"/>
      <c r="AH20" s="41">
        <f>SUM(C20:AF20)</f>
        <v>123601</v>
      </c>
      <c r="AI20" s="2"/>
    </row>
    <row r="21" spans="1:35" x14ac:dyDescent="0.25">
      <c r="A21" s="2">
        <v>14</v>
      </c>
      <c r="B21" s="2" t="s">
        <v>79</v>
      </c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>
        <v>13363</v>
      </c>
      <c r="O21" s="2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>
        <v>27000</v>
      </c>
      <c r="AA21" s="47">
        <v>19230</v>
      </c>
      <c r="AB21" s="47"/>
      <c r="AC21" s="47"/>
      <c r="AD21" s="47"/>
      <c r="AE21" s="47"/>
      <c r="AF21" s="47">
        <v>23863</v>
      </c>
      <c r="AG21" s="47"/>
      <c r="AH21" s="41">
        <f>SUM(C21:AF21)</f>
        <v>83456</v>
      </c>
      <c r="AI21" s="2"/>
    </row>
    <row r="22" spans="1:35" x14ac:dyDescent="0.25">
      <c r="A22" s="2">
        <v>15</v>
      </c>
      <c r="B22" s="2" t="s">
        <v>80</v>
      </c>
      <c r="C22" s="47">
        <v>11842</v>
      </c>
      <c r="D22" s="47">
        <v>41666</v>
      </c>
      <c r="E22" s="47"/>
      <c r="F22" s="47"/>
      <c r="G22" s="47"/>
      <c r="H22" s="47"/>
      <c r="I22" s="47"/>
      <c r="J22" s="47"/>
      <c r="K22" s="47"/>
      <c r="L22" s="47"/>
      <c r="M22" s="47"/>
      <c r="N22" s="47">
        <v>13363</v>
      </c>
      <c r="O22" s="2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>
        <v>19230</v>
      </c>
      <c r="AB22" s="47"/>
      <c r="AC22" s="47"/>
      <c r="AD22" s="47"/>
      <c r="AE22" s="47"/>
      <c r="AF22" s="47">
        <v>23863</v>
      </c>
      <c r="AG22" s="2"/>
      <c r="AH22" s="41">
        <f>SUM(C22:AF22)</f>
        <v>109964</v>
      </c>
      <c r="AI22" s="2"/>
    </row>
    <row r="23" spans="1:35" x14ac:dyDescent="0.25">
      <c r="A23" s="2">
        <v>16</v>
      </c>
      <c r="B23" s="2" t="s">
        <v>81</v>
      </c>
      <c r="C23" s="47"/>
      <c r="D23" s="47"/>
      <c r="E23" s="47"/>
      <c r="F23" s="47"/>
      <c r="G23" s="47"/>
      <c r="H23" s="47"/>
      <c r="I23" s="47"/>
      <c r="J23" s="47"/>
      <c r="K23" s="47"/>
      <c r="L23" s="47"/>
      <c r="M23" s="47"/>
      <c r="N23" s="47"/>
      <c r="O23" s="2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47"/>
      <c r="AE23" s="47"/>
      <c r="AF23" s="47"/>
      <c r="AG23" s="47"/>
      <c r="AH23" s="41">
        <f>SUM(C23:AF23)</f>
        <v>0</v>
      </c>
      <c r="AI23" s="2"/>
    </row>
    <row r="24" spans="1:35" x14ac:dyDescent="0.25">
      <c r="A24" s="2">
        <v>17</v>
      </c>
      <c r="B24" s="2" t="s">
        <v>82</v>
      </c>
      <c r="C24" s="47"/>
      <c r="D24" s="47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2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2"/>
      <c r="AH24" s="41">
        <f>SUM(C24:AF24)</f>
        <v>0</v>
      </c>
      <c r="AI24" s="2"/>
    </row>
    <row r="25" spans="1:35" x14ac:dyDescent="0.25">
      <c r="A25" s="2">
        <v>18</v>
      </c>
      <c r="B25" s="2" t="s">
        <v>83</v>
      </c>
      <c r="C25" s="47"/>
      <c r="D25" s="47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2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47"/>
      <c r="AE25" s="47"/>
      <c r="AF25" s="47"/>
      <c r="AG25" s="2"/>
      <c r="AH25" s="41">
        <f>SUM(C25:AF25)</f>
        <v>0</v>
      </c>
      <c r="AI25" s="2"/>
    </row>
    <row r="26" spans="1:35" x14ac:dyDescent="0.25">
      <c r="A26" s="2">
        <v>19</v>
      </c>
      <c r="B26" s="2" t="s">
        <v>84</v>
      </c>
      <c r="C26" s="47"/>
      <c r="D26" s="47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2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47"/>
      <c r="AE26" s="47"/>
      <c r="AF26" s="47"/>
      <c r="AG26" s="2"/>
      <c r="AH26" s="41">
        <f>SUM(C26:AF26)</f>
        <v>0</v>
      </c>
      <c r="AI26" s="2"/>
    </row>
    <row r="27" spans="1:35" x14ac:dyDescent="0.25">
      <c r="A27" s="2">
        <v>20</v>
      </c>
      <c r="B27" s="2" t="s">
        <v>85</v>
      </c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2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2"/>
      <c r="AH27" s="41">
        <f>SUM(C27:AF27)</f>
        <v>0</v>
      </c>
      <c r="AI27" s="2"/>
    </row>
    <row r="28" spans="1:35" x14ac:dyDescent="0.25">
      <c r="A28" s="2">
        <v>21</v>
      </c>
      <c r="B28" s="2" t="s">
        <v>86</v>
      </c>
      <c r="C28" s="47">
        <v>11842</v>
      </c>
      <c r="D28" s="47">
        <v>41666</v>
      </c>
      <c r="E28" s="47"/>
      <c r="F28" s="47"/>
      <c r="G28" s="47"/>
      <c r="H28" s="47"/>
      <c r="I28" s="47"/>
      <c r="J28" s="47"/>
      <c r="K28" s="47"/>
      <c r="L28" s="47"/>
      <c r="M28" s="47"/>
      <c r="N28" s="47">
        <v>13363</v>
      </c>
      <c r="O28" s="2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>
        <v>27000</v>
      </c>
      <c r="AA28" s="47">
        <v>19230</v>
      </c>
      <c r="AB28" s="47"/>
      <c r="AC28" s="47"/>
      <c r="AD28" s="47"/>
      <c r="AE28" s="47"/>
      <c r="AF28" s="47">
        <v>23863</v>
      </c>
      <c r="AG28" s="2"/>
      <c r="AH28" s="41">
        <f>SUM(C28:AF28)</f>
        <v>136964</v>
      </c>
      <c r="AI28" s="2"/>
    </row>
    <row r="29" spans="1:35" x14ac:dyDescent="0.25">
      <c r="A29" s="2">
        <v>22</v>
      </c>
      <c r="B29" s="62" t="s">
        <v>87</v>
      </c>
      <c r="C29" s="47">
        <v>11842</v>
      </c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2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2"/>
      <c r="AH29" s="41">
        <f>SUM(C29:AF29)</f>
        <v>11842</v>
      </c>
      <c r="AI29" s="2"/>
    </row>
    <row r="30" spans="1:35" x14ac:dyDescent="0.25">
      <c r="A30" s="2">
        <v>23</v>
      </c>
      <c r="B30" s="2" t="s">
        <v>88</v>
      </c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>
        <v>13363</v>
      </c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>
        <v>19230</v>
      </c>
      <c r="AB30" s="47"/>
      <c r="AC30" s="47"/>
      <c r="AD30" s="47"/>
      <c r="AE30" s="47"/>
      <c r="AF30" s="47"/>
      <c r="AG30" s="2"/>
      <c r="AH30" s="41">
        <f>SUM(C30:AF30)</f>
        <v>32593</v>
      </c>
      <c r="AI30" s="2"/>
    </row>
    <row r="31" spans="1:35" s="69" customFormat="1" x14ac:dyDescent="0.25">
      <c r="A31" s="2">
        <v>24</v>
      </c>
      <c r="B31" s="2" t="s">
        <v>89</v>
      </c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2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2"/>
      <c r="AH31" s="41">
        <f>SUM(C31:AF31)</f>
        <v>0</v>
      </c>
      <c r="AI31" s="2"/>
    </row>
    <row r="32" spans="1:35" s="69" customFormat="1" x14ac:dyDescent="0.25">
      <c r="A32" s="2">
        <v>25</v>
      </c>
      <c r="B32" s="2" t="s">
        <v>90</v>
      </c>
      <c r="C32" s="47">
        <v>11842</v>
      </c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2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2"/>
      <c r="AH32" s="41">
        <f>SUM(C32:AF32)</f>
        <v>11842</v>
      </c>
      <c r="AI32" s="2"/>
    </row>
    <row r="33" spans="1:35" s="69" customFormat="1" x14ac:dyDescent="0.25">
      <c r="A33" s="2">
        <v>26</v>
      </c>
      <c r="B33" s="2" t="s">
        <v>91</v>
      </c>
      <c r="C33" s="47">
        <v>11842</v>
      </c>
      <c r="D33" s="47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2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E33" s="47"/>
      <c r="AF33" s="47"/>
      <c r="AG33" s="2"/>
      <c r="AH33" s="41">
        <f>SUM(C33:AF33)</f>
        <v>11842</v>
      </c>
      <c r="AI33" s="2"/>
    </row>
    <row r="34" spans="1:35" s="69" customFormat="1" x14ac:dyDescent="0.25">
      <c r="A34" s="2">
        <v>27</v>
      </c>
      <c r="B34" s="2" t="s">
        <v>92</v>
      </c>
      <c r="C34" s="47">
        <v>11842</v>
      </c>
      <c r="D34" s="47">
        <v>41666</v>
      </c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2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>
        <v>19230</v>
      </c>
      <c r="AB34" s="47"/>
      <c r="AC34" s="47"/>
      <c r="AD34" s="47"/>
      <c r="AE34" s="47"/>
      <c r="AF34" s="47">
        <v>23863</v>
      </c>
      <c r="AG34" s="2"/>
      <c r="AH34" s="41">
        <f>SUM(C34:AF34)</f>
        <v>96601</v>
      </c>
      <c r="AI34" s="2"/>
    </row>
    <row r="35" spans="1:35" s="69" customFormat="1" x14ac:dyDescent="0.25">
      <c r="A35" s="2">
        <v>28</v>
      </c>
      <c r="B35" s="2" t="s">
        <v>93</v>
      </c>
      <c r="C35" s="47"/>
      <c r="D35" s="4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2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>
        <v>27000</v>
      </c>
      <c r="AA35" s="47"/>
      <c r="AB35" s="47"/>
      <c r="AC35" s="47"/>
      <c r="AD35" s="47"/>
      <c r="AE35" s="47"/>
      <c r="AF35" s="47">
        <v>23863</v>
      </c>
      <c r="AG35" s="2"/>
      <c r="AH35" s="41">
        <f>SUM(C35:AF35)</f>
        <v>50863</v>
      </c>
      <c r="AI35" s="2"/>
    </row>
    <row r="36" spans="1:35" s="69" customFormat="1" x14ac:dyDescent="0.25">
      <c r="A36" s="2">
        <v>29</v>
      </c>
      <c r="B36" s="2" t="s">
        <v>94</v>
      </c>
      <c r="C36" s="47">
        <v>11842</v>
      </c>
      <c r="D36" s="4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2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E36" s="47"/>
      <c r="AF36" s="47"/>
      <c r="AG36" s="2"/>
      <c r="AH36" s="41">
        <f>SUM(C36:AF36)</f>
        <v>11842</v>
      </c>
      <c r="AI36" s="2"/>
    </row>
    <row r="37" spans="1:35" s="69" customFormat="1" x14ac:dyDescent="0.25">
      <c r="A37" s="2">
        <v>30</v>
      </c>
      <c r="B37" s="2" t="s">
        <v>95</v>
      </c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2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2"/>
      <c r="AH37" s="41">
        <f>SUM(C37:AF37)</f>
        <v>0</v>
      </c>
      <c r="AI37" s="2"/>
    </row>
    <row r="38" spans="1:35" s="69" customFormat="1" x14ac:dyDescent="0.25">
      <c r="A38" s="2">
        <v>31</v>
      </c>
      <c r="B38" s="2" t="s">
        <v>96</v>
      </c>
      <c r="C38" s="47">
        <v>11842</v>
      </c>
      <c r="D38" s="47">
        <v>41666</v>
      </c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2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>
        <v>27000</v>
      </c>
      <c r="AA38" s="47">
        <v>19230</v>
      </c>
      <c r="AB38" s="47"/>
      <c r="AC38" s="47"/>
      <c r="AD38" s="47"/>
      <c r="AE38" s="47"/>
      <c r="AF38" s="47">
        <v>23863</v>
      </c>
      <c r="AG38" s="2"/>
      <c r="AH38" s="41">
        <f>SUM(C38:AF38)</f>
        <v>123601</v>
      </c>
      <c r="AI38" s="2"/>
    </row>
    <row r="39" spans="1:35" s="69" customFormat="1" x14ac:dyDescent="0.25">
      <c r="A39" s="2">
        <v>32</v>
      </c>
      <c r="B39" s="2" t="s">
        <v>97</v>
      </c>
      <c r="C39" s="47">
        <v>11842</v>
      </c>
      <c r="D39" s="47">
        <v>41666</v>
      </c>
      <c r="E39" s="47"/>
      <c r="F39" s="47"/>
      <c r="G39" s="47"/>
      <c r="H39" s="47"/>
      <c r="I39" s="47"/>
      <c r="J39" s="47"/>
      <c r="K39" s="47"/>
      <c r="L39" s="47"/>
      <c r="M39" s="47"/>
      <c r="N39" s="47">
        <v>13636</v>
      </c>
      <c r="O39" s="2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>
        <v>27000</v>
      </c>
      <c r="AA39" s="47">
        <v>19230</v>
      </c>
      <c r="AB39" s="47"/>
      <c r="AC39" s="47"/>
      <c r="AD39" s="47"/>
      <c r="AE39" s="47"/>
      <c r="AF39" s="47">
        <v>23863</v>
      </c>
      <c r="AG39" s="2"/>
      <c r="AH39" s="41">
        <f>SUM(C39:AF39)</f>
        <v>137237</v>
      </c>
      <c r="AI39" s="2"/>
    </row>
    <row r="40" spans="1:35" s="69" customFormat="1" x14ac:dyDescent="0.25">
      <c r="A40" s="2">
        <v>33</v>
      </c>
      <c r="B40" s="2" t="s">
        <v>98</v>
      </c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>
        <v>13636</v>
      </c>
      <c r="O40" s="2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2"/>
      <c r="AH40" s="41">
        <f>SUM(C40:AF40)</f>
        <v>13636</v>
      </c>
      <c r="AI40" s="2"/>
    </row>
    <row r="41" spans="1:35" s="69" customFormat="1" x14ac:dyDescent="0.25">
      <c r="A41" s="2">
        <v>34</v>
      </c>
      <c r="B41" s="2" t="s">
        <v>99</v>
      </c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2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2"/>
      <c r="AH41" s="41">
        <f>SUM(C41:AF41)</f>
        <v>0</v>
      </c>
      <c r="AI41" s="2"/>
    </row>
    <row r="42" spans="1:35" s="69" customFormat="1" x14ac:dyDescent="0.25">
      <c r="A42" s="2">
        <v>35</v>
      </c>
      <c r="B42" s="2" t="s">
        <v>100</v>
      </c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2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2"/>
      <c r="AH42" s="41">
        <f>SUM(C42:AF42)</f>
        <v>0</v>
      </c>
      <c r="AI42" s="2"/>
    </row>
    <row r="43" spans="1:35" s="69" customFormat="1" x14ac:dyDescent="0.25">
      <c r="A43" s="2">
        <v>36</v>
      </c>
      <c r="B43" s="2" t="s">
        <v>101</v>
      </c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2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  <c r="AA43" s="47"/>
      <c r="AB43" s="47"/>
      <c r="AC43" s="47"/>
      <c r="AD43" s="47"/>
      <c r="AE43" s="47"/>
      <c r="AF43" s="47"/>
      <c r="AG43" s="2"/>
      <c r="AH43" s="41">
        <f>SUM(C43:AF43)</f>
        <v>0</v>
      </c>
      <c r="AI43" s="2"/>
    </row>
    <row r="44" spans="1:35" s="69" customFormat="1" x14ac:dyDescent="0.25">
      <c r="A44" s="2">
        <v>37</v>
      </c>
      <c r="B44" s="2" t="s">
        <v>102</v>
      </c>
      <c r="C44" s="47"/>
      <c r="D44" s="47"/>
      <c r="E44" s="47"/>
      <c r="F44" s="47"/>
      <c r="G44" s="47"/>
      <c r="H44" s="47"/>
      <c r="I44" s="47"/>
      <c r="J44" s="47"/>
      <c r="K44" s="47"/>
      <c r="L44" s="47"/>
      <c r="M44" s="47"/>
      <c r="N44" s="47"/>
      <c r="O44" s="2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7"/>
      <c r="AB44" s="47"/>
      <c r="AC44" s="47"/>
      <c r="AD44" s="47"/>
      <c r="AE44" s="47"/>
      <c r="AF44" s="47"/>
      <c r="AG44" s="2"/>
      <c r="AH44" s="41">
        <f>SUM(C44:AF44)</f>
        <v>0</v>
      </c>
      <c r="AI44" s="2"/>
    </row>
    <row r="45" spans="1:35" s="69" customFormat="1" x14ac:dyDescent="0.25">
      <c r="A45" s="2">
        <v>38</v>
      </c>
      <c r="B45" s="2" t="s">
        <v>103</v>
      </c>
      <c r="C45" s="47"/>
      <c r="D45" s="47"/>
      <c r="E45" s="47"/>
      <c r="F45" s="47"/>
      <c r="G45" s="47"/>
      <c r="H45" s="47"/>
      <c r="I45" s="47"/>
      <c r="J45" s="47"/>
      <c r="K45" s="47"/>
      <c r="L45" s="47"/>
      <c r="M45" s="47"/>
      <c r="N45" s="47"/>
      <c r="O45" s="2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  <c r="AA45" s="47"/>
      <c r="AB45" s="47"/>
      <c r="AC45" s="47"/>
      <c r="AD45" s="47"/>
      <c r="AE45" s="47"/>
      <c r="AF45" s="47"/>
      <c r="AG45" s="2"/>
      <c r="AH45" s="41">
        <f>SUM(C45:AF45)</f>
        <v>0</v>
      </c>
      <c r="AI45" s="2"/>
    </row>
    <row r="46" spans="1:35" s="69" customFormat="1" x14ac:dyDescent="0.25">
      <c r="A46" s="2">
        <v>39</v>
      </c>
      <c r="B46" s="2" t="s">
        <v>104</v>
      </c>
      <c r="C46" s="47"/>
      <c r="D46" s="47"/>
      <c r="E46" s="47"/>
      <c r="F46" s="47"/>
      <c r="G46" s="47"/>
      <c r="H46" s="47"/>
      <c r="I46" s="47"/>
      <c r="J46" s="47"/>
      <c r="K46" s="47"/>
      <c r="L46" s="47"/>
      <c r="M46" s="47"/>
      <c r="N46" s="47"/>
      <c r="O46" s="2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  <c r="AA46" s="47"/>
      <c r="AB46" s="47"/>
      <c r="AC46" s="47"/>
      <c r="AD46" s="47"/>
      <c r="AE46" s="47"/>
      <c r="AF46" s="47"/>
      <c r="AG46" s="2"/>
      <c r="AH46" s="41">
        <f>SUM(C46:AF46)</f>
        <v>0</v>
      </c>
      <c r="AI46" s="2"/>
    </row>
    <row r="47" spans="1:35" x14ac:dyDescent="0.25">
      <c r="A47" s="2">
        <v>40</v>
      </c>
      <c r="B47" s="2" t="s">
        <v>105</v>
      </c>
      <c r="C47" s="47"/>
      <c r="D47" s="47"/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2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  <c r="AA47" s="47"/>
      <c r="AB47" s="47"/>
      <c r="AC47" s="47"/>
      <c r="AD47" s="47"/>
      <c r="AE47" s="47"/>
      <c r="AF47" s="47"/>
      <c r="AG47" s="2"/>
      <c r="AH47" s="41">
        <f>SUM(C47:AF47)</f>
        <v>0</v>
      </c>
      <c r="AI47" s="2"/>
    </row>
    <row r="48" spans="1:35" x14ac:dyDescent="0.25">
      <c r="A48" s="2"/>
      <c r="B48" s="2" t="s">
        <v>106</v>
      </c>
      <c r="C48" s="47"/>
      <c r="D48" s="47"/>
      <c r="E48" s="47"/>
      <c r="F48" s="47"/>
      <c r="G48" s="47"/>
      <c r="H48" s="47"/>
      <c r="I48" s="47"/>
      <c r="J48" s="47"/>
      <c r="K48" s="47"/>
      <c r="L48" s="47"/>
      <c r="M48" s="47"/>
      <c r="N48" s="47">
        <v>13636</v>
      </c>
      <c r="O48" s="2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>
        <v>27000</v>
      </c>
      <c r="AA48" s="47">
        <v>19230</v>
      </c>
      <c r="AB48" s="47"/>
      <c r="AC48" s="47"/>
      <c r="AD48" s="47"/>
      <c r="AE48" s="47"/>
      <c r="AF48" s="47">
        <v>23863</v>
      </c>
      <c r="AG48" s="2"/>
      <c r="AH48" s="41">
        <f>SUM(C48:AF48)</f>
        <v>83729</v>
      </c>
      <c r="AI48" s="2"/>
    </row>
    <row r="49" spans="1:35" x14ac:dyDescent="0.25">
      <c r="A49" s="2"/>
      <c r="B49" s="2" t="s">
        <v>107</v>
      </c>
      <c r="C49" s="47">
        <v>11842</v>
      </c>
      <c r="D49" s="47">
        <v>41666</v>
      </c>
      <c r="E49" s="47"/>
      <c r="F49" s="47"/>
      <c r="G49" s="47"/>
      <c r="H49" s="47"/>
      <c r="I49" s="47"/>
      <c r="J49" s="47"/>
      <c r="K49" s="47"/>
      <c r="L49" s="47"/>
      <c r="M49" s="47"/>
      <c r="N49" s="47">
        <v>13636</v>
      </c>
      <c r="O49" s="2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>
        <v>27000</v>
      </c>
      <c r="AA49" s="47">
        <v>19230</v>
      </c>
      <c r="AB49" s="47"/>
      <c r="AC49" s="47"/>
      <c r="AD49" s="47"/>
      <c r="AE49" s="47"/>
      <c r="AF49" s="47">
        <v>23863</v>
      </c>
      <c r="AG49" s="2"/>
      <c r="AH49" s="41">
        <f>SUM(C49:AF49)</f>
        <v>137237</v>
      </c>
      <c r="AI49" s="2"/>
    </row>
    <row r="50" spans="1:35" x14ac:dyDescent="0.25">
      <c r="A50" s="2"/>
      <c r="B50" s="2" t="s">
        <v>108</v>
      </c>
      <c r="C50" s="47"/>
      <c r="D50" s="47"/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2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  <c r="AA50" s="47"/>
      <c r="AB50" s="47"/>
      <c r="AC50" s="47"/>
      <c r="AD50" s="47"/>
      <c r="AE50" s="47"/>
      <c r="AF50" s="47"/>
      <c r="AG50" s="2"/>
      <c r="AH50" s="41">
        <f>SUM(C50:AF50)</f>
        <v>0</v>
      </c>
      <c r="AI50" s="2"/>
    </row>
    <row r="51" spans="1:35" x14ac:dyDescent="0.25">
      <c r="A51" s="2"/>
      <c r="B51" s="2" t="s">
        <v>112</v>
      </c>
      <c r="C51" s="47">
        <v>11842</v>
      </c>
      <c r="D51" s="47">
        <v>41666</v>
      </c>
      <c r="E51" s="47"/>
      <c r="F51" s="47"/>
      <c r="G51" s="47"/>
      <c r="H51" s="47"/>
      <c r="I51" s="47"/>
      <c r="J51" s="47"/>
      <c r="K51" s="47"/>
      <c r="L51" s="47"/>
      <c r="M51" s="47"/>
      <c r="N51" s="47">
        <v>13636</v>
      </c>
      <c r="O51" s="2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  <c r="AA51" s="47">
        <v>19230</v>
      </c>
      <c r="AB51" s="47"/>
      <c r="AC51" s="47"/>
      <c r="AD51" s="47"/>
      <c r="AE51" s="47"/>
      <c r="AF51" s="47">
        <v>23863</v>
      </c>
      <c r="AG51" s="2"/>
      <c r="AH51" s="41">
        <f>SUM(C51:AF51)</f>
        <v>110237</v>
      </c>
      <c r="AI51" s="2"/>
    </row>
    <row r="52" spans="1:35" x14ac:dyDescent="0.25">
      <c r="A52" s="2"/>
      <c r="B52" s="2" t="s">
        <v>114</v>
      </c>
      <c r="C52" s="47"/>
      <c r="D52" s="47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2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>
        <v>27000</v>
      </c>
      <c r="AA52" s="47">
        <v>19230</v>
      </c>
      <c r="AB52" s="47"/>
      <c r="AC52" s="47"/>
      <c r="AD52" s="47"/>
      <c r="AE52" s="47"/>
      <c r="AF52" s="47">
        <v>23863</v>
      </c>
      <c r="AG52" s="2"/>
      <c r="AH52" s="41">
        <f>SUM(C52:AF52)</f>
        <v>70093</v>
      </c>
      <c r="AI52" s="2"/>
    </row>
    <row r="53" spans="1:35" x14ac:dyDescent="0.25">
      <c r="AH53" s="71">
        <f>SUM(AH8:AH51)</f>
        <v>1484603</v>
      </c>
    </row>
  </sheetData>
  <mergeCells count="4">
    <mergeCell ref="A2:AI3"/>
    <mergeCell ref="A5:A7"/>
    <mergeCell ref="B5:B7"/>
    <mergeCell ref="C5:AI5"/>
  </mergeCells>
  <pageMargins left="0.7" right="0.7" top="0.75" bottom="0.75" header="0.3" footer="0.3"/>
  <pageSetup orientation="portrait" horizontalDpi="360" verticalDpi="360" r:id="rId1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BAA47-7008-4FA6-BB5E-BF38802E3BCC}">
  <sheetViews>
    <sheetView topLeftCell="E8" zoomScale="70" workbookViewId="0" view="pageBreakPreview" zoomScaleNormal="60" zoomScaleSheetLayoutView="70">
      <selection pane="topLeft" activeCell="T21" sqref="T21"/>
    </sheetView>
  </sheetViews>
  <sheetFormatPr baseColWidth="8" defaultRowHeight="15"/>
  <cols>
    <col min="1" max="1" width="6.28515625" bestFit="1" customWidth="1"/>
    <col min="2" max="2" width="22.42578125" customWidth="1"/>
    <col min="3" max="19" width="15.85546875" bestFit="1" customWidth="1"/>
  </cols>
  <sheetData>
    <row r="3" spans="1:19" x14ac:dyDescent="0.25">
      <c r="H3" s="16"/>
    </row>
    <row ht="15" customHeight="1" r="9" spans="1:19" x14ac:dyDescent="0.25">
      <c r="A9" s="113" t="s">
        <v>43</v>
      </c>
      <c r="B9" s="114"/>
      <c r="C9" s="114"/>
      <c r="D9" s="114"/>
      <c r="E9" s="114"/>
      <c r="F9" s="114"/>
      <c r="G9" s="114"/>
      <c r="H9" s="114"/>
      <c r="I9" s="114"/>
      <c r="J9" s="114"/>
      <c r="K9" s="114"/>
      <c r="L9" s="114"/>
      <c r="M9" s="114"/>
      <c r="N9" s="114"/>
      <c r="O9" s="114"/>
      <c r="P9" s="114"/>
      <c r="Q9" s="114"/>
      <c r="R9" s="114"/>
      <c r="S9" s="114"/>
    </row>
    <row ht="11.25" customHeight="1" r="10" spans="1:19" thickBot="1" x14ac:dyDescent="0.3">
      <c r="A10" s="114"/>
      <c r="B10" s="114"/>
      <c r="C10" s="114"/>
      <c r="D10" s="114"/>
      <c r="E10" s="114"/>
      <c r="F10" s="114"/>
      <c r="G10" s="114"/>
      <c r="H10" s="114"/>
      <c r="I10" s="114"/>
      <c r="J10" s="114"/>
      <c r="K10" s="114"/>
      <c r="L10" s="114"/>
      <c r="M10" s="114"/>
      <c r="N10" s="114"/>
      <c r="O10" s="114"/>
      <c r="P10" s="114"/>
      <c r="Q10" s="114"/>
      <c r="R10" s="114"/>
      <c r="S10" s="114"/>
    </row>
    <row ht="15.75" hidden="1" r="11" spans="1:19" thickBot="1" x14ac:dyDescent="0.3"/>
    <row ht="39.75" customHeight="1" r="12" spans="1:19" thickBot="1" thickTop="1" x14ac:dyDescent="0.3">
      <c r="A12" s="118" t="s">
        <v>0</v>
      </c>
      <c r="B12" s="118" t="s">
        <v>1</v>
      </c>
      <c r="C12" s="115" t="s">
        <v>18</v>
      </c>
      <c r="D12" s="116"/>
      <c r="E12" s="116"/>
      <c r="F12" s="116"/>
      <c r="G12" s="116"/>
      <c r="H12" s="116"/>
      <c r="I12" s="116"/>
      <c r="J12" s="116"/>
      <c r="K12" s="116"/>
      <c r="L12" s="116"/>
      <c r="M12" s="116"/>
      <c r="N12" s="116"/>
      <c r="O12" s="116"/>
      <c r="P12" s="116"/>
      <c r="Q12" s="116"/>
      <c r="R12" s="116"/>
      <c r="S12" s="117"/>
    </row>
    <row ht="21.75" customHeight="1" r="13" spans="1:19" thickTop="1" x14ac:dyDescent="0.25">
      <c r="A13" s="121"/>
      <c r="B13" s="119"/>
      <c r="C13" s="20">
        <v>8</v>
      </c>
      <c r="D13" s="24">
        <v>9</v>
      </c>
      <c r="E13" s="21">
        <v>10</v>
      </c>
      <c r="F13" s="21">
        <v>11</v>
      </c>
      <c r="G13" s="21">
        <v>12</v>
      </c>
      <c r="H13" s="21">
        <v>13</v>
      </c>
      <c r="I13" s="21">
        <v>14</v>
      </c>
      <c r="J13" s="21">
        <v>15</v>
      </c>
      <c r="K13" s="21">
        <v>16</v>
      </c>
      <c r="L13" s="21">
        <v>17</v>
      </c>
      <c r="M13" s="21">
        <v>18</v>
      </c>
      <c r="N13" s="21">
        <v>19</v>
      </c>
      <c r="O13" s="21">
        <v>20</v>
      </c>
      <c r="P13" s="21">
        <v>21</v>
      </c>
      <c r="Q13" s="21">
        <v>22</v>
      </c>
      <c r="R13" s="21">
        <v>23</v>
      </c>
      <c r="S13" s="32">
        <v>24</v>
      </c>
    </row>
    <row ht="21.75" customHeight="1" r="14" spans="1:19" thickBot="1" x14ac:dyDescent="0.3">
      <c r="A14" s="122"/>
      <c r="B14" s="120"/>
      <c r="C14" s="27"/>
      <c r="D14" s="28"/>
      <c r="E14" s="28"/>
      <c r="F14" s="22"/>
      <c r="G14" s="29"/>
      <c r="H14" s="28"/>
      <c r="I14" s="22"/>
      <c r="J14" s="29"/>
      <c r="K14" s="29"/>
      <c r="L14" s="29"/>
      <c r="M14" s="29"/>
      <c r="N14" s="28"/>
      <c r="O14" s="22"/>
      <c r="P14" s="28"/>
      <c r="Q14" s="22"/>
      <c r="R14" s="29"/>
      <c r="S14" s="30"/>
    </row>
    <row ht="27.75" customHeight="1" r="15" spans="1:19" thickTop="1" x14ac:dyDescent="0.25">
      <c r="A15" s="13">
        <v>1</v>
      </c>
      <c r="B15" s="25"/>
      <c r="C15" s="26"/>
      <c r="D15" s="3"/>
      <c r="E15" s="6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19"/>
    </row>
    <row ht="26.25" customHeight="1" r="16" spans="1:19" x14ac:dyDescent="0.25">
      <c r="A16" s="14">
        <v>2</v>
      </c>
      <c r="B16" s="7"/>
      <c r="C16" s="4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5"/>
    </row>
    <row ht="26.25" customHeight="1" r="17" spans="1:19" x14ac:dyDescent="0.25">
      <c r="A17" s="14">
        <v>3</v>
      </c>
      <c r="B17" s="7"/>
      <c r="C17" s="4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5"/>
    </row>
    <row ht="28.5" customHeight="1" r="18" spans="1:19" x14ac:dyDescent="0.25">
      <c r="A18" s="14">
        <v>4</v>
      </c>
      <c r="B18" s="7"/>
      <c r="C18" s="4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5"/>
    </row>
    <row ht="26.25" customHeight="1" r="19" spans="1:19" x14ac:dyDescent="0.25">
      <c r="A19" s="14">
        <v>5</v>
      </c>
      <c r="B19" s="7"/>
      <c r="C19" s="4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5"/>
    </row>
    <row ht="26.25" customHeight="1" r="20" spans="1:19" x14ac:dyDescent="0.25">
      <c r="A20" s="14">
        <v>6</v>
      </c>
      <c r="B20" s="7"/>
      <c r="C20" s="4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5"/>
    </row>
    <row ht="28.5" customHeight="1" r="21" spans="1:19" x14ac:dyDescent="0.25">
      <c r="A21" s="14">
        <v>7</v>
      </c>
      <c r="B21" s="7"/>
      <c r="C21" s="4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5"/>
    </row>
    <row ht="28.5" customHeight="1" r="22" spans="1:19" x14ac:dyDescent="0.25">
      <c r="A22" s="14">
        <v>8</v>
      </c>
      <c r="B22" s="7"/>
      <c r="C22" s="4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5"/>
    </row>
    <row ht="27.75" customHeight="1" r="23" spans="1:19" x14ac:dyDescent="0.25">
      <c r="A23" s="14">
        <v>9</v>
      </c>
      <c r="B23" s="7"/>
      <c r="C23" s="4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5"/>
    </row>
    <row ht="27.75" customHeight="1" r="24" spans="1:19" x14ac:dyDescent="0.25">
      <c r="A24" s="14">
        <v>10</v>
      </c>
      <c r="B24" s="7"/>
      <c r="C24" s="4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5"/>
    </row>
    <row ht="27.75" customHeight="1" r="25" spans="1:19" x14ac:dyDescent="0.25">
      <c r="A25" s="14">
        <v>11</v>
      </c>
      <c r="B25" s="7"/>
      <c r="C25" s="4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5"/>
    </row>
    <row ht="27.75" customHeight="1" r="26" spans="1:19" x14ac:dyDescent="0.25">
      <c r="A26" s="14">
        <v>12</v>
      </c>
      <c r="B26" s="7"/>
      <c r="C26" s="4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5"/>
    </row>
    <row ht="27.75" customHeight="1" r="27" spans="1:19" x14ac:dyDescent="0.25">
      <c r="A27" s="14">
        <v>13</v>
      </c>
      <c r="B27" s="7"/>
      <c r="C27" s="4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5"/>
    </row>
    <row ht="27.75" customHeight="1" r="28" spans="1:19" x14ac:dyDescent="0.25">
      <c r="A28" s="14">
        <v>14</v>
      </c>
      <c r="B28" s="7"/>
      <c r="C28" s="4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5"/>
    </row>
    <row ht="27.75" customHeight="1" r="29" spans="1:19" x14ac:dyDescent="0.25">
      <c r="A29" s="14">
        <v>15</v>
      </c>
      <c r="B29" s="7"/>
      <c r="C29" s="4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5"/>
    </row>
    <row ht="27.75" customHeight="1" r="30" spans="1:19" x14ac:dyDescent="0.25">
      <c r="A30" s="14">
        <v>16</v>
      </c>
      <c r="B30" s="7"/>
      <c r="C30" s="4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5"/>
    </row>
    <row ht="27.75" customHeight="1" r="31" spans="1:19" x14ac:dyDescent="0.25">
      <c r="A31" s="14">
        <v>17</v>
      </c>
      <c r="B31" s="7"/>
      <c r="C31" s="4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5"/>
    </row>
    <row ht="27.75" customHeight="1" r="32" spans="1:19" x14ac:dyDescent="0.25">
      <c r="A32" s="14">
        <v>18</v>
      </c>
      <c r="B32" s="7"/>
      <c r="C32" s="4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5"/>
    </row>
    <row ht="27.75" customHeight="1" r="33" spans="1:19" x14ac:dyDescent="0.25">
      <c r="A33" s="14">
        <v>19</v>
      </c>
      <c r="B33" s="7"/>
      <c r="C33" s="4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5"/>
    </row>
    <row ht="27.75" customHeight="1" r="34" spans="1:19" x14ac:dyDescent="0.25">
      <c r="A34" s="14">
        <v>20</v>
      </c>
      <c r="B34" s="7"/>
      <c r="C34" s="4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5"/>
    </row>
    <row ht="30" customHeight="1" r="35" spans="1:19" x14ac:dyDescent="0.25">
      <c r="A35" s="14">
        <v>21</v>
      </c>
      <c r="B35" s="7"/>
      <c r="C35" s="4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5"/>
    </row>
    <row ht="27.75" customHeight="1" r="36" spans="1:19" x14ac:dyDescent="0.25">
      <c r="A36" s="14">
        <v>22</v>
      </c>
      <c r="B36" s="7"/>
      <c r="C36" s="4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5"/>
    </row>
    <row ht="30" customHeight="1" r="37" spans="1:19" x14ac:dyDescent="0.25">
      <c r="A37" s="14">
        <v>23</v>
      </c>
      <c r="B37" s="7"/>
      <c r="C37" s="4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5"/>
    </row>
    <row ht="27.75" customHeight="1" r="38" spans="1:19" x14ac:dyDescent="0.25">
      <c r="A38" s="14">
        <v>24</v>
      </c>
      <c r="B38" s="7"/>
      <c r="C38" s="4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5"/>
    </row>
    <row ht="30" customHeight="1" r="39" spans="1:19" x14ac:dyDescent="0.25">
      <c r="A39" s="14">
        <v>25</v>
      </c>
      <c r="B39" s="7"/>
      <c r="C39" s="4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5"/>
    </row>
    <row ht="28.5" customHeight="1" r="40" spans="1:19" x14ac:dyDescent="0.25">
      <c r="A40" s="14">
        <v>26</v>
      </c>
      <c r="B40" s="7"/>
      <c r="C40" s="4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5"/>
    </row>
    <row ht="28.5" customHeight="1" r="41" spans="1:19" x14ac:dyDescent="0.25">
      <c r="A41" s="14">
        <v>27</v>
      </c>
      <c r="B41" s="7"/>
      <c r="C41" s="4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5"/>
    </row>
    <row ht="31.5" customHeight="1" r="42" spans="1:19" x14ac:dyDescent="0.25">
      <c r="A42" s="14">
        <v>28</v>
      </c>
      <c r="B42" s="7"/>
      <c r="C42" s="4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5"/>
    </row>
    <row ht="28.5" customHeight="1" r="43" spans="1:19" x14ac:dyDescent="0.25">
      <c r="A43" s="14">
        <v>29</v>
      </c>
      <c r="B43" s="7"/>
      <c r="C43" s="4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5"/>
    </row>
    <row ht="30" customHeight="1" r="44" spans="1:19" thickBot="1" x14ac:dyDescent="0.3">
      <c r="A44" s="15">
        <v>30</v>
      </c>
      <c r="B44" s="9"/>
      <c r="C44" s="10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8"/>
    </row>
    <row ht="30" customHeight="1" r="45" spans="1:19" thickTop="1" x14ac:dyDescent="0.25">
      <c r="A45" s="12">
        <v>20</v>
      </c>
      <c r="B45" s="3"/>
    </row>
  </sheetData>
  <mergeCells count="4">
    <mergeCell ref="A9:S10"/>
    <mergeCell ref="C12:S12"/>
    <mergeCell ref="B12:B14"/>
    <mergeCell ref="A12:A14"/>
  </mergeCells>
  <pageMargins left="0.25" right="0.25" top="0.75" bottom="0.75" header="0.3" footer="0.3"/>
  <pageSetup paperSize="8" scale="64" orientation="landscape" horizontalDpi="360" verticalDpi="360" r:id="rId1"/>
  <drawing r:id="rId2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3D04B-F125-454C-B72C-7191ED9099DD}">
  <sheetViews>
    <sheetView zoomScale="50" workbookViewId="0" view="pageBreakPreview" zoomScaleNormal="60" zoomScaleSheetLayoutView="50">
      <selection pane="topLeft" activeCell="A9" sqref="A9:S10"/>
    </sheetView>
  </sheetViews>
  <sheetFormatPr baseColWidth="8" defaultRowHeight="15"/>
  <cols>
    <col min="1" max="14" width="17" bestFit="1" customWidth="1"/>
    <col min="15" max="15" width="14.5703125" customWidth="1"/>
    <col min="16" max="16" width="19.42578125" customWidth="1"/>
  </cols>
  <sheetData>
    <row ht="15" customHeight="1" r="9" spans="1:19" x14ac:dyDescent="0.25">
      <c r="A9" s="113" t="s">
        <v>20</v>
      </c>
      <c r="B9" s="114"/>
      <c r="C9" s="114"/>
      <c r="D9" s="114"/>
      <c r="E9" s="114"/>
      <c r="F9" s="114"/>
      <c r="G9" s="114"/>
      <c r="H9" s="114"/>
      <c r="I9" s="114"/>
      <c r="J9" s="114"/>
      <c r="K9" s="114"/>
      <c r="L9" s="114"/>
      <c r="M9" s="114"/>
      <c r="N9" s="114"/>
      <c r="O9" s="114"/>
      <c r="P9" s="114"/>
      <c r="Q9" s="114"/>
      <c r="R9" s="114"/>
      <c r="S9" s="114"/>
    </row>
    <row ht="11.25" customHeight="1" r="10" spans="1:19" thickBot="1" x14ac:dyDescent="0.3">
      <c r="A10" s="114"/>
      <c r="B10" s="114"/>
      <c r="C10" s="114"/>
      <c r="D10" s="114"/>
      <c r="E10" s="114"/>
      <c r="F10" s="114"/>
      <c r="G10" s="114"/>
      <c r="H10" s="114"/>
      <c r="I10" s="114"/>
      <c r="J10" s="114"/>
      <c r="K10" s="114"/>
      <c r="L10" s="114"/>
      <c r="M10" s="114"/>
      <c r="N10" s="114"/>
      <c r="O10" s="114"/>
      <c r="P10" s="114"/>
      <c r="Q10" s="114"/>
      <c r="R10" s="114"/>
      <c r="S10" s="114"/>
    </row>
    <row ht="15.75" hidden="1" r="11" spans="1:19" thickBot="1" x14ac:dyDescent="0.3">
      <c r="A11" s="31"/>
    </row>
    <row ht="39.75" customHeight="1" r="12" spans="1:19" thickBot="1" thickTop="1" x14ac:dyDescent="0.3">
      <c r="A12" s="115" t="s">
        <v>19</v>
      </c>
      <c r="B12" s="116"/>
      <c r="C12" s="116"/>
      <c r="D12" s="116"/>
      <c r="E12" s="116"/>
      <c r="F12" s="116"/>
      <c r="G12" s="116"/>
      <c r="H12" s="116"/>
      <c r="I12" s="116"/>
      <c r="J12" s="116"/>
      <c r="K12" s="116"/>
      <c r="L12" s="116"/>
      <c r="M12" s="116"/>
      <c r="N12" s="117"/>
      <c r="O12" s="118" t="s">
        <v>2</v>
      </c>
      <c r="P12" s="118" t="s">
        <v>4</v>
      </c>
    </row>
    <row ht="21.75" customHeight="1" r="13" spans="1:19" thickTop="1" x14ac:dyDescent="0.25">
      <c r="A13" s="33">
        <v>25</v>
      </c>
      <c r="B13" s="17">
        <v>26</v>
      </c>
      <c r="C13" s="17">
        <v>27</v>
      </c>
      <c r="D13" s="17">
        <v>28</v>
      </c>
      <c r="E13" s="17">
        <v>29</v>
      </c>
      <c r="F13" s="17">
        <v>30</v>
      </c>
      <c r="G13" s="17">
        <v>31</v>
      </c>
      <c r="H13" s="17">
        <v>1</v>
      </c>
      <c r="I13" s="17">
        <v>2</v>
      </c>
      <c r="J13" s="17">
        <v>3</v>
      </c>
      <c r="K13" s="17">
        <v>4</v>
      </c>
      <c r="L13" s="17">
        <v>5</v>
      </c>
      <c r="M13" s="17">
        <v>6</v>
      </c>
      <c r="N13" s="18">
        <v>7</v>
      </c>
      <c r="O13" s="121"/>
      <c r="P13" s="121"/>
    </row>
    <row ht="21.75" customHeight="1" r="14" spans="1:19" thickBot="1" x14ac:dyDescent="0.3">
      <c r="A14" s="23"/>
      <c r="B14" s="29"/>
      <c r="C14" s="29"/>
      <c r="D14" s="29"/>
      <c r="E14" s="29"/>
      <c r="F14" s="29"/>
      <c r="G14" s="29"/>
      <c r="H14" s="29"/>
      <c r="I14" s="29"/>
      <c r="J14" s="28"/>
      <c r="K14" s="22"/>
      <c r="L14" s="29"/>
      <c r="M14" s="29"/>
      <c r="N14" s="30"/>
      <c r="O14" s="122"/>
      <c r="P14" s="122"/>
    </row>
    <row ht="27.75" customHeight="1" r="15" spans="1:19" thickTop="1" x14ac:dyDescent="0.25">
      <c r="A15" s="12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6"/>
      <c r="O15" s="3"/>
      <c r="P15" s="25"/>
    </row>
    <row ht="26.25" customHeight="1" r="16" spans="1:19" x14ac:dyDescent="0.25">
      <c r="A16" s="34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37"/>
      <c r="O16" s="2"/>
      <c r="P16" s="7"/>
    </row>
    <row ht="26.25" customHeight="1" r="17" spans="1:16" x14ac:dyDescent="0.25">
      <c r="A17" s="34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37"/>
      <c r="O17" s="2"/>
      <c r="P17" s="7"/>
    </row>
    <row ht="28.5" customHeight="1" r="18" spans="1:16" x14ac:dyDescent="0.25">
      <c r="A18" s="34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37"/>
      <c r="O18" s="2"/>
      <c r="P18" s="7"/>
    </row>
    <row ht="26.25" customHeight="1" r="19" spans="1:16" x14ac:dyDescent="0.25">
      <c r="A19" s="34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37"/>
      <c r="O19" s="2"/>
      <c r="P19" s="7"/>
    </row>
    <row ht="26.25" customHeight="1" r="20" spans="1:16" x14ac:dyDescent="0.25">
      <c r="A20" s="34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37"/>
      <c r="O20" s="2"/>
      <c r="P20" s="7"/>
    </row>
    <row ht="28.5" customHeight="1" r="21" spans="1:16" x14ac:dyDescent="0.25">
      <c r="A21" s="34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37"/>
      <c r="O21" s="2"/>
      <c r="P21" s="7"/>
    </row>
    <row ht="28.5" customHeight="1" r="22" spans="1:16" x14ac:dyDescent="0.25">
      <c r="A22" s="34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37"/>
      <c r="O22" s="2"/>
      <c r="P22" s="7"/>
    </row>
    <row ht="27.75" customHeight="1" r="23" spans="1:16" x14ac:dyDescent="0.25">
      <c r="A23" s="34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37"/>
      <c r="O23" s="2"/>
      <c r="P23" s="7"/>
    </row>
    <row ht="27.75" customHeight="1" r="24" spans="1:16" x14ac:dyDescent="0.25">
      <c r="A24" s="34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37"/>
      <c r="O24" s="2"/>
      <c r="P24" s="7"/>
    </row>
    <row ht="27.75" customHeight="1" r="25" spans="1:16" x14ac:dyDescent="0.25">
      <c r="A25" s="34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37"/>
      <c r="O25" s="2"/>
      <c r="P25" s="7"/>
    </row>
    <row ht="27.75" customHeight="1" r="26" spans="1:16" x14ac:dyDescent="0.25">
      <c r="A26" s="34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37"/>
      <c r="O26" s="2"/>
      <c r="P26" s="7"/>
    </row>
    <row ht="27.75" customHeight="1" r="27" spans="1:16" x14ac:dyDescent="0.25">
      <c r="A27" s="34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37"/>
      <c r="O27" s="2"/>
      <c r="P27" s="7"/>
    </row>
    <row ht="27.75" customHeight="1" r="28" spans="1:16" x14ac:dyDescent="0.25">
      <c r="A28" s="34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37"/>
      <c r="O28" s="2"/>
      <c r="P28" s="7"/>
    </row>
    <row ht="27.75" customHeight="1" r="29" spans="1:16" x14ac:dyDescent="0.25">
      <c r="A29" s="34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37"/>
      <c r="O29" s="2"/>
      <c r="P29" s="7"/>
    </row>
    <row ht="27.75" customHeight="1" r="30" spans="1:16" x14ac:dyDescent="0.25">
      <c r="A30" s="34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37"/>
      <c r="O30" s="2"/>
      <c r="P30" s="7"/>
    </row>
    <row ht="27.75" customHeight="1" r="31" spans="1:16" x14ac:dyDescent="0.25">
      <c r="A31" s="34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37"/>
      <c r="O31" s="2"/>
      <c r="P31" s="7"/>
    </row>
    <row ht="27.75" customHeight="1" r="32" spans="1:16" x14ac:dyDescent="0.25">
      <c r="A32" s="34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37"/>
      <c r="O32" s="2"/>
      <c r="P32" s="7"/>
    </row>
    <row ht="27.75" customHeight="1" r="33" spans="1:16" x14ac:dyDescent="0.25">
      <c r="A33" s="34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37"/>
      <c r="O33" s="2"/>
      <c r="P33" s="7"/>
    </row>
    <row ht="27.75" customHeight="1" r="34" spans="1:16" x14ac:dyDescent="0.25">
      <c r="A34" s="34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37"/>
      <c r="O34" s="2"/>
      <c r="P34" s="7"/>
    </row>
    <row ht="30" customHeight="1" r="35" spans="1:16" x14ac:dyDescent="0.25">
      <c r="A35" s="34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37"/>
      <c r="O35" s="2"/>
      <c r="P35" s="7"/>
    </row>
    <row ht="27.75" customHeight="1" r="36" spans="1:16" x14ac:dyDescent="0.25">
      <c r="A36" s="34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37"/>
      <c r="O36" s="2"/>
      <c r="P36" s="7"/>
    </row>
    <row ht="30" customHeight="1" r="37" spans="1:16" x14ac:dyDescent="0.25">
      <c r="A37" s="34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37"/>
      <c r="O37" s="2"/>
      <c r="P37" s="7"/>
    </row>
    <row ht="27.75" customHeight="1" r="38" spans="1:16" x14ac:dyDescent="0.25">
      <c r="A38" s="34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37"/>
      <c r="O38" s="2"/>
      <c r="P38" s="7"/>
    </row>
    <row ht="30" customHeight="1" r="39" spans="1:16" x14ac:dyDescent="0.25">
      <c r="A39" s="34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37"/>
      <c r="O39" s="2"/>
      <c r="P39" s="7"/>
    </row>
    <row ht="28.5" customHeight="1" r="40" spans="1:16" x14ac:dyDescent="0.25">
      <c r="A40" s="34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37"/>
      <c r="O40" s="2"/>
      <c r="P40" s="7"/>
    </row>
    <row ht="28.5" customHeight="1" r="41" spans="1:16" x14ac:dyDescent="0.25">
      <c r="A41" s="34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37"/>
      <c r="O41" s="2"/>
      <c r="P41" s="7"/>
    </row>
    <row ht="31.5" customHeight="1" r="42" spans="1:16" x14ac:dyDescent="0.25">
      <c r="A42" s="34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37"/>
      <c r="O42" s="2"/>
      <c r="P42" s="7"/>
    </row>
    <row ht="28.5" customHeight="1" r="43" spans="1:16" x14ac:dyDescent="0.25">
      <c r="A43" s="34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37"/>
      <c r="O43" s="2"/>
      <c r="P43" s="7"/>
    </row>
    <row ht="30" customHeight="1" r="44" spans="1:16" thickBot="1" x14ac:dyDescent="0.3">
      <c r="A44" s="35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38"/>
      <c r="O44" s="2"/>
      <c r="P44" s="9"/>
    </row>
    <row ht="30" customHeight="1" r="45" spans="1:16" thickTop="1" x14ac:dyDescent="0.25">
      <c r="O45" s="3"/>
      <c r="P45" s="3"/>
    </row>
  </sheetData>
  <mergeCells count="4">
    <mergeCell ref="A12:N12"/>
    <mergeCell ref="O12:O14"/>
    <mergeCell ref="P12:P14"/>
    <mergeCell ref="A9:S10"/>
  </mergeCells>
  <pageMargins left="0.25" right="0.25" top="0.75" bottom="0.75" header="0.3" footer="0.3"/>
  <pageSetup paperSize="8" scale="64" orientation="landscape" horizontalDpi="360" verticalDpi="360" r:id="rId1"/>
  <drawing r:id="rId2"/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C81E5-B8F0-466A-B942-C936A16C0F47}">
  <sheetViews>
    <sheetView workbookViewId="0">
      <selection pane="topLeft" activeCell="B15" sqref="B15"/>
    </sheetView>
  </sheetViews>
  <sheetFormatPr baseColWidth="8" defaultRowHeight="15"/>
  <cols>
    <col min="1" max="1" width="14.28515625" customWidth="1"/>
  </cols>
  <sheetData>
    <row r="5" spans="1:2" x14ac:dyDescent="0.25">
      <c r="A5" t="s">
        <v>6</v>
      </c>
      <c r="B5">
        <v>250</v>
      </c>
    </row>
    <row r="6" spans="1:2" x14ac:dyDescent="0.25">
      <c r="A6" t="s">
        <v>5</v>
      </c>
      <c r="B6">
        <v>600</v>
      </c>
    </row>
    <row r="7" spans="1:2" x14ac:dyDescent="0.25">
      <c r="A7" t="s">
        <v>8</v>
      </c>
    </row>
    <row r="8" spans="1:2" x14ac:dyDescent="0.25">
      <c r="A8" t="s">
        <v>7</v>
      </c>
    </row>
    <row r="12" spans="1:2" x14ac:dyDescent="0.25">
      <c r="B12" t="s">
        <v>14</v>
      </c>
    </row>
    <row r="13" spans="1:2" x14ac:dyDescent="0.25">
      <c r="B13" t="s">
        <v>15</v>
      </c>
    </row>
    <row r="14" spans="1:2" x14ac:dyDescent="0.25">
      <c r="B14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3</vt:i4>
      </vt:variant>
    </vt:vector>
  </HeadingPairs>
  <TitlesOfParts>
    <vt:vector size="14" baseType="lpstr">
      <vt:lpstr>GAJI BULANAN</vt:lpstr>
      <vt:lpstr>PANJAR</vt:lpstr>
      <vt:lpstr>CETAKAN</vt:lpstr>
      <vt:lpstr>PENJEMURAN</vt:lpstr>
      <vt:lpstr>PEMUATAN</vt:lpstr>
      <vt:lpstr>PEMBONGKARAN</vt:lpstr>
      <vt:lpstr>FORMAT</vt:lpstr>
      <vt:lpstr>FORMAT (2)</vt:lpstr>
      <vt:lpstr>Sheet3</vt:lpstr>
      <vt:lpstr>Sheet2</vt:lpstr>
      <vt:lpstr>Sheet1</vt:lpstr>
      <vt:lpstr>FORMAT!Print_Area</vt:lpstr>
      <vt:lpstr>'FORMAT (2)'!Print_Area</vt:lpstr>
      <vt:lpstr>'GAJI BULANAN'!Print_Area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10</dc:creator>
  <cp:lastModifiedBy>Techno's Studio</cp:lastModifiedBy>
  <cp:lastPrinted>2022-04-02T02:22:35Z</cp:lastPrinted>
  <dcterms:created xsi:type="dcterms:W3CDTF">2021-06-19T02:25:40Z</dcterms:created>
  <dcterms:modified xsi:type="dcterms:W3CDTF">2022-04-02T02:37:04Z</dcterms:modified>
</cp:coreProperties>
</file>