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90" yWindow="90" windowWidth="7620" windowHeight="5535" tabRatio="892" activeTab="3"/>
  </bookViews>
  <sheets>
    <sheet name="Plans" sheetId="3" r:id="rId1"/>
    <sheet name="Bridge Config." sheetId="1" r:id="rId2"/>
    <sheet name="Girder &amp; Diaphragms" sheetId="2" r:id="rId3"/>
    <sheet name="LRFR Flexure Responses" sheetId="4" r:id="rId4"/>
    <sheet name="LRFR Flexure Ratings" sheetId="6" r:id="rId5"/>
    <sheet name="LRFR Shear Responses" sheetId="9" r:id="rId6"/>
    <sheet name="LRFR Shear Ratings" sheetId="8" r:id="rId7"/>
    <sheet name="LFR Flexure Responses" sheetId="10" r:id="rId8"/>
    <sheet name="LFR Flexure Ratings" sheetId="11" r:id="rId9"/>
    <sheet name="LFR Shear Responses" sheetId="12" r:id="rId10"/>
    <sheet name="LFR Shear Ratings" sheetId="13" r:id="rId11"/>
    <sheet name="API - Element Index" sheetId="14" r:id="rId12"/>
  </sheets>
  <calcPr calcId="145621"/>
</workbook>
</file>

<file path=xl/calcChain.xml><?xml version="1.0" encoding="utf-8"?>
<calcChain xmlns="http://schemas.openxmlformats.org/spreadsheetml/2006/main">
  <c r="AG50" i="11" l="1"/>
  <c r="F50" i="11"/>
  <c r="X50" i="11"/>
  <c r="O50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26" i="11"/>
  <c r="N26" i="11"/>
  <c r="P26" i="11"/>
  <c r="Q26" i="11"/>
  <c r="R26" i="11"/>
  <c r="S26" i="11"/>
  <c r="T26" i="11"/>
  <c r="U26" i="11"/>
  <c r="V26" i="11"/>
  <c r="N27" i="11"/>
  <c r="P27" i="11"/>
  <c r="Q27" i="11"/>
  <c r="R27" i="11"/>
  <c r="S27" i="11"/>
  <c r="T27" i="11"/>
  <c r="U27" i="11"/>
  <c r="V27" i="11"/>
  <c r="N28" i="11"/>
  <c r="P28" i="11"/>
  <c r="Q28" i="11"/>
  <c r="R28" i="11"/>
  <c r="S28" i="11"/>
  <c r="T28" i="11"/>
  <c r="U28" i="11"/>
  <c r="V28" i="11"/>
  <c r="R29" i="11"/>
  <c r="V29" i="11"/>
  <c r="N29" i="11"/>
  <c r="P29" i="11"/>
  <c r="Q29" i="11"/>
  <c r="S29" i="11"/>
  <c r="T29" i="11"/>
  <c r="U29" i="11"/>
  <c r="R30" i="11"/>
  <c r="V30" i="11"/>
  <c r="N30" i="11"/>
  <c r="P30" i="11"/>
  <c r="Q30" i="11"/>
  <c r="S30" i="11"/>
  <c r="T30" i="11"/>
  <c r="U30" i="11"/>
  <c r="R31" i="11"/>
  <c r="U31" i="11"/>
  <c r="V31" i="11"/>
  <c r="N31" i="11"/>
  <c r="P31" i="11"/>
  <c r="Q31" i="11"/>
  <c r="S31" i="11"/>
  <c r="T31" i="11"/>
  <c r="U32" i="11"/>
  <c r="V32" i="11"/>
  <c r="N32" i="11"/>
  <c r="P32" i="11"/>
  <c r="Q32" i="11"/>
  <c r="R32" i="11"/>
  <c r="S32" i="11"/>
  <c r="T32" i="11"/>
  <c r="R33" i="11"/>
  <c r="U33" i="11"/>
  <c r="V33" i="11"/>
  <c r="N33" i="11"/>
  <c r="P33" i="11"/>
  <c r="Q33" i="11"/>
  <c r="S33" i="11"/>
  <c r="T33" i="11"/>
  <c r="R34" i="11"/>
  <c r="V34" i="11"/>
  <c r="N34" i="11"/>
  <c r="P34" i="11"/>
  <c r="Q34" i="11"/>
  <c r="S34" i="11"/>
  <c r="T34" i="11"/>
  <c r="U34" i="11"/>
  <c r="R35" i="11"/>
  <c r="V35" i="11"/>
  <c r="N35" i="11"/>
  <c r="P35" i="11"/>
  <c r="Q35" i="11"/>
  <c r="S35" i="11"/>
  <c r="T35" i="11"/>
  <c r="U35" i="11"/>
  <c r="Q36" i="11"/>
  <c r="R36" i="11"/>
  <c r="U36" i="11"/>
  <c r="V36" i="11"/>
  <c r="N36" i="11"/>
  <c r="P36" i="11"/>
  <c r="S36" i="11"/>
  <c r="T36" i="11"/>
  <c r="Q37" i="11"/>
  <c r="R37" i="11"/>
  <c r="U37" i="11"/>
  <c r="V37" i="11"/>
  <c r="N37" i="11"/>
  <c r="P37" i="11"/>
  <c r="S37" i="11"/>
  <c r="T37" i="11"/>
  <c r="Q38" i="11"/>
  <c r="R38" i="11"/>
  <c r="U38" i="11"/>
  <c r="V38" i="11"/>
  <c r="N38" i="11"/>
  <c r="P38" i="11"/>
  <c r="S38" i="11"/>
  <c r="T38" i="11"/>
  <c r="Q39" i="11"/>
  <c r="R39" i="11"/>
  <c r="V39" i="11"/>
  <c r="N39" i="11"/>
  <c r="P39" i="11"/>
  <c r="S39" i="11"/>
  <c r="T39" i="11"/>
  <c r="U39" i="11"/>
  <c r="Q40" i="11"/>
  <c r="R40" i="11"/>
  <c r="U40" i="11"/>
  <c r="V40" i="11"/>
  <c r="N40" i="11"/>
  <c r="P40" i="11"/>
  <c r="S40" i="11"/>
  <c r="T40" i="11"/>
  <c r="R41" i="11"/>
  <c r="U41" i="11"/>
  <c r="V41" i="11"/>
  <c r="N41" i="11"/>
  <c r="P41" i="11"/>
  <c r="Q41" i="11"/>
  <c r="S41" i="11"/>
  <c r="T41" i="11"/>
  <c r="Q42" i="11"/>
  <c r="R42" i="11"/>
  <c r="U42" i="11"/>
  <c r="V42" i="11"/>
  <c r="N42" i="11"/>
  <c r="P42" i="11"/>
  <c r="S42" i="11"/>
  <c r="T42" i="11"/>
  <c r="Q43" i="11"/>
  <c r="R43" i="11"/>
  <c r="U43" i="11"/>
  <c r="V43" i="11"/>
  <c r="N43" i="11"/>
  <c r="P43" i="11"/>
  <c r="S43" i="11"/>
  <c r="T43" i="11"/>
  <c r="Q44" i="11"/>
  <c r="R44" i="11"/>
  <c r="U44" i="11"/>
  <c r="V44" i="11"/>
  <c r="N44" i="11"/>
  <c r="P44" i="11"/>
  <c r="S44" i="11"/>
  <c r="T44" i="11"/>
  <c r="Q45" i="11"/>
  <c r="R45" i="11"/>
  <c r="U45" i="11"/>
  <c r="V45" i="11"/>
  <c r="N45" i="11"/>
  <c r="P45" i="11"/>
  <c r="S45" i="11"/>
  <c r="T45" i="11"/>
  <c r="R46" i="11"/>
  <c r="V46" i="11"/>
  <c r="N46" i="11"/>
  <c r="P46" i="11"/>
  <c r="Q46" i="11"/>
  <c r="S46" i="11"/>
  <c r="T46" i="11"/>
  <c r="U46" i="11"/>
  <c r="Q47" i="11"/>
  <c r="R47" i="11"/>
  <c r="U47" i="11"/>
  <c r="V47" i="11"/>
  <c r="N47" i="11"/>
  <c r="P47" i="11"/>
  <c r="S47" i="11"/>
  <c r="T47" i="11"/>
  <c r="R48" i="11"/>
  <c r="V48" i="11"/>
  <c r="N48" i="11"/>
  <c r="P48" i="11"/>
  <c r="Q48" i="11"/>
  <c r="S48" i="11"/>
  <c r="T48" i="11"/>
  <c r="U48" i="11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7" i="10"/>
  <c r="P126" i="13"/>
  <c r="E126" i="13"/>
  <c r="N126" i="13" s="1"/>
  <c r="P125" i="13"/>
  <c r="E125" i="13"/>
  <c r="N125" i="13" s="1"/>
  <c r="P124" i="13"/>
  <c r="E124" i="13"/>
  <c r="N124" i="13" s="1"/>
  <c r="P123" i="13"/>
  <c r="N123" i="13"/>
  <c r="E123" i="13"/>
  <c r="P122" i="13"/>
  <c r="E122" i="13"/>
  <c r="N122" i="13" s="1"/>
  <c r="P121" i="13"/>
  <c r="E121" i="13"/>
  <c r="N121" i="13" s="1"/>
  <c r="P120" i="13"/>
  <c r="E120" i="13"/>
  <c r="N120" i="13" s="1"/>
  <c r="P119" i="13"/>
  <c r="E119" i="13"/>
  <c r="N119" i="13" s="1"/>
  <c r="P118" i="13"/>
  <c r="E118" i="13"/>
  <c r="N118" i="13" s="1"/>
  <c r="P117" i="13"/>
  <c r="E117" i="13"/>
  <c r="N117" i="13" s="1"/>
  <c r="P116" i="13"/>
  <c r="E116" i="13"/>
  <c r="N116" i="13" s="1"/>
  <c r="P115" i="13"/>
  <c r="N115" i="13"/>
  <c r="E115" i="13"/>
  <c r="P114" i="13"/>
  <c r="E114" i="13"/>
  <c r="N114" i="13" s="1"/>
  <c r="P113" i="13"/>
  <c r="E113" i="13"/>
  <c r="N113" i="13" s="1"/>
  <c r="P112" i="13"/>
  <c r="E112" i="13"/>
  <c r="N112" i="13" s="1"/>
  <c r="P111" i="13"/>
  <c r="E111" i="13"/>
  <c r="N111" i="13" s="1"/>
  <c r="P110" i="13"/>
  <c r="E110" i="13"/>
  <c r="N110" i="13" s="1"/>
  <c r="P109" i="13"/>
  <c r="E109" i="13"/>
  <c r="N109" i="13" s="1"/>
  <c r="P108" i="13"/>
  <c r="E108" i="13"/>
  <c r="N108" i="13" s="1"/>
  <c r="P107" i="13"/>
  <c r="N107" i="13"/>
  <c r="E107" i="13"/>
  <c r="P106" i="13"/>
  <c r="E106" i="13"/>
  <c r="N106" i="13" s="1"/>
  <c r="P105" i="13"/>
  <c r="E105" i="13"/>
  <c r="N105" i="13" s="1"/>
  <c r="P104" i="13"/>
  <c r="E104" i="13"/>
  <c r="N104" i="13" s="1"/>
  <c r="P103" i="13"/>
  <c r="E103" i="13"/>
  <c r="N103" i="13" s="1"/>
  <c r="P102" i="13"/>
  <c r="E102" i="13"/>
  <c r="N102" i="13" s="1"/>
  <c r="P101" i="13"/>
  <c r="E101" i="13"/>
  <c r="N101" i="13" s="1"/>
  <c r="P100" i="13"/>
  <c r="E100" i="13"/>
  <c r="N100" i="13" s="1"/>
  <c r="P99" i="13"/>
  <c r="N99" i="13"/>
  <c r="E99" i="13"/>
  <c r="P98" i="13"/>
  <c r="E98" i="13"/>
  <c r="N98" i="13" s="1"/>
  <c r="P97" i="13"/>
  <c r="E97" i="13"/>
  <c r="N97" i="13" s="1"/>
  <c r="P96" i="13"/>
  <c r="E96" i="13"/>
  <c r="N96" i="13" s="1"/>
  <c r="P95" i="13"/>
  <c r="E95" i="13"/>
  <c r="N95" i="13" s="1"/>
  <c r="P94" i="13"/>
  <c r="E94" i="13"/>
  <c r="N94" i="13" s="1"/>
  <c r="P93" i="13"/>
  <c r="E93" i="13"/>
  <c r="N93" i="13" s="1"/>
  <c r="P92" i="13"/>
  <c r="E92" i="13"/>
  <c r="N92" i="13" s="1"/>
  <c r="P91" i="13"/>
  <c r="N91" i="13"/>
  <c r="E91" i="13"/>
  <c r="P90" i="13"/>
  <c r="E90" i="13"/>
  <c r="N90" i="13" s="1"/>
  <c r="P89" i="13"/>
  <c r="E89" i="13"/>
  <c r="N89" i="13" s="1"/>
  <c r="P88" i="13"/>
  <c r="E88" i="13"/>
  <c r="N88" i="13" s="1"/>
  <c r="P87" i="13"/>
  <c r="E87" i="13"/>
  <c r="N87" i="13" s="1"/>
  <c r="P86" i="13"/>
  <c r="E86" i="13"/>
  <c r="N86" i="13" s="1"/>
  <c r="P85" i="13"/>
  <c r="E85" i="13"/>
  <c r="N85" i="13" s="1"/>
  <c r="P84" i="13"/>
  <c r="E84" i="13"/>
  <c r="N84" i="13" s="1"/>
  <c r="P83" i="13"/>
  <c r="N83" i="13"/>
  <c r="E83" i="13"/>
  <c r="P82" i="13"/>
  <c r="E82" i="13"/>
  <c r="N82" i="13" s="1"/>
  <c r="P81" i="13"/>
  <c r="E81" i="13"/>
  <c r="N81" i="13" s="1"/>
  <c r="P80" i="13"/>
  <c r="E80" i="13"/>
  <c r="N80" i="13" s="1"/>
  <c r="P79" i="13"/>
  <c r="E79" i="13"/>
  <c r="N79" i="13" s="1"/>
  <c r="P78" i="13"/>
  <c r="E78" i="13"/>
  <c r="N78" i="13" s="1"/>
  <c r="P77" i="13"/>
  <c r="E77" i="13"/>
  <c r="N77" i="13" s="1"/>
  <c r="P76" i="13"/>
  <c r="E76" i="13"/>
  <c r="N76" i="13" s="1"/>
  <c r="P75" i="13"/>
  <c r="N75" i="13"/>
  <c r="E75" i="13"/>
  <c r="P74" i="13"/>
  <c r="E74" i="13"/>
  <c r="N74" i="13" s="1"/>
  <c r="P73" i="13"/>
  <c r="E73" i="13"/>
  <c r="N73" i="13" s="1"/>
  <c r="P72" i="13"/>
  <c r="E72" i="13"/>
  <c r="N72" i="13" s="1"/>
  <c r="P71" i="13"/>
  <c r="E71" i="13"/>
  <c r="N71" i="13" s="1"/>
  <c r="P70" i="13"/>
  <c r="E70" i="13"/>
  <c r="N70" i="13" s="1"/>
  <c r="P69" i="13"/>
  <c r="E69" i="13"/>
  <c r="N69" i="13" s="1"/>
  <c r="P68" i="13"/>
  <c r="E68" i="13"/>
  <c r="N68" i="13" s="1"/>
  <c r="P67" i="13"/>
  <c r="N67" i="13"/>
  <c r="E67" i="13"/>
  <c r="P66" i="13"/>
  <c r="E66" i="13"/>
  <c r="N66" i="13" s="1"/>
  <c r="P65" i="13"/>
  <c r="E65" i="13"/>
  <c r="N65" i="13" s="1"/>
  <c r="P64" i="13"/>
  <c r="E64" i="13"/>
  <c r="N64" i="13" s="1"/>
  <c r="P63" i="13"/>
  <c r="E63" i="13"/>
  <c r="N63" i="13" s="1"/>
  <c r="P62" i="13"/>
  <c r="E62" i="13"/>
  <c r="N62" i="13" s="1"/>
  <c r="P61" i="13"/>
  <c r="E61" i="13"/>
  <c r="N61" i="13" s="1"/>
  <c r="P60" i="13"/>
  <c r="E60" i="13"/>
  <c r="N60" i="13" s="1"/>
  <c r="P59" i="13"/>
  <c r="N59" i="13"/>
  <c r="E59" i="13"/>
  <c r="P58" i="13"/>
  <c r="E58" i="13"/>
  <c r="N58" i="13" s="1"/>
  <c r="P57" i="13"/>
  <c r="E57" i="13"/>
  <c r="N57" i="13" s="1"/>
  <c r="P56" i="13"/>
  <c r="E56" i="13"/>
  <c r="N56" i="13" s="1"/>
  <c r="P55" i="13"/>
  <c r="E55" i="13"/>
  <c r="N55" i="13" s="1"/>
  <c r="P54" i="13"/>
  <c r="E54" i="13"/>
  <c r="N54" i="13" s="1"/>
  <c r="P53" i="13"/>
  <c r="E53" i="13"/>
  <c r="N53" i="13" s="1"/>
  <c r="P52" i="13"/>
  <c r="E52" i="13"/>
  <c r="N52" i="13" s="1"/>
  <c r="P51" i="13"/>
  <c r="N51" i="13"/>
  <c r="E51" i="13"/>
  <c r="P50" i="13"/>
  <c r="E50" i="13"/>
  <c r="N50" i="13" s="1"/>
  <c r="P49" i="13"/>
  <c r="E49" i="13"/>
  <c r="N49" i="13" s="1"/>
  <c r="P48" i="13"/>
  <c r="E48" i="13"/>
  <c r="N48" i="13" s="1"/>
  <c r="P47" i="13"/>
  <c r="E47" i="13"/>
  <c r="N47" i="13" s="1"/>
  <c r="P46" i="13"/>
  <c r="E46" i="13"/>
  <c r="N46" i="13" s="1"/>
  <c r="P45" i="13"/>
  <c r="E45" i="13"/>
  <c r="N45" i="13" s="1"/>
  <c r="P44" i="13"/>
  <c r="E44" i="13"/>
  <c r="N44" i="13" s="1"/>
  <c r="P43" i="13"/>
  <c r="N43" i="13"/>
  <c r="E43" i="13"/>
  <c r="P42" i="13"/>
  <c r="E42" i="13"/>
  <c r="N42" i="13" s="1"/>
  <c r="P41" i="13"/>
  <c r="E41" i="13"/>
  <c r="N41" i="13" s="1"/>
  <c r="P40" i="13"/>
  <c r="E40" i="13"/>
  <c r="N40" i="13" s="1"/>
  <c r="P39" i="13"/>
  <c r="E39" i="13"/>
  <c r="N39" i="13" s="1"/>
  <c r="P38" i="13"/>
  <c r="E38" i="13"/>
  <c r="N38" i="13" s="1"/>
  <c r="P37" i="13"/>
  <c r="E37" i="13"/>
  <c r="N37" i="13" s="1"/>
  <c r="P36" i="13"/>
  <c r="E36" i="13"/>
  <c r="N36" i="13" s="1"/>
  <c r="P35" i="13"/>
  <c r="N35" i="13"/>
  <c r="E35" i="13"/>
  <c r="P34" i="13"/>
  <c r="E34" i="13"/>
  <c r="N34" i="13" s="1"/>
  <c r="P33" i="13"/>
  <c r="E33" i="13"/>
  <c r="N33" i="13" s="1"/>
  <c r="P32" i="13"/>
  <c r="E32" i="13"/>
  <c r="N32" i="13" s="1"/>
  <c r="P31" i="13"/>
  <c r="E31" i="13"/>
  <c r="N31" i="13" s="1"/>
  <c r="P30" i="13"/>
  <c r="E30" i="13"/>
  <c r="N30" i="13" s="1"/>
  <c r="P29" i="13"/>
  <c r="E29" i="13"/>
  <c r="N29" i="13" s="1"/>
  <c r="P28" i="13"/>
  <c r="D28" i="13"/>
  <c r="E28" i="13" s="1"/>
  <c r="N28" i="13" s="1"/>
  <c r="P27" i="13"/>
  <c r="D27" i="13"/>
  <c r="E27" i="13" s="1"/>
  <c r="N27" i="13" s="1"/>
  <c r="P26" i="13"/>
  <c r="D26" i="13"/>
  <c r="E26" i="13" s="1"/>
  <c r="N26" i="13" s="1"/>
  <c r="P25" i="13"/>
  <c r="E25" i="13"/>
  <c r="N25" i="13" s="1"/>
  <c r="AN50" i="11"/>
  <c r="AM50" i="11"/>
  <c r="AL50" i="11"/>
  <c r="AK50" i="11"/>
  <c r="AJ50" i="11"/>
  <c r="AI50" i="11"/>
  <c r="AH50" i="11"/>
  <c r="AF50" i="11"/>
  <c r="AE50" i="11"/>
  <c r="AD50" i="11"/>
  <c r="AC50" i="11"/>
  <c r="AB50" i="11"/>
  <c r="AA50" i="11"/>
  <c r="Z50" i="11"/>
  <c r="Y50" i="11"/>
  <c r="W50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Y29" i="10"/>
  <c r="X29" i="10"/>
  <c r="W29" i="10"/>
  <c r="V29" i="10"/>
  <c r="U29" i="10"/>
  <c r="T29" i="10"/>
  <c r="S29" i="10"/>
  <c r="Q29" i="10"/>
  <c r="P29" i="10"/>
  <c r="O29" i="10"/>
  <c r="Y28" i="10"/>
  <c r="X28" i="10"/>
  <c r="W28" i="10"/>
  <c r="V28" i="10"/>
  <c r="U28" i="10"/>
  <c r="T28" i="10"/>
  <c r="S28" i="10"/>
  <c r="Q28" i="10"/>
  <c r="P28" i="10"/>
  <c r="O28" i="10"/>
  <c r="Y27" i="10"/>
  <c r="X27" i="10"/>
  <c r="W27" i="10"/>
  <c r="V27" i="10"/>
  <c r="U27" i="10"/>
  <c r="T27" i="10"/>
  <c r="S27" i="10"/>
  <c r="Q27" i="10"/>
  <c r="P27" i="10"/>
  <c r="O27" i="10"/>
  <c r="Y26" i="10"/>
  <c r="X26" i="10"/>
  <c r="W26" i="10"/>
  <c r="V26" i="10"/>
  <c r="U26" i="10"/>
  <c r="T26" i="10"/>
  <c r="S26" i="10"/>
  <c r="Q26" i="10"/>
  <c r="P26" i="10"/>
  <c r="O26" i="10"/>
  <c r="Y25" i="10"/>
  <c r="X25" i="10"/>
  <c r="W25" i="10"/>
  <c r="V25" i="10"/>
  <c r="U25" i="10"/>
  <c r="T25" i="10"/>
  <c r="S25" i="10"/>
  <c r="Q25" i="10"/>
  <c r="P25" i="10"/>
  <c r="O25" i="10"/>
  <c r="Y24" i="10"/>
  <c r="X24" i="10"/>
  <c r="W24" i="10"/>
  <c r="V24" i="10"/>
  <c r="U24" i="10"/>
  <c r="T24" i="10"/>
  <c r="S24" i="10"/>
  <c r="Q24" i="10"/>
  <c r="P24" i="10"/>
  <c r="O24" i="10"/>
  <c r="Y23" i="10"/>
  <c r="X23" i="10"/>
  <c r="W23" i="10"/>
  <c r="V23" i="10"/>
  <c r="U23" i="10"/>
  <c r="T23" i="10"/>
  <c r="S23" i="10"/>
  <c r="Q23" i="10"/>
  <c r="P23" i="10"/>
  <c r="O23" i="10"/>
  <c r="Y22" i="10"/>
  <c r="X22" i="10"/>
  <c r="W22" i="10"/>
  <c r="V22" i="10"/>
  <c r="U22" i="10"/>
  <c r="T22" i="10"/>
  <c r="S22" i="10"/>
  <c r="Q22" i="10"/>
  <c r="P22" i="10"/>
  <c r="O22" i="10"/>
  <c r="Y21" i="10"/>
  <c r="X21" i="10"/>
  <c r="W21" i="10"/>
  <c r="V21" i="10"/>
  <c r="U21" i="10"/>
  <c r="T21" i="10"/>
  <c r="S21" i="10"/>
  <c r="Q21" i="10"/>
  <c r="P21" i="10"/>
  <c r="O21" i="10"/>
  <c r="Y20" i="10"/>
  <c r="X20" i="10"/>
  <c r="W20" i="10"/>
  <c r="V20" i="10"/>
  <c r="U20" i="10"/>
  <c r="T20" i="10"/>
  <c r="S20" i="10"/>
  <c r="Q20" i="10"/>
  <c r="P20" i="10"/>
  <c r="O20" i="10"/>
  <c r="Y19" i="10"/>
  <c r="X19" i="10"/>
  <c r="W19" i="10"/>
  <c r="V19" i="10"/>
  <c r="U19" i="10"/>
  <c r="T19" i="10"/>
  <c r="S19" i="10"/>
  <c r="Q19" i="10"/>
  <c r="P19" i="10"/>
  <c r="O19" i="10"/>
  <c r="Y18" i="10"/>
  <c r="X18" i="10"/>
  <c r="W18" i="10"/>
  <c r="V18" i="10"/>
  <c r="U18" i="10"/>
  <c r="T18" i="10"/>
  <c r="S18" i="10"/>
  <c r="Q18" i="10"/>
  <c r="P18" i="10"/>
  <c r="O18" i="10"/>
  <c r="Y17" i="10"/>
  <c r="X17" i="10"/>
  <c r="W17" i="10"/>
  <c r="V17" i="10"/>
  <c r="U17" i="10"/>
  <c r="T17" i="10"/>
  <c r="S17" i="10"/>
  <c r="Q17" i="10"/>
  <c r="P17" i="10"/>
  <c r="O17" i="10"/>
  <c r="Y16" i="10"/>
  <c r="X16" i="10"/>
  <c r="W16" i="10"/>
  <c r="V16" i="10"/>
  <c r="U16" i="10"/>
  <c r="T16" i="10"/>
  <c r="S16" i="10"/>
  <c r="Q16" i="10"/>
  <c r="P16" i="10"/>
  <c r="O16" i="10"/>
  <c r="Y15" i="10"/>
  <c r="X15" i="10"/>
  <c r="W15" i="10"/>
  <c r="V15" i="10"/>
  <c r="U15" i="10"/>
  <c r="T15" i="10"/>
  <c r="S15" i="10"/>
  <c r="Q15" i="10"/>
  <c r="P15" i="10"/>
  <c r="O15" i="10"/>
  <c r="Y14" i="10"/>
  <c r="X14" i="10"/>
  <c r="W14" i="10"/>
  <c r="V14" i="10"/>
  <c r="U14" i="10"/>
  <c r="T14" i="10"/>
  <c r="S14" i="10"/>
  <c r="Q14" i="10"/>
  <c r="P14" i="10"/>
  <c r="O14" i="10"/>
  <c r="Y13" i="10"/>
  <c r="X13" i="10"/>
  <c r="W13" i="10"/>
  <c r="V13" i="10"/>
  <c r="U13" i="10"/>
  <c r="T13" i="10"/>
  <c r="S13" i="10"/>
  <c r="Q13" i="10"/>
  <c r="P13" i="10"/>
  <c r="O13" i="10"/>
  <c r="Y12" i="10"/>
  <c r="X12" i="10"/>
  <c r="W12" i="10"/>
  <c r="V12" i="10"/>
  <c r="U12" i="10"/>
  <c r="T12" i="10"/>
  <c r="S12" i="10"/>
  <c r="Q12" i="10"/>
  <c r="P12" i="10"/>
  <c r="O12" i="10"/>
  <c r="Y11" i="10"/>
  <c r="X11" i="10"/>
  <c r="W11" i="10"/>
  <c r="V11" i="10"/>
  <c r="U11" i="10"/>
  <c r="T11" i="10"/>
  <c r="S11" i="10"/>
  <c r="Q11" i="10"/>
  <c r="P11" i="10"/>
  <c r="O11" i="10"/>
  <c r="Y10" i="10"/>
  <c r="X10" i="10"/>
  <c r="W10" i="10"/>
  <c r="V10" i="10"/>
  <c r="U10" i="10"/>
  <c r="T10" i="10"/>
  <c r="S10" i="10"/>
  <c r="Q10" i="10"/>
  <c r="P10" i="10"/>
  <c r="O10" i="10"/>
  <c r="Y9" i="10"/>
  <c r="X9" i="10"/>
  <c r="W9" i="10"/>
  <c r="V9" i="10"/>
  <c r="U9" i="10"/>
  <c r="T9" i="10"/>
  <c r="S9" i="10"/>
  <c r="Q9" i="10"/>
  <c r="P9" i="10"/>
  <c r="O9" i="10"/>
  <c r="Y8" i="10"/>
  <c r="X8" i="10"/>
  <c r="W8" i="10"/>
  <c r="V8" i="10"/>
  <c r="U8" i="10"/>
  <c r="T8" i="10"/>
  <c r="S8" i="10"/>
  <c r="Q8" i="10"/>
  <c r="P8" i="10"/>
  <c r="O8" i="10"/>
  <c r="Y7" i="10"/>
  <c r="X7" i="10"/>
  <c r="W7" i="10"/>
  <c r="V7" i="10"/>
  <c r="U7" i="10"/>
  <c r="T7" i="10"/>
  <c r="S7" i="10"/>
  <c r="Q7" i="10"/>
  <c r="P7" i="10"/>
  <c r="O7" i="10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N126" i="8"/>
  <c r="E126" i="8"/>
  <c r="M126" i="8" s="1"/>
  <c r="N125" i="8"/>
  <c r="E125" i="8"/>
  <c r="M125" i="8" s="1"/>
  <c r="N124" i="8"/>
  <c r="E124" i="8"/>
  <c r="M124" i="8" s="1"/>
  <c r="N123" i="8"/>
  <c r="E123" i="8"/>
  <c r="M123" i="8" s="1"/>
  <c r="N122" i="8"/>
  <c r="E122" i="8"/>
  <c r="M122" i="8" s="1"/>
  <c r="N121" i="8"/>
  <c r="E121" i="8"/>
  <c r="M121" i="8" s="1"/>
  <c r="N120" i="8"/>
  <c r="E120" i="8"/>
  <c r="M120" i="8" s="1"/>
  <c r="N119" i="8"/>
  <c r="E119" i="8"/>
  <c r="M119" i="8" s="1"/>
  <c r="N118" i="8"/>
  <c r="E118" i="8"/>
  <c r="M118" i="8" s="1"/>
  <c r="N117" i="8"/>
  <c r="E117" i="8"/>
  <c r="M117" i="8" s="1"/>
  <c r="N116" i="8"/>
  <c r="E116" i="8"/>
  <c r="M116" i="8" s="1"/>
  <c r="N115" i="8"/>
  <c r="E115" i="8"/>
  <c r="M115" i="8" s="1"/>
  <c r="N114" i="8"/>
  <c r="E114" i="8"/>
  <c r="M114" i="8" s="1"/>
  <c r="N113" i="8"/>
  <c r="E113" i="8"/>
  <c r="M113" i="8" s="1"/>
  <c r="N112" i="8"/>
  <c r="E112" i="8"/>
  <c r="M112" i="8" s="1"/>
  <c r="N111" i="8"/>
  <c r="E111" i="8"/>
  <c r="M111" i="8" s="1"/>
  <c r="N110" i="8"/>
  <c r="E110" i="8"/>
  <c r="M110" i="8" s="1"/>
  <c r="N109" i="8"/>
  <c r="E109" i="8"/>
  <c r="M109" i="8" s="1"/>
  <c r="N108" i="8"/>
  <c r="E108" i="8"/>
  <c r="M108" i="8" s="1"/>
  <c r="N107" i="8"/>
  <c r="E107" i="8"/>
  <c r="M107" i="8" s="1"/>
  <c r="N106" i="8"/>
  <c r="E106" i="8"/>
  <c r="M106" i="8" s="1"/>
  <c r="N105" i="8"/>
  <c r="E105" i="8"/>
  <c r="M105" i="8" s="1"/>
  <c r="N104" i="8"/>
  <c r="E104" i="8"/>
  <c r="M104" i="8" s="1"/>
  <c r="N103" i="8"/>
  <c r="E103" i="8"/>
  <c r="M103" i="8" s="1"/>
  <c r="N102" i="8"/>
  <c r="E102" i="8"/>
  <c r="M102" i="8" s="1"/>
  <c r="N101" i="8"/>
  <c r="E101" i="8"/>
  <c r="M101" i="8" s="1"/>
  <c r="N100" i="8"/>
  <c r="E100" i="8"/>
  <c r="M100" i="8" s="1"/>
  <c r="N99" i="8"/>
  <c r="M99" i="8"/>
  <c r="E99" i="8"/>
  <c r="N98" i="8"/>
  <c r="E98" i="8"/>
  <c r="M98" i="8" s="1"/>
  <c r="N97" i="8"/>
  <c r="E97" i="8"/>
  <c r="M97" i="8" s="1"/>
  <c r="N96" i="8"/>
  <c r="E96" i="8"/>
  <c r="M96" i="8" s="1"/>
  <c r="N95" i="8"/>
  <c r="E95" i="8"/>
  <c r="M95" i="8" s="1"/>
  <c r="N94" i="8"/>
  <c r="E94" i="8"/>
  <c r="M94" i="8" s="1"/>
  <c r="N93" i="8"/>
  <c r="E93" i="8"/>
  <c r="M93" i="8" s="1"/>
  <c r="N92" i="8"/>
  <c r="E92" i="8"/>
  <c r="M92" i="8" s="1"/>
  <c r="N91" i="8"/>
  <c r="E91" i="8"/>
  <c r="M91" i="8" s="1"/>
  <c r="N90" i="8"/>
  <c r="E90" i="8"/>
  <c r="M90" i="8" s="1"/>
  <c r="N89" i="8"/>
  <c r="E89" i="8"/>
  <c r="M89" i="8" s="1"/>
  <c r="N88" i="8"/>
  <c r="E88" i="8"/>
  <c r="M88" i="8" s="1"/>
  <c r="N87" i="8"/>
  <c r="E87" i="8"/>
  <c r="M87" i="8" s="1"/>
  <c r="N86" i="8"/>
  <c r="E86" i="8"/>
  <c r="M86" i="8" s="1"/>
  <c r="N85" i="8"/>
  <c r="E85" i="8"/>
  <c r="M85" i="8" s="1"/>
  <c r="N84" i="8"/>
  <c r="E84" i="8"/>
  <c r="M84" i="8" s="1"/>
  <c r="N83" i="8"/>
  <c r="E83" i="8"/>
  <c r="M83" i="8" s="1"/>
  <c r="N82" i="8"/>
  <c r="E82" i="8"/>
  <c r="M82" i="8" s="1"/>
  <c r="N81" i="8"/>
  <c r="E81" i="8"/>
  <c r="M81" i="8" s="1"/>
  <c r="N80" i="8"/>
  <c r="E80" i="8"/>
  <c r="M80" i="8" s="1"/>
  <c r="N79" i="8"/>
  <c r="E79" i="8"/>
  <c r="M79" i="8" s="1"/>
  <c r="N78" i="8"/>
  <c r="E78" i="8"/>
  <c r="M78" i="8" s="1"/>
  <c r="N77" i="8"/>
  <c r="E77" i="8"/>
  <c r="M77" i="8" s="1"/>
  <c r="N76" i="8"/>
  <c r="E76" i="8"/>
  <c r="M76" i="8" s="1"/>
  <c r="N75" i="8"/>
  <c r="E75" i="8"/>
  <c r="M75" i="8" s="1"/>
  <c r="N74" i="8"/>
  <c r="E74" i="8"/>
  <c r="M74" i="8" s="1"/>
  <c r="N73" i="8"/>
  <c r="E73" i="8"/>
  <c r="M73" i="8" s="1"/>
  <c r="N72" i="8"/>
  <c r="E72" i="8"/>
  <c r="M72" i="8" s="1"/>
  <c r="N71" i="8"/>
  <c r="E71" i="8"/>
  <c r="M71" i="8" s="1"/>
  <c r="N70" i="8"/>
  <c r="E70" i="8"/>
  <c r="M70" i="8" s="1"/>
  <c r="N69" i="8"/>
  <c r="E69" i="8"/>
  <c r="M69" i="8" s="1"/>
  <c r="N68" i="8"/>
  <c r="E68" i="8"/>
  <c r="M68" i="8" s="1"/>
  <c r="N67" i="8"/>
  <c r="E67" i="8"/>
  <c r="M67" i="8" s="1"/>
  <c r="N66" i="8"/>
  <c r="E66" i="8"/>
  <c r="M66" i="8" s="1"/>
  <c r="N65" i="8"/>
  <c r="E65" i="8"/>
  <c r="M65" i="8" s="1"/>
  <c r="N64" i="8"/>
  <c r="E64" i="8"/>
  <c r="M64" i="8" s="1"/>
  <c r="N63" i="8"/>
  <c r="E63" i="8"/>
  <c r="M63" i="8" s="1"/>
  <c r="N62" i="8"/>
  <c r="E62" i="8"/>
  <c r="M62" i="8" s="1"/>
  <c r="N61" i="8"/>
  <c r="E61" i="8"/>
  <c r="M61" i="8" s="1"/>
  <c r="N60" i="8"/>
  <c r="E60" i="8"/>
  <c r="M60" i="8" s="1"/>
  <c r="N59" i="8"/>
  <c r="E59" i="8"/>
  <c r="M59" i="8" s="1"/>
  <c r="N58" i="8"/>
  <c r="E58" i="8"/>
  <c r="M58" i="8" s="1"/>
  <c r="N57" i="8"/>
  <c r="E57" i="8"/>
  <c r="M57" i="8" s="1"/>
  <c r="N56" i="8"/>
  <c r="E56" i="8"/>
  <c r="M56" i="8" s="1"/>
  <c r="N55" i="8"/>
  <c r="E55" i="8"/>
  <c r="M55" i="8" s="1"/>
  <c r="N54" i="8"/>
  <c r="E54" i="8"/>
  <c r="M54" i="8" s="1"/>
  <c r="N53" i="8"/>
  <c r="E53" i="8"/>
  <c r="M53" i="8" s="1"/>
  <c r="N52" i="8"/>
  <c r="E52" i="8"/>
  <c r="M52" i="8" s="1"/>
  <c r="N51" i="8"/>
  <c r="E51" i="8"/>
  <c r="M51" i="8" s="1"/>
  <c r="N50" i="8"/>
  <c r="E50" i="8"/>
  <c r="M50" i="8" s="1"/>
  <c r="N49" i="8"/>
  <c r="E49" i="8"/>
  <c r="M49" i="8" s="1"/>
  <c r="N48" i="8"/>
  <c r="E48" i="8"/>
  <c r="M48" i="8" s="1"/>
  <c r="N47" i="8"/>
  <c r="E47" i="8"/>
  <c r="M47" i="8" s="1"/>
  <c r="N46" i="8"/>
  <c r="E46" i="8"/>
  <c r="M46" i="8" s="1"/>
  <c r="N45" i="8"/>
  <c r="E45" i="8"/>
  <c r="M45" i="8" s="1"/>
  <c r="N44" i="8"/>
  <c r="E44" i="8"/>
  <c r="M44" i="8" s="1"/>
  <c r="N43" i="8"/>
  <c r="E43" i="8"/>
  <c r="M43" i="8" s="1"/>
  <c r="N42" i="8"/>
  <c r="E42" i="8"/>
  <c r="M42" i="8" s="1"/>
  <c r="N41" i="8"/>
  <c r="E41" i="8"/>
  <c r="M41" i="8" s="1"/>
  <c r="N40" i="8"/>
  <c r="E40" i="8"/>
  <c r="M40" i="8" s="1"/>
  <c r="N39" i="8"/>
  <c r="E39" i="8"/>
  <c r="M39" i="8" s="1"/>
  <c r="N38" i="8"/>
  <c r="E38" i="8"/>
  <c r="M38" i="8" s="1"/>
  <c r="N37" i="8"/>
  <c r="E37" i="8"/>
  <c r="M37" i="8" s="1"/>
  <c r="N36" i="8"/>
  <c r="E36" i="8"/>
  <c r="M36" i="8" s="1"/>
  <c r="N35" i="8"/>
  <c r="E35" i="8"/>
  <c r="M35" i="8" s="1"/>
  <c r="N34" i="8"/>
  <c r="E34" i="8"/>
  <c r="M34" i="8" s="1"/>
  <c r="N33" i="8"/>
  <c r="E33" i="8"/>
  <c r="M33" i="8" s="1"/>
  <c r="N32" i="8"/>
  <c r="E32" i="8"/>
  <c r="M32" i="8" s="1"/>
  <c r="N31" i="8"/>
  <c r="E31" i="8"/>
  <c r="M31" i="8" s="1"/>
  <c r="N30" i="8"/>
  <c r="E30" i="8"/>
  <c r="M30" i="8" s="1"/>
  <c r="N29" i="8"/>
  <c r="E29" i="8"/>
  <c r="M29" i="8" s="1"/>
  <c r="N28" i="8"/>
  <c r="D28" i="8"/>
  <c r="E28" i="8" s="1"/>
  <c r="M28" i="8" s="1"/>
  <c r="N27" i="8"/>
  <c r="D27" i="8"/>
  <c r="E27" i="8" s="1"/>
  <c r="M27" i="8" s="1"/>
  <c r="N26" i="8"/>
  <c r="D26" i="8"/>
  <c r="E26" i="8" s="1"/>
  <c r="M26" i="8" s="1"/>
  <c r="N25" i="8"/>
  <c r="E25" i="8"/>
  <c r="M25" i="8" s="1"/>
  <c r="N18" i="4" l="1"/>
  <c r="O18" i="4"/>
  <c r="P18" i="4"/>
  <c r="Q18" i="4"/>
  <c r="R18" i="4"/>
  <c r="S18" i="4"/>
  <c r="T18" i="4"/>
  <c r="U18" i="4"/>
  <c r="V18" i="4"/>
  <c r="W18" i="4"/>
  <c r="N19" i="4"/>
  <c r="O19" i="4"/>
  <c r="P19" i="4"/>
  <c r="Q19" i="4"/>
  <c r="R19" i="4"/>
  <c r="S19" i="4"/>
  <c r="T19" i="4"/>
  <c r="U19" i="4"/>
  <c r="V19" i="4"/>
  <c r="W19" i="4"/>
  <c r="N20" i="4"/>
  <c r="O20" i="4"/>
  <c r="P20" i="4"/>
  <c r="Q20" i="4"/>
  <c r="R20" i="4"/>
  <c r="S20" i="4"/>
  <c r="T20" i="4"/>
  <c r="U20" i="4"/>
  <c r="V20" i="4"/>
  <c r="W20" i="4"/>
  <c r="N21" i="4"/>
  <c r="O21" i="4"/>
  <c r="P21" i="4"/>
  <c r="Q21" i="4"/>
  <c r="R21" i="4"/>
  <c r="S21" i="4"/>
  <c r="T21" i="4"/>
  <c r="U21" i="4"/>
  <c r="V21" i="4"/>
  <c r="W21" i="4"/>
  <c r="N22" i="4"/>
  <c r="O22" i="4"/>
  <c r="P22" i="4"/>
  <c r="Q22" i="4"/>
  <c r="R22" i="4"/>
  <c r="S22" i="4"/>
  <c r="T22" i="4"/>
  <c r="U22" i="4"/>
  <c r="V22" i="4"/>
  <c r="W22" i="4"/>
  <c r="N23" i="4"/>
  <c r="O23" i="4"/>
  <c r="P23" i="4"/>
  <c r="Q23" i="4"/>
  <c r="R23" i="4"/>
  <c r="S23" i="4"/>
  <c r="T23" i="4"/>
  <c r="U23" i="4"/>
  <c r="V23" i="4"/>
  <c r="W23" i="4"/>
  <c r="N24" i="4"/>
  <c r="O24" i="4"/>
  <c r="P24" i="4"/>
  <c r="Q24" i="4"/>
  <c r="R24" i="4"/>
  <c r="S24" i="4"/>
  <c r="T24" i="4"/>
  <c r="U24" i="4"/>
  <c r="V24" i="4"/>
  <c r="W24" i="4"/>
  <c r="N25" i="4"/>
  <c r="O25" i="4"/>
  <c r="P25" i="4"/>
  <c r="Q25" i="4"/>
  <c r="R25" i="4"/>
  <c r="S25" i="4"/>
  <c r="T25" i="4"/>
  <c r="U25" i="4"/>
  <c r="V25" i="4"/>
  <c r="W25" i="4"/>
  <c r="N26" i="4"/>
  <c r="O26" i="4"/>
  <c r="P26" i="4"/>
  <c r="Q26" i="4"/>
  <c r="R26" i="4"/>
  <c r="S26" i="4"/>
  <c r="T26" i="4"/>
  <c r="U26" i="4"/>
  <c r="V26" i="4"/>
  <c r="W26" i="4"/>
  <c r="N27" i="4"/>
  <c r="O27" i="4"/>
  <c r="P27" i="4"/>
  <c r="Q27" i="4"/>
  <c r="R27" i="4"/>
  <c r="S27" i="4"/>
  <c r="T27" i="4"/>
  <c r="U27" i="4"/>
  <c r="V27" i="4"/>
  <c r="W27" i="4"/>
  <c r="N28" i="4"/>
  <c r="O28" i="4"/>
  <c r="P28" i="4"/>
  <c r="Q28" i="4"/>
  <c r="R28" i="4"/>
  <c r="S28" i="4"/>
  <c r="T28" i="4"/>
  <c r="U28" i="4"/>
  <c r="V28" i="4"/>
  <c r="W28" i="4"/>
  <c r="O17" i="4"/>
  <c r="P17" i="4"/>
  <c r="Q17" i="4"/>
  <c r="R17" i="4"/>
  <c r="S17" i="4"/>
  <c r="T17" i="4"/>
  <c r="U17" i="4"/>
  <c r="V17" i="4"/>
  <c r="W17" i="4"/>
  <c r="N17" i="4"/>
  <c r="W29" i="4"/>
  <c r="V29" i="4"/>
  <c r="U29" i="4"/>
  <c r="T29" i="4"/>
  <c r="S29" i="4"/>
  <c r="R29" i="4"/>
  <c r="Q29" i="4"/>
  <c r="P29" i="4"/>
  <c r="O29" i="4"/>
  <c r="N29" i="4"/>
  <c r="O16" i="4"/>
  <c r="P16" i="4"/>
  <c r="Q16" i="4"/>
  <c r="R16" i="4"/>
  <c r="S16" i="4"/>
  <c r="T16" i="4"/>
  <c r="U16" i="4"/>
  <c r="V16" i="4"/>
  <c r="W16" i="4"/>
  <c r="N16" i="4"/>
  <c r="W15" i="4"/>
  <c r="V15" i="4"/>
  <c r="U15" i="4"/>
  <c r="T15" i="4"/>
  <c r="S15" i="4"/>
  <c r="R15" i="4"/>
  <c r="Q15" i="4"/>
  <c r="P15" i="4"/>
  <c r="O15" i="4"/>
  <c r="N15" i="4"/>
  <c r="N11" i="4"/>
  <c r="O11" i="4"/>
  <c r="P11" i="4"/>
  <c r="Q11" i="4"/>
  <c r="R11" i="4"/>
  <c r="S11" i="4"/>
  <c r="T11" i="4"/>
  <c r="U11" i="4"/>
  <c r="V11" i="4"/>
  <c r="W11" i="4"/>
  <c r="N12" i="4"/>
  <c r="O12" i="4"/>
  <c r="P12" i="4"/>
  <c r="Q12" i="4"/>
  <c r="R12" i="4"/>
  <c r="S12" i="4"/>
  <c r="T12" i="4"/>
  <c r="U12" i="4"/>
  <c r="V12" i="4"/>
  <c r="W12" i="4"/>
  <c r="N13" i="4"/>
  <c r="O13" i="4"/>
  <c r="P13" i="4"/>
  <c r="Q13" i="4"/>
  <c r="R13" i="4"/>
  <c r="S13" i="4"/>
  <c r="T13" i="4"/>
  <c r="U13" i="4"/>
  <c r="V13" i="4"/>
  <c r="W13" i="4"/>
  <c r="N14" i="4"/>
  <c r="O14" i="4"/>
  <c r="P14" i="4"/>
  <c r="Q14" i="4"/>
  <c r="R14" i="4"/>
  <c r="S14" i="4"/>
  <c r="T14" i="4"/>
  <c r="U14" i="4"/>
  <c r="V14" i="4"/>
  <c r="W14" i="4"/>
  <c r="O9" i="4"/>
  <c r="P9" i="4"/>
  <c r="Q9" i="4"/>
  <c r="R9" i="4"/>
  <c r="S9" i="4"/>
  <c r="T9" i="4"/>
  <c r="U9" i="4"/>
  <c r="V9" i="4"/>
  <c r="W9" i="4"/>
  <c r="O10" i="4"/>
  <c r="P10" i="4"/>
  <c r="Q10" i="4"/>
  <c r="R10" i="4"/>
  <c r="S10" i="4"/>
  <c r="T10" i="4"/>
  <c r="U10" i="4"/>
  <c r="V10" i="4"/>
  <c r="W10" i="4"/>
  <c r="N10" i="4"/>
  <c r="N9" i="4"/>
  <c r="N8" i="4"/>
  <c r="O8" i="4"/>
  <c r="P8" i="4"/>
  <c r="Q8" i="4"/>
  <c r="R8" i="4"/>
  <c r="S8" i="4"/>
  <c r="T8" i="4"/>
  <c r="U8" i="4"/>
  <c r="V8" i="4"/>
  <c r="W8" i="4"/>
  <c r="O7" i="4"/>
  <c r="P7" i="4"/>
  <c r="Q7" i="4"/>
  <c r="R7" i="4"/>
  <c r="S7" i="4"/>
  <c r="T7" i="4"/>
  <c r="U7" i="4"/>
  <c r="V7" i="4"/>
  <c r="W7" i="4"/>
  <c r="N7" i="4"/>
  <c r="J50" i="11" l="1"/>
  <c r="S50" i="11"/>
  <c r="H50" i="11"/>
  <c r="Q50" i="11"/>
  <c r="K50" i="11"/>
  <c r="T50" i="11"/>
  <c r="E50" i="11"/>
  <c r="N50" i="11"/>
  <c r="U50" i="11"/>
  <c r="I50" i="11"/>
  <c r="R50" i="11"/>
  <c r="M50" i="11"/>
  <c r="V50" i="11"/>
  <c r="G50" i="11"/>
  <c r="P50" i="11"/>
  <c r="L50" i="11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35" i="6"/>
  <c r="D29" i="6"/>
  <c r="D30" i="6"/>
  <c r="D31" i="6"/>
  <c r="D32" i="6"/>
  <c r="D33" i="6"/>
  <c r="D34" i="6"/>
  <c r="D28" i="6"/>
  <c r="D27" i="6"/>
  <c r="D26" i="6"/>
  <c r="E37" i="6" l="1"/>
  <c r="H38" i="6"/>
  <c r="P38" i="6" s="1"/>
  <c r="J38" i="6"/>
  <c r="R38" i="6" s="1"/>
  <c r="F40" i="6"/>
  <c r="N40" i="6" s="1"/>
  <c r="G40" i="6"/>
  <c r="O40" i="6" s="1"/>
  <c r="I42" i="6"/>
  <c r="Q42" i="6" s="1"/>
  <c r="F44" i="6"/>
  <c r="K44" i="6"/>
  <c r="S44" i="6" s="1"/>
  <c r="I44" i="6"/>
  <c r="Q44" i="6" s="1"/>
  <c r="E45" i="6"/>
  <c r="H46" i="6"/>
  <c r="P46" i="6" s="1"/>
  <c r="I46" i="6"/>
  <c r="Q46" i="6" s="1"/>
  <c r="L30" i="6"/>
  <c r="T30" i="6" s="1"/>
  <c r="E31" i="6"/>
  <c r="L32" i="6"/>
  <c r="T32" i="6" s="1"/>
  <c r="H32" i="6"/>
  <c r="P32" i="6" s="1"/>
  <c r="G27" i="6"/>
  <c r="O27" i="6" s="1"/>
  <c r="L27" i="6"/>
  <c r="T27" i="6" s="1"/>
  <c r="K27" i="6"/>
  <c r="S27" i="6" s="1"/>
  <c r="G29" i="6"/>
  <c r="O29" i="6" s="1"/>
  <c r="F29" i="6"/>
  <c r="L29" i="6"/>
  <c r="T29" i="6" s="1"/>
  <c r="J36" i="6"/>
  <c r="R36" i="6" s="1"/>
  <c r="H36" i="6"/>
  <c r="P36" i="6" s="1"/>
  <c r="H35" i="6"/>
  <c r="P35" i="6" s="1"/>
  <c r="I35" i="6"/>
  <c r="Q35" i="6" s="1"/>
  <c r="E34" i="6"/>
  <c r="M34" i="6" s="1"/>
  <c r="J31" i="6"/>
  <c r="R31" i="6" s="1"/>
  <c r="F33" i="6"/>
  <c r="L33" i="6"/>
  <c r="T33" i="6" s="1"/>
  <c r="H48" i="6"/>
  <c r="P48" i="6" s="1"/>
  <c r="K48" i="6"/>
  <c r="S48" i="6" s="1"/>
  <c r="I48" i="6"/>
  <c r="Q48" i="6" s="1"/>
  <c r="L34" i="6"/>
  <c r="T34" i="6" s="1"/>
  <c r="I34" i="6"/>
  <c r="Q34" i="6" s="1"/>
  <c r="F28" i="6"/>
  <c r="N28" i="6" s="1"/>
  <c r="I28" i="6"/>
  <c r="Q28" i="6" s="1"/>
  <c r="G26" i="6"/>
  <c r="F26" i="6"/>
  <c r="G37" i="6"/>
  <c r="O37" i="6" s="1"/>
  <c r="H37" i="6"/>
  <c r="P37" i="6" s="1"/>
  <c r="K37" i="6"/>
  <c r="S37" i="6" s="1"/>
  <c r="J39" i="6"/>
  <c r="R39" i="6" s="1"/>
  <c r="H39" i="6"/>
  <c r="P39" i="6" s="1"/>
  <c r="K39" i="6"/>
  <c r="S39" i="6" s="1"/>
  <c r="H41" i="6"/>
  <c r="P41" i="6" s="1"/>
  <c r="J41" i="6"/>
  <c r="R41" i="6" s="1"/>
  <c r="K41" i="6"/>
  <c r="S41" i="6" s="1"/>
  <c r="F43" i="6"/>
  <c r="J43" i="6"/>
  <c r="R43" i="6" s="1"/>
  <c r="L43" i="6"/>
  <c r="T43" i="6" s="1"/>
  <c r="G45" i="6"/>
  <c r="O45" i="6" s="1"/>
  <c r="F45" i="6"/>
  <c r="H47" i="6"/>
  <c r="P47" i="6" s="1"/>
  <c r="G47" i="6"/>
  <c r="O47" i="6" s="1"/>
  <c r="E38" i="6"/>
  <c r="M38" i="6" s="1"/>
  <c r="E32" i="6"/>
  <c r="F38" i="6"/>
  <c r="E39" i="6"/>
  <c r="M39" i="6" s="1"/>
  <c r="H40" i="6"/>
  <c r="P40" i="6" s="1"/>
  <c r="K40" i="6"/>
  <c r="S40" i="6" s="1"/>
  <c r="G42" i="6"/>
  <c r="O42" i="6" s="1"/>
  <c r="H42" i="6"/>
  <c r="P42" i="6" s="1"/>
  <c r="H44" i="6"/>
  <c r="P44" i="6" s="1"/>
  <c r="L46" i="6"/>
  <c r="T46" i="6" s="1"/>
  <c r="F46" i="6"/>
  <c r="J46" i="6"/>
  <c r="R46" i="6" s="1"/>
  <c r="E47" i="6"/>
  <c r="M47" i="6" s="1"/>
  <c r="K30" i="6"/>
  <c r="S30" i="6" s="1"/>
  <c r="G30" i="6"/>
  <c r="O30" i="6" s="1"/>
  <c r="G32" i="6"/>
  <c r="O32" i="6" s="1"/>
  <c r="J32" i="6"/>
  <c r="R32" i="6" s="1"/>
  <c r="I32" i="6"/>
  <c r="Q32" i="6" s="1"/>
  <c r="E33" i="6"/>
  <c r="J27" i="6"/>
  <c r="R27" i="6" s="1"/>
  <c r="I29" i="6"/>
  <c r="Q29" i="6" s="1"/>
  <c r="E36" i="6"/>
  <c r="L36" i="6"/>
  <c r="T36" i="6" s="1"/>
  <c r="I36" i="6"/>
  <c r="Q36" i="6" s="1"/>
  <c r="F35" i="6"/>
  <c r="N35" i="6" s="1"/>
  <c r="G31" i="6"/>
  <c r="O31" i="6" s="1"/>
  <c r="I33" i="6"/>
  <c r="Q33" i="6" s="1"/>
  <c r="K33" i="6"/>
  <c r="S33" i="6" s="1"/>
  <c r="L48" i="6"/>
  <c r="T48" i="6" s="1"/>
  <c r="H34" i="6"/>
  <c r="P34" i="6" s="1"/>
  <c r="J34" i="6"/>
  <c r="R34" i="6" s="1"/>
  <c r="L28" i="6"/>
  <c r="T28" i="6" s="1"/>
  <c r="J28" i="6"/>
  <c r="R28" i="6" s="1"/>
  <c r="I26" i="6"/>
  <c r="J37" i="6"/>
  <c r="R37" i="6" s="1"/>
  <c r="L37" i="6"/>
  <c r="T37" i="6" s="1"/>
  <c r="I39" i="6"/>
  <c r="Q39" i="6" s="1"/>
  <c r="G41" i="6"/>
  <c r="O41" i="6" s="1"/>
  <c r="F41" i="6"/>
  <c r="I43" i="6"/>
  <c r="Q43" i="6" s="1"/>
  <c r="H45" i="6"/>
  <c r="P45" i="6" s="1"/>
  <c r="I45" i="6"/>
  <c r="Q45" i="6" s="1"/>
  <c r="I47" i="6"/>
  <c r="Q47" i="6" s="1"/>
  <c r="K47" i="6"/>
  <c r="S47" i="6" s="1"/>
  <c r="E46" i="6"/>
  <c r="M46" i="6" s="1"/>
  <c r="E44" i="6"/>
  <c r="G38" i="6"/>
  <c r="O38" i="6" s="1"/>
  <c r="L38" i="6"/>
  <c r="T38" i="6" s="1"/>
  <c r="I38" i="6"/>
  <c r="Q38" i="6" s="1"/>
  <c r="L40" i="6"/>
  <c r="T40" i="6" s="1"/>
  <c r="E41" i="6"/>
  <c r="L42" i="6"/>
  <c r="T42" i="6" s="1"/>
  <c r="J42" i="6"/>
  <c r="R42" i="6" s="1"/>
  <c r="L44" i="6"/>
  <c r="T44" i="6" s="1"/>
  <c r="J44" i="6"/>
  <c r="R44" i="6" s="1"/>
  <c r="K46" i="6"/>
  <c r="S46" i="6" s="1"/>
  <c r="G46" i="6"/>
  <c r="O46" i="6" s="1"/>
  <c r="F30" i="6"/>
  <c r="H30" i="6"/>
  <c r="P30" i="6" s="1"/>
  <c r="K32" i="6"/>
  <c r="S32" i="6" s="1"/>
  <c r="H27" i="6"/>
  <c r="P27" i="6" s="1"/>
  <c r="F36" i="6"/>
  <c r="G36" i="6"/>
  <c r="O36" i="6" s="1"/>
  <c r="E48" i="6"/>
  <c r="M48" i="6" s="1"/>
  <c r="J35" i="6"/>
  <c r="R35" i="6" s="1"/>
  <c r="L35" i="6"/>
  <c r="T35" i="6" s="1"/>
  <c r="F31" i="6"/>
  <c r="H31" i="6"/>
  <c r="P31" i="6" s="1"/>
  <c r="K31" i="6"/>
  <c r="S31" i="6" s="1"/>
  <c r="G33" i="6"/>
  <c r="O33" i="6" s="1"/>
  <c r="E29" i="6"/>
  <c r="J48" i="6"/>
  <c r="R48" i="6" s="1"/>
  <c r="F34" i="6"/>
  <c r="N34" i="6" s="1"/>
  <c r="G28" i="6"/>
  <c r="O28" i="6" s="1"/>
  <c r="H26" i="6"/>
  <c r="L26" i="6"/>
  <c r="F37" i="6"/>
  <c r="N37" i="6" s="1"/>
  <c r="G39" i="6"/>
  <c r="O39" i="6" s="1"/>
  <c r="L39" i="6"/>
  <c r="T39" i="6" s="1"/>
  <c r="I41" i="6"/>
  <c r="Q41" i="6" s="1"/>
  <c r="G43" i="6"/>
  <c r="O43" i="6" s="1"/>
  <c r="K43" i="6"/>
  <c r="S43" i="6" s="1"/>
  <c r="L45" i="6"/>
  <c r="T45" i="6" s="1"/>
  <c r="J47" i="6"/>
  <c r="R47" i="6" s="1"/>
  <c r="E27" i="6"/>
  <c r="M27" i="6" s="1"/>
  <c r="E30" i="6"/>
  <c r="M30" i="6" s="1"/>
  <c r="K38" i="6"/>
  <c r="S38" i="6" s="1"/>
  <c r="J40" i="6"/>
  <c r="R40" i="6" s="1"/>
  <c r="I40" i="6"/>
  <c r="Q40" i="6" s="1"/>
  <c r="F42" i="6"/>
  <c r="K42" i="6"/>
  <c r="S42" i="6" s="1"/>
  <c r="E43" i="6"/>
  <c r="M43" i="6" s="1"/>
  <c r="G44" i="6"/>
  <c r="O44" i="6" s="1"/>
  <c r="J30" i="6"/>
  <c r="R30" i="6" s="1"/>
  <c r="I30" i="6"/>
  <c r="Q30" i="6" s="1"/>
  <c r="F32" i="6"/>
  <c r="N32" i="6" s="1"/>
  <c r="F27" i="6"/>
  <c r="N27" i="6" s="1"/>
  <c r="I27" i="6"/>
  <c r="Q27" i="6" s="1"/>
  <c r="J29" i="6"/>
  <c r="R29" i="6" s="1"/>
  <c r="H29" i="6"/>
  <c r="P29" i="6" s="1"/>
  <c r="K29" i="6"/>
  <c r="S29" i="6" s="1"/>
  <c r="K36" i="6"/>
  <c r="S36" i="6" s="1"/>
  <c r="E35" i="6"/>
  <c r="M35" i="6" s="1"/>
  <c r="G35" i="6"/>
  <c r="O35" i="6" s="1"/>
  <c r="K35" i="6"/>
  <c r="S35" i="6" s="1"/>
  <c r="E28" i="6"/>
  <c r="M28" i="6" s="1"/>
  <c r="I31" i="6"/>
  <c r="Q31" i="6" s="1"/>
  <c r="L31" i="6"/>
  <c r="T31" i="6" s="1"/>
  <c r="J33" i="6"/>
  <c r="R33" i="6" s="1"/>
  <c r="H33" i="6"/>
  <c r="P33" i="6" s="1"/>
  <c r="F48" i="6"/>
  <c r="G48" i="6"/>
  <c r="O48" i="6" s="1"/>
  <c r="G34" i="6"/>
  <c r="O34" i="6" s="1"/>
  <c r="K34" i="6"/>
  <c r="S34" i="6" s="1"/>
  <c r="K28" i="6"/>
  <c r="S28" i="6" s="1"/>
  <c r="H28" i="6"/>
  <c r="P28" i="6" s="1"/>
  <c r="E26" i="6"/>
  <c r="J26" i="6"/>
  <c r="K26" i="6"/>
  <c r="I37" i="6"/>
  <c r="Q37" i="6" s="1"/>
  <c r="F39" i="6"/>
  <c r="N39" i="6" s="1"/>
  <c r="L41" i="6"/>
  <c r="T41" i="6" s="1"/>
  <c r="H43" i="6"/>
  <c r="P43" i="6" s="1"/>
  <c r="J45" i="6"/>
  <c r="R45" i="6" s="1"/>
  <c r="K45" i="6"/>
  <c r="S45" i="6" s="1"/>
  <c r="F47" i="6"/>
  <c r="N47" i="6" s="1"/>
  <c r="L47" i="6"/>
  <c r="T47" i="6" s="1"/>
  <c r="E40" i="6"/>
  <c r="M40" i="6" s="1"/>
  <c r="E42" i="6"/>
  <c r="M42" i="6" s="1"/>
  <c r="N30" i="6"/>
  <c r="N43" i="6"/>
  <c r="N26" i="6"/>
  <c r="N33" i="6"/>
  <c r="M33" i="6"/>
  <c r="N29" i="6"/>
  <c r="M29" i="6"/>
  <c r="N46" i="6"/>
  <c r="N42" i="6"/>
  <c r="N38" i="6"/>
  <c r="M32" i="6"/>
  <c r="N45" i="6"/>
  <c r="M45" i="6"/>
  <c r="N41" i="6"/>
  <c r="M41" i="6"/>
  <c r="M37" i="6"/>
  <c r="M31" i="6"/>
  <c r="N31" i="6"/>
  <c r="N48" i="6"/>
  <c r="N44" i="6"/>
  <c r="M44" i="6"/>
  <c r="M36" i="6"/>
  <c r="N36" i="6"/>
  <c r="T26" i="6" l="1"/>
  <c r="T50" i="6" s="1"/>
  <c r="L50" i="6"/>
  <c r="F50" i="6"/>
  <c r="S26" i="6"/>
  <c r="S50" i="6" s="1"/>
  <c r="K50" i="6"/>
  <c r="P26" i="6"/>
  <c r="P50" i="6" s="1"/>
  <c r="H50" i="6"/>
  <c r="O26" i="6"/>
  <c r="O50" i="6" s="1"/>
  <c r="G50" i="6"/>
  <c r="M26" i="6"/>
  <c r="M50" i="6" s="1"/>
  <c r="E50" i="6"/>
  <c r="N50" i="6"/>
  <c r="R26" i="6"/>
  <c r="R50" i="6" s="1"/>
  <c r="J50" i="6"/>
  <c r="Q26" i="6"/>
  <c r="Q50" i="6" s="1"/>
  <c r="I50" i="6"/>
</calcChain>
</file>

<file path=xl/sharedStrings.xml><?xml version="1.0" encoding="utf-8"?>
<sst xmlns="http://schemas.openxmlformats.org/spreadsheetml/2006/main" count="868" uniqueCount="148">
  <si>
    <t>Bridge No.</t>
  </si>
  <si>
    <t>Description</t>
  </si>
  <si>
    <t>Model Name</t>
  </si>
  <si>
    <t>Structure Type</t>
  </si>
  <si>
    <t>Steel</t>
  </si>
  <si>
    <t>Bridge Geometry</t>
  </si>
  <si>
    <t>Spans</t>
  </si>
  <si>
    <t>Length</t>
  </si>
  <si>
    <t>Road Width</t>
  </si>
  <si>
    <t>Near Skew</t>
  </si>
  <si>
    <t>Far Skew</t>
  </si>
  <si>
    <t>No. Girders</t>
  </si>
  <si>
    <t>Girder Spacing</t>
  </si>
  <si>
    <t>Deck</t>
  </si>
  <si>
    <t>Thickness</t>
  </si>
  <si>
    <t>Strength (fc)</t>
  </si>
  <si>
    <t>Wearing Surface</t>
  </si>
  <si>
    <t>Haunch Depth</t>
  </si>
  <si>
    <t>Sidewalk</t>
  </si>
  <si>
    <t>Height</t>
  </si>
  <si>
    <t>Width Right</t>
  </si>
  <si>
    <t>Width Left</t>
  </si>
  <si>
    <t>Barrier</t>
  </si>
  <si>
    <t xml:space="preserve">Width </t>
  </si>
  <si>
    <t>Strength (Fy)</t>
  </si>
  <si>
    <t>Depth</t>
  </si>
  <si>
    <t>Girder</t>
  </si>
  <si>
    <t>Top Flange</t>
  </si>
  <si>
    <t>Bottom Flange</t>
  </si>
  <si>
    <t>Web</t>
  </si>
  <si>
    <t>Width</t>
  </si>
  <si>
    <t>Lift Span</t>
  </si>
  <si>
    <t>1710152_LiftSpan_apriori</t>
  </si>
  <si>
    <t>7 stringers, 2 thru girders</t>
  </si>
  <si>
    <t>Concrete filled steel greate</t>
  </si>
  <si>
    <t>* see plans</t>
  </si>
  <si>
    <t>na</t>
  </si>
  <si>
    <t>Steel Fy</t>
  </si>
  <si>
    <t xml:space="preserve">FACTORS </t>
  </si>
  <si>
    <t>Strength I</t>
  </si>
  <si>
    <t>Service II</t>
  </si>
  <si>
    <t>Capacity (+)</t>
  </si>
  <si>
    <t>Capacity (-)</t>
  </si>
  <si>
    <t>Dead Load (DC)</t>
  </si>
  <si>
    <t>Wearing Surface (DW)</t>
  </si>
  <si>
    <t>LL: HL-93 Inventory</t>
  </si>
  <si>
    <t>LL: HL-93 Operating</t>
  </si>
  <si>
    <t>Legal Loads: Inv.</t>
  </si>
  <si>
    <t>Legal Loads: Op.</t>
  </si>
  <si>
    <t>FLEXURE</t>
  </si>
  <si>
    <t>Beam Element #</t>
  </si>
  <si>
    <t>Thru Girder @ Mid-Span</t>
  </si>
  <si>
    <t xml:space="preserve">Center of Near Exterior Floor Beam (30CB108) </t>
  </si>
  <si>
    <t xml:space="preserve">Center of First Interior Floor Beam  (33CB120) </t>
  </si>
  <si>
    <t xml:space="preserve">Center of Second Interior Floor Beam  (33CB120) </t>
  </si>
  <si>
    <t xml:space="preserve">Center of Third Interior Floor Beam  (33CB120) </t>
  </si>
  <si>
    <t xml:space="preserve">Center of Fourth Interior Floor Beam  (33CB120) </t>
  </si>
  <si>
    <t xml:space="preserve">Center of Fifth Interior Floor Beam  (33CB120) </t>
  </si>
  <si>
    <t xml:space="preserve">Center of Far Exterior Floor Beam (30CB108) </t>
  </si>
  <si>
    <t>Strand7 Prop. ID</t>
  </si>
  <si>
    <t>Far Exterior Stringer (S2, 14CB38) Near Mid Span, Near side of Center Floor Beam</t>
  </si>
  <si>
    <t>First Interior Stringer (S1, 18CB50) Near Mid Span, Near side of  Center Floor Beam</t>
  </si>
  <si>
    <t>Second Interior Stringer (S1, 18CB50) Near Mid Span, Near side of Center Floor Beam</t>
  </si>
  <si>
    <t>Third Interior Stringer (S1, 18CB50) Near Mid Span, Near side of Center Floor Beam</t>
  </si>
  <si>
    <t>Fifth Interior Stringer (S1, 18CB50) Near Mid Span, Near side of Center Floor Beam</t>
  </si>
  <si>
    <t>Sixth Interior Stringer (S1, 18CB50) Near Mid Span, Near side of Center Floor Beam</t>
  </si>
  <si>
    <t>Near Exterior Stringer (S2, 14CB38) Near Mid Span, Near side of Center Floor Beam</t>
  </si>
  <si>
    <t>Far Exterior Stringer (S2, 14CB38) Near Mid Span, Far side of Center Floor Beam</t>
  </si>
  <si>
    <t>First Interior Stringer (S1, 18CB50) Near Mid Span, Far side of Center Floor Beam</t>
  </si>
  <si>
    <t>Second Interior Stringer (S1, 18CB50) Near Mid Span, Far side of Center Floor Beam</t>
  </si>
  <si>
    <t>Third Interior Stringer (S1, 18CB50) Near Mid Span, Far side of Center Floor Beam</t>
  </si>
  <si>
    <t>Fifth Interior Stringer (S1, 18CB50) Near Mid Span, Far side of Center Floor Beam</t>
  </si>
  <si>
    <t>Sixth Interior Stringer (S1, 18CB50) Near Mid Span, Far side of Center Floor Beam</t>
  </si>
  <si>
    <t>Near Exterior Stringer (S2, 14CB38) Near Mid Span, Far side of Center Floor Beam</t>
  </si>
  <si>
    <t>SHEAR</t>
  </si>
  <si>
    <t>Thru Girder, Near Abutment, Right Side</t>
  </si>
  <si>
    <t>Thru Girder, Near Abutment, Left Side</t>
  </si>
  <si>
    <t>Thru Girder, Far Abutment, Right Side</t>
  </si>
  <si>
    <t>Thru Girder, Far Abutment, Left Side</t>
  </si>
  <si>
    <t>Near Exteriror Floor Beam (30CB108), Right Side</t>
  </si>
  <si>
    <t>Near Exteriror Floor Beam (30CB108), Left Side</t>
  </si>
  <si>
    <t>Far Exteriror Floor Beam (30CB108), Right Side</t>
  </si>
  <si>
    <t>Far Exteriror Floor Beam (30CB108), Left Side</t>
  </si>
  <si>
    <t>Near Exterior Stringer (S2, 14CB38)</t>
  </si>
  <si>
    <t>Interior Floor Beam (33CB120), Right Side</t>
  </si>
  <si>
    <t>Interior Floor Beam (33CB120), Left Side</t>
  </si>
  <si>
    <t>Interior Stringer (S1,18CB50)</t>
  </si>
  <si>
    <t>Far Exterior Stringer (S2, 14CB38)</t>
  </si>
  <si>
    <t>DL (Steel)</t>
  </si>
  <si>
    <t>DL (Concrete)</t>
  </si>
  <si>
    <t>Dead Load Multiplier</t>
  </si>
  <si>
    <t>LRFR RATINGS</t>
  </si>
  <si>
    <t>LFR RATINGS</t>
  </si>
  <si>
    <t>HL93</t>
  </si>
  <si>
    <t>Type 3</t>
  </si>
  <si>
    <t>Type 3S2</t>
  </si>
  <si>
    <t>Type 3-3</t>
  </si>
  <si>
    <t>Type SU4</t>
  </si>
  <si>
    <t>Type SU5</t>
  </si>
  <si>
    <t>Type SU6</t>
  </si>
  <si>
    <t>Type SU7</t>
  </si>
  <si>
    <t>Strength I Inventory</t>
  </si>
  <si>
    <t>Strength I Operating</t>
  </si>
  <si>
    <t>Service II Inventory</t>
  </si>
  <si>
    <t>Service II Operating</t>
  </si>
  <si>
    <t>Thru Girder</t>
  </si>
  <si>
    <t>St7 Property ID</t>
  </si>
  <si>
    <t>Thru Girder (End)</t>
  </si>
  <si>
    <t>Thru Girder (Mid)</t>
  </si>
  <si>
    <t>Condition Factor</t>
  </si>
  <si>
    <t>Floor Beams</t>
  </si>
  <si>
    <t>Shear</t>
  </si>
  <si>
    <t>SBnc</t>
  </si>
  <si>
    <t>Stringers</t>
  </si>
  <si>
    <t>Capacity [psi]</t>
  </si>
  <si>
    <t>Vn</t>
  </si>
  <si>
    <t>LRFR</t>
  </si>
  <si>
    <t>LFR</t>
  </si>
  <si>
    <t>Floor Beam (Exterior)</t>
  </si>
  <si>
    <t>Floor Beam (Interior)</t>
  </si>
  <si>
    <t>Stringer 2 (Exterior)</t>
  </si>
  <si>
    <t>Stringer 1 (Interior)</t>
  </si>
  <si>
    <t>HS20</t>
  </si>
  <si>
    <t>HS20M</t>
  </si>
  <si>
    <t>HS20S</t>
  </si>
  <si>
    <t>LRFR FLEXURE RESPONSES</t>
  </si>
  <si>
    <t>Minimum Ratings</t>
  </si>
  <si>
    <t>System Factor(s)</t>
  </si>
  <si>
    <t>LRFR FLEXURE RATINGS</t>
  </si>
  <si>
    <t>LRFR SHEAR RESPONSES</t>
  </si>
  <si>
    <t>Extracted Moment Responses, M1 [lb-in]</t>
  </si>
  <si>
    <t>Calculated Total Fiber [psi]</t>
  </si>
  <si>
    <t>Extracted Shear Responses, FZ [lb]</t>
  </si>
  <si>
    <t xml:space="preserve">Capacity </t>
  </si>
  <si>
    <t>Service Operating</t>
  </si>
  <si>
    <t>Service Inventory</t>
  </si>
  <si>
    <t>Strength Operating</t>
  </si>
  <si>
    <t>Strength Inventory</t>
  </si>
  <si>
    <t>LFR FLEXURE RESPONSES</t>
  </si>
  <si>
    <t>LFR FLEXURE RATINGS</t>
  </si>
  <si>
    <t>LFR SHEAR RESPONSES</t>
  </si>
  <si>
    <t>Inventory</t>
  </si>
  <si>
    <t>Operating</t>
  </si>
  <si>
    <t>Beam#</t>
  </si>
  <si>
    <t>Location</t>
  </si>
  <si>
    <t>RatingType</t>
  </si>
  <si>
    <t>Near Abutment</t>
  </si>
  <si>
    <t>SF2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</si>
</sst>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0" xfId="0" applyFont="1"/>
    <xf numFmtId="0" fontId="0" fillId="0" borderId="0" xfId="0" applyFill="1" applyBorder="1" applyAlignment="1">
      <alignment horizontal="left"/>
    </xf>
    <xf numFmtId="0" fontId="0" fillId="0" borderId="4" xfId="0" applyBorder="1"/>
    <xf numFmtId="2" fontId="0" fillId="0" borderId="5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3" fillId="0" borderId="7" xfId="0" applyFont="1" applyBorder="1"/>
    <xf numFmtId="0" fontId="0" fillId="0" borderId="8" xfId="0" applyBorder="1"/>
    <xf numFmtId="0" fontId="0" fillId="0" borderId="9" xfId="0" applyBorder="1"/>
    <xf numFmtId="11" fontId="0" fillId="0" borderId="0" xfId="0" applyNumberFormat="1" applyAlignment="1">
      <alignment horizontal="center"/>
    </xf>
    <xf numFmtId="0" fontId="2" fillId="0" borderId="0" xfId="0" applyNumberFormat="1" applyFont="1"/>
    <xf numFmtId="0" fontId="0" fillId="0" borderId="0" xfId="0" applyNumberFormat="1"/>
    <xf numFmtId="0" fontId="3" fillId="0" borderId="0" xfId="0" applyNumberFormat="1" applyFont="1"/>
    <xf numFmtId="0" fontId="4" fillId="0" borderId="0" xfId="0" applyNumberFormat="1" applyFont="1" applyAlignment="1">
      <alignment horizontal="center"/>
    </xf>
    <xf numFmtId="0" fontId="3" fillId="0" borderId="1" xfId="0" applyNumberFormat="1" applyFont="1" applyBorder="1"/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4" xfId="0" applyNumberFormat="1" applyBorder="1"/>
    <xf numFmtId="0" fontId="0" fillId="0" borderId="5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4" xfId="0" applyNumberFormat="1" applyFill="1" applyBorder="1"/>
    <xf numFmtId="0" fontId="1" fillId="0" borderId="0" xfId="0" applyNumberFormat="1" applyFont="1"/>
    <xf numFmtId="0" fontId="0" fillId="0" borderId="0" xfId="0" applyNumberFormat="1" applyFill="1" applyBorder="1" applyAlignment="1">
      <alignment horizontal="center"/>
    </xf>
    <xf numFmtId="0" fontId="1" fillId="0" borderId="0" xfId="0" applyNumberFormat="1" applyFont="1" applyAlignment="1">
      <alignment horizontal="left"/>
    </xf>
    <xf numFmtId="0" fontId="3" fillId="0" borderId="7" xfId="0" applyNumberFormat="1" applyFont="1" applyBorder="1"/>
    <xf numFmtId="0" fontId="0" fillId="0" borderId="8" xfId="0" applyNumberFormat="1" applyBorder="1"/>
    <xf numFmtId="0" fontId="0" fillId="0" borderId="8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164" fontId="0" fillId="0" borderId="0" xfId="0" applyNumberFormat="1" applyBorder="1"/>
    <xf numFmtId="164" fontId="0" fillId="0" borderId="4" xfId="0" applyNumberFormat="1" applyBorder="1"/>
    <xf numFmtId="164" fontId="0" fillId="0" borderId="0" xfId="0" applyNumberFormat="1"/>
    <xf numFmtId="164" fontId="0" fillId="0" borderId="8" xfId="0" applyNumberFormat="1" applyBorder="1"/>
    <xf numFmtId="11" fontId="0" fillId="0" borderId="0" xfId="0" applyNumberFormat="1"/>
    <xf numFmtId="11" fontId="0" fillId="0" borderId="4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4" fillId="0" borderId="0" xfId="0" applyNumberFormat="1" applyFont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11" fontId="0" fillId="0" borderId="12" xfId="0" applyNumberForma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6" xfId="0" applyBorder="1"/>
    <xf numFmtId="0" fontId="0" fillId="0" borderId="12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9" xfId="0" applyNumberFormat="1" applyBorder="1"/>
    <xf numFmtId="0" fontId="0" fillId="0" borderId="11" xfId="0" applyNumberFormat="1" applyBorder="1"/>
    <xf numFmtId="0" fontId="0" fillId="0" borderId="0" xfId="0" applyNumberFormat="1" applyBorder="1"/>
    <xf numFmtId="0" fontId="0" fillId="0" borderId="11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164" fontId="0" fillId="0" borderId="12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4" xfId="0" applyNumberFormat="1" applyBorder="1" applyAlignment="1">
      <alignment horizontal="center"/>
    </xf>
    <xf numFmtId="164" fontId="0" fillId="0" borderId="14" xfId="0" applyNumberFormat="1" applyBorder="1"/>
    <xf numFmtId="164" fontId="0" fillId="0" borderId="15" xfId="0" applyNumberFormat="1" applyBorder="1"/>
    <xf numFmtId="164" fontId="0" fillId="0" borderId="12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1" xfId="0" applyNumberFormat="1" applyBorder="1"/>
    <xf numFmtId="164" fontId="0" fillId="0" borderId="13" xfId="0" applyNumberFormat="1" applyBorder="1"/>
    <xf numFmtId="164" fontId="0" fillId="0" borderId="16" xfId="0" applyNumberFormat="1" applyBorder="1"/>
    <xf numFmtId="164" fontId="1" fillId="0" borderId="11" xfId="0" applyNumberFormat="1" applyFont="1" applyBorder="1" applyAlignment="1">
      <alignment horizontal="center"/>
    </xf>
    <xf numFmtId="0" fontId="1" fillId="0" borderId="11" xfId="0" applyNumberFormat="1" applyFont="1" applyBorder="1"/>
    <xf numFmtId="0" fontId="1" fillId="0" borderId="0" xfId="0" applyNumberFormat="1" applyFont="1" applyBorder="1"/>
    <xf numFmtId="0" fontId="1" fillId="0" borderId="0" xfId="0" applyNumberFormat="1" applyFont="1" applyBorder="1" applyAlignment="1">
      <alignment horizontal="center"/>
    </xf>
    <xf numFmtId="0" fontId="1" fillId="0" borderId="11" xfId="0" applyFont="1" applyBorder="1"/>
    <xf numFmtId="0" fontId="1" fillId="0" borderId="0" xfId="0" applyFont="1" applyBorder="1"/>
    <xf numFmtId="0" fontId="1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6" xfId="0" applyFont="1" applyBorder="1"/>
    <xf numFmtId="0" fontId="0" fillId="0" borderId="10" xfId="0" applyFont="1" applyBorder="1"/>
    <xf numFmtId="0" fontId="0" fillId="0" borderId="0" xfId="0" applyNumberFormat="1" applyFont="1" applyAlignment="1">
      <alignment horizontal="left"/>
    </xf>
    <xf numFmtId="0" fontId="0" fillId="0" borderId="0" xfId="0" applyNumberFormat="1" applyFont="1"/>
    <xf numFmtId="164" fontId="0" fillId="0" borderId="9" xfId="0" applyNumberFormat="1" applyBorder="1"/>
    <xf numFmtId="0" fontId="0" fillId="0" borderId="24" xfId="0" applyNumberFormat="1" applyBorder="1" applyAlignment="1">
      <alignment horizontal="center"/>
    </xf>
    <xf numFmtId="0" fontId="0" fillId="0" borderId="3" xfId="0" applyNumberFormat="1" applyBorder="1"/>
    <xf numFmtId="0" fontId="0" fillId="0" borderId="24" xfId="0" applyFont="1" applyBorder="1" applyAlignment="1">
      <alignment horizontal="center"/>
    </xf>
    <xf numFmtId="0" fontId="0" fillId="0" borderId="3" xfId="0" applyFont="1" applyBorder="1"/>
    <xf numFmtId="0" fontId="0" fillId="0" borderId="21" xfId="0" applyFont="1" applyBorder="1" applyAlignment="1">
      <alignment horizontal="center"/>
    </xf>
    <xf numFmtId="164" fontId="0" fillId="0" borderId="21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164" fontId="0" fillId="0" borderId="23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24" xfId="0" applyNumberFormat="1" applyFont="1" applyBorder="1" applyAlignment="1">
      <alignment horizontal="center"/>
    </xf>
    <xf numFmtId="0" fontId="0" fillId="0" borderId="3" xfId="0" applyNumberFormat="1" applyFont="1" applyBorder="1"/>
    <xf numFmtId="0" fontId="0" fillId="0" borderId="3" xfId="0" applyNumberFormat="1" applyFont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0" fontId="0" fillId="0" borderId="23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24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23" xfId="0" applyNumberFormat="1" applyFont="1" applyBorder="1" applyAlignment="1">
      <alignment horizontal="center" vertical="center"/>
    </xf>
    <xf numFmtId="0" fontId="1" fillId="0" borderId="11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0" fontId="4" fillId="0" borderId="0" xfId="0" applyNumberFormat="1" applyFont="1" applyAlignment="1">
      <alignment horizontal="center"/>
    </xf>
    <xf numFmtId="0" fontId="1" fillId="0" borderId="21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16</xdr:col>
      <xdr:colOff>456228</xdr:colOff>
      <xdr:row>37</xdr:row>
      <xdr:rowOff>109745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914400"/>
          <a:ext cx="7771428" cy="5961905"/>
        </a:xfrm>
        <a:prstGeom prst="rect">
          <a:avLst/>
        </a:prstGeom>
      </xdr:spPr>
    </xdr:pic>
    <xdr:clientData/>
  </xdr:twoCellAnchor>
  <xdr:twoCellAnchor editAs="oneCell">
    <xdr:from>
      <xdr:col>19</xdr:col>
      <xdr:colOff>7620</xdr:colOff>
      <xdr:row>9</xdr:row>
      <xdr:rowOff>0</xdr:rowOff>
    </xdr:from>
    <xdr:to>
      <xdr:col>34</xdr:col>
      <xdr:colOff>216001</xdr:colOff>
      <xdr:row>31</xdr:row>
      <xdr:rowOff>109973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0020" y="1645920"/>
          <a:ext cx="9352381" cy="4133333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39</xdr:row>
      <xdr:rowOff>0</xdr:rowOff>
    </xdr:from>
    <xdr:to>
      <xdr:col>37</xdr:col>
      <xdr:colOff>74667</xdr:colOff>
      <xdr:row>79</xdr:row>
      <xdr:rowOff>132419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63200" y="7132320"/>
          <a:ext cx="12266667" cy="74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topLeftCell="B1" zoomScale="85" zoomScaleNormal="85" workbookViewId="0">
      <selection activeCell="R40" sqref="R4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R109"/>
  <sheetViews>
    <sheetView zoomScale="55" zoomScaleNormal="55" workbookViewId="0">
      <selection activeCell="I31" sqref="I31"/>
    </sheetView>
  </sheetViews>
  <sheetFormatPr defaultRowHeight="15" x14ac:dyDescent="0.25"/>
  <cols>
    <col min="1" max="1" width="22.7109375" customWidth="1"/>
    <col min="2" max="2" width="46.5703125" bestFit="1" customWidth="1"/>
    <col min="3" max="3" width="22.5703125" style="48" customWidth="1"/>
    <col min="4" max="14" width="17.7109375" customWidth="1"/>
    <col min="15" max="15" width="12.140625" customWidth="1"/>
    <col min="16" max="25" width="16.7109375" customWidth="1"/>
  </cols>
  <sheetData>
    <row r="1" spans="1:18" ht="23.45" x14ac:dyDescent="0.45">
      <c r="A1" s="6" t="s">
        <v>140</v>
      </c>
      <c r="B1" s="7"/>
      <c r="C1" s="12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8" thickBot="1" x14ac:dyDescent="0.35">
      <c r="C2" s="16"/>
      <c r="D2" s="16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8" ht="16.149999999999999" thickBot="1" x14ac:dyDescent="0.35">
      <c r="A3" s="19" t="s">
        <v>74</v>
      </c>
      <c r="B3" s="20"/>
      <c r="C3" s="49"/>
      <c r="D3" s="20"/>
      <c r="E3" s="20"/>
      <c r="F3" s="20"/>
      <c r="G3" s="20"/>
      <c r="H3" s="20"/>
      <c r="I3" s="20"/>
      <c r="J3" s="20"/>
      <c r="K3" s="20"/>
      <c r="L3" s="20"/>
      <c r="M3" s="20"/>
      <c r="N3" s="21"/>
    </row>
    <row r="4" spans="1:18" ht="23.45" customHeight="1" x14ac:dyDescent="0.3">
      <c r="A4" s="96"/>
      <c r="B4" s="97"/>
      <c r="C4" s="98"/>
      <c r="D4" s="139" t="s">
        <v>132</v>
      </c>
      <c r="E4" s="140"/>
      <c r="F4" s="140"/>
      <c r="G4" s="140"/>
      <c r="H4" s="140"/>
      <c r="I4" s="140"/>
      <c r="J4" s="140"/>
      <c r="K4" s="140"/>
      <c r="L4" s="140"/>
      <c r="M4" s="140"/>
      <c r="N4" s="141"/>
      <c r="O4" s="125"/>
      <c r="P4" s="125"/>
      <c r="Q4" s="125"/>
      <c r="R4" s="125"/>
    </row>
    <row r="5" spans="1:18" ht="25.15" customHeight="1" x14ac:dyDescent="0.3">
      <c r="A5" s="111" t="s">
        <v>50</v>
      </c>
      <c r="B5" s="112" t="s">
        <v>1</v>
      </c>
      <c r="C5" s="103" t="s">
        <v>59</v>
      </c>
      <c r="D5" s="113" t="s">
        <v>88</v>
      </c>
      <c r="E5" s="103" t="s">
        <v>89</v>
      </c>
      <c r="F5" s="103" t="s">
        <v>122</v>
      </c>
      <c r="G5" s="103" t="s">
        <v>124</v>
      </c>
      <c r="H5" s="120" t="s">
        <v>94</v>
      </c>
      <c r="I5" s="120" t="s">
        <v>95</v>
      </c>
      <c r="J5" s="120" t="s">
        <v>96</v>
      </c>
      <c r="K5" s="120" t="s">
        <v>97</v>
      </c>
      <c r="L5" s="120" t="s">
        <v>98</v>
      </c>
      <c r="M5" s="120" t="s">
        <v>99</v>
      </c>
      <c r="N5" s="122" t="s">
        <v>100</v>
      </c>
    </row>
    <row r="6" spans="1:18" ht="14.45" x14ac:dyDescent="0.3">
      <c r="A6" s="55"/>
      <c r="B6" s="17"/>
      <c r="C6" s="16"/>
      <c r="D6" s="15"/>
      <c r="E6" s="16"/>
      <c r="F6" s="16"/>
      <c r="G6" s="16"/>
      <c r="H6" s="16"/>
      <c r="I6" s="16"/>
      <c r="J6" s="16"/>
      <c r="K6" s="16"/>
      <c r="L6" s="16"/>
      <c r="M6" s="16"/>
      <c r="N6" s="56"/>
      <c r="O6" s="48"/>
      <c r="P6" s="48"/>
      <c r="Q6" s="48"/>
      <c r="R6" s="48"/>
    </row>
    <row r="7" spans="1:18" ht="25.15" customHeight="1" x14ac:dyDescent="0.3">
      <c r="A7" s="55">
        <v>3</v>
      </c>
      <c r="B7" s="17" t="s">
        <v>75</v>
      </c>
      <c r="C7" s="16">
        <v>1</v>
      </c>
      <c r="D7" s="15"/>
      <c r="E7" s="16"/>
      <c r="F7" s="16"/>
      <c r="G7" s="16"/>
      <c r="H7" s="16"/>
      <c r="I7" s="16"/>
      <c r="J7" s="16"/>
      <c r="K7" s="16"/>
      <c r="L7" s="16"/>
      <c r="M7" s="16"/>
      <c r="N7" s="56"/>
      <c r="O7" s="48"/>
      <c r="P7" s="48"/>
      <c r="Q7" s="48"/>
      <c r="R7" s="48"/>
    </row>
    <row r="8" spans="1:18" ht="14.45" x14ac:dyDescent="0.3">
      <c r="A8" s="55">
        <v>87</v>
      </c>
      <c r="B8" s="17" t="s">
        <v>76</v>
      </c>
      <c r="C8" s="16">
        <v>1</v>
      </c>
      <c r="D8" s="15"/>
      <c r="E8" s="16"/>
      <c r="F8" s="16"/>
      <c r="G8" s="16"/>
      <c r="H8" s="16"/>
      <c r="I8" s="16"/>
      <c r="J8" s="16"/>
      <c r="K8" s="16"/>
      <c r="L8" s="16"/>
      <c r="M8" s="16"/>
      <c r="N8" s="56"/>
      <c r="O8" s="48"/>
      <c r="P8" s="48"/>
      <c r="Q8" s="48"/>
      <c r="R8" s="48"/>
    </row>
    <row r="9" spans="1:18" ht="14.45" x14ac:dyDescent="0.3">
      <c r="A9" s="55">
        <v>1</v>
      </c>
      <c r="B9" s="17" t="s">
        <v>77</v>
      </c>
      <c r="C9" s="16">
        <v>1</v>
      </c>
      <c r="D9" s="15"/>
      <c r="E9" s="16"/>
      <c r="F9" s="16"/>
      <c r="G9" s="16"/>
      <c r="H9" s="16"/>
      <c r="I9" s="16"/>
      <c r="J9" s="16"/>
      <c r="K9" s="16"/>
      <c r="L9" s="16"/>
      <c r="M9" s="16"/>
      <c r="N9" s="56"/>
      <c r="O9" s="48"/>
      <c r="P9" s="48"/>
      <c r="Q9" s="48"/>
      <c r="R9" s="48"/>
    </row>
    <row r="10" spans="1:18" ht="14.45" x14ac:dyDescent="0.3">
      <c r="A10" s="55">
        <v>2</v>
      </c>
      <c r="B10" s="17" t="s">
        <v>78</v>
      </c>
      <c r="C10" s="16">
        <v>1</v>
      </c>
      <c r="D10" s="15"/>
      <c r="E10" s="16"/>
      <c r="F10" s="16"/>
      <c r="G10" s="16"/>
      <c r="H10" s="16"/>
      <c r="I10" s="16"/>
      <c r="J10" s="16"/>
      <c r="K10" s="16"/>
      <c r="L10" s="16"/>
      <c r="M10" s="16"/>
      <c r="N10" s="56"/>
      <c r="O10" s="48"/>
      <c r="P10" s="48"/>
      <c r="Q10" s="48"/>
      <c r="R10" s="48"/>
    </row>
    <row r="11" spans="1:18" ht="14.45" x14ac:dyDescent="0.3">
      <c r="A11" s="55">
        <v>2056</v>
      </c>
      <c r="B11" s="17" t="s">
        <v>79</v>
      </c>
      <c r="C11" s="16">
        <v>3</v>
      </c>
      <c r="D11" s="15"/>
      <c r="E11" s="16"/>
      <c r="F11" s="16"/>
      <c r="G11" s="16"/>
      <c r="H11" s="16"/>
      <c r="I11" s="16"/>
      <c r="J11" s="16"/>
      <c r="K11" s="16"/>
      <c r="L11" s="16"/>
      <c r="M11" s="16"/>
      <c r="N11" s="56"/>
      <c r="O11" s="48"/>
      <c r="P11" s="48"/>
      <c r="Q11" s="48"/>
      <c r="R11" s="48"/>
    </row>
    <row r="12" spans="1:18" ht="14.45" x14ac:dyDescent="0.3">
      <c r="A12" s="55">
        <v>2044</v>
      </c>
      <c r="B12" s="17" t="s">
        <v>80</v>
      </c>
      <c r="C12" s="16">
        <v>3</v>
      </c>
      <c r="D12" s="15"/>
      <c r="E12" s="16"/>
      <c r="F12" s="16"/>
      <c r="G12" s="16"/>
      <c r="H12" s="16"/>
      <c r="I12" s="16"/>
      <c r="J12" s="16"/>
      <c r="K12" s="16"/>
      <c r="L12" s="16"/>
      <c r="M12" s="16"/>
      <c r="N12" s="56"/>
      <c r="O12" s="48"/>
      <c r="P12" s="48"/>
      <c r="Q12" s="48"/>
      <c r="R12" s="48"/>
    </row>
    <row r="13" spans="1:18" ht="14.45" x14ac:dyDescent="0.3">
      <c r="A13" s="55">
        <v>2051</v>
      </c>
      <c r="B13" s="17" t="s">
        <v>84</v>
      </c>
      <c r="C13" s="16">
        <v>4</v>
      </c>
      <c r="D13" s="15"/>
      <c r="E13" s="16"/>
      <c r="F13" s="16"/>
      <c r="G13" s="16"/>
      <c r="H13" s="16"/>
      <c r="I13" s="16"/>
      <c r="J13" s="16"/>
      <c r="K13" s="16"/>
      <c r="L13" s="16"/>
      <c r="M13" s="16"/>
      <c r="N13" s="56"/>
      <c r="O13" s="48"/>
      <c r="P13" s="48"/>
      <c r="Q13" s="48"/>
      <c r="R13" s="48"/>
    </row>
    <row r="14" spans="1:18" ht="14.45" x14ac:dyDescent="0.3">
      <c r="A14" s="55">
        <v>2046</v>
      </c>
      <c r="B14" s="17" t="s">
        <v>85</v>
      </c>
      <c r="C14" s="16">
        <v>4</v>
      </c>
      <c r="D14" s="15"/>
      <c r="E14" s="16"/>
      <c r="F14" s="16"/>
      <c r="G14" s="16"/>
      <c r="H14" s="16"/>
      <c r="I14" s="16"/>
      <c r="J14" s="16"/>
      <c r="K14" s="16"/>
      <c r="L14" s="16"/>
      <c r="M14" s="16"/>
      <c r="N14" s="56"/>
      <c r="O14" s="48"/>
      <c r="P14" s="48"/>
      <c r="Q14" s="48"/>
      <c r="R14" s="48"/>
    </row>
    <row r="15" spans="1:18" ht="14.45" x14ac:dyDescent="0.3">
      <c r="A15" s="55">
        <v>2052</v>
      </c>
      <c r="B15" s="17" t="s">
        <v>84</v>
      </c>
      <c r="C15" s="16">
        <v>4</v>
      </c>
      <c r="D15" s="15"/>
      <c r="E15" s="16"/>
      <c r="F15" s="16"/>
      <c r="G15" s="16"/>
      <c r="H15" s="16"/>
      <c r="I15" s="16"/>
      <c r="J15" s="16"/>
      <c r="K15" s="16"/>
      <c r="L15" s="16"/>
      <c r="M15" s="16"/>
      <c r="N15" s="56"/>
      <c r="O15" s="48"/>
      <c r="P15" s="48"/>
      <c r="Q15" s="48"/>
      <c r="R15" s="48"/>
    </row>
    <row r="16" spans="1:18" ht="14.45" x14ac:dyDescent="0.3">
      <c r="A16" s="55">
        <v>2047</v>
      </c>
      <c r="B16" s="17" t="s">
        <v>85</v>
      </c>
      <c r="C16" s="16">
        <v>4</v>
      </c>
      <c r="D16" s="15"/>
      <c r="E16" s="16"/>
      <c r="F16" s="16"/>
      <c r="G16" s="16"/>
      <c r="H16" s="16"/>
      <c r="I16" s="16"/>
      <c r="J16" s="17"/>
      <c r="K16" s="17"/>
      <c r="L16" s="17"/>
      <c r="M16" s="17"/>
      <c r="N16" s="65"/>
    </row>
    <row r="17" spans="1:14" ht="14.45" x14ac:dyDescent="0.3">
      <c r="A17" s="55">
        <v>2053</v>
      </c>
      <c r="B17" s="17" t="s">
        <v>84</v>
      </c>
      <c r="C17" s="16">
        <v>4</v>
      </c>
      <c r="D17" s="15"/>
      <c r="E17" s="16"/>
      <c r="F17" s="16"/>
      <c r="G17" s="16"/>
      <c r="H17" s="16"/>
      <c r="I17" s="16"/>
      <c r="J17" s="17"/>
      <c r="K17" s="17"/>
      <c r="L17" s="17"/>
      <c r="M17" s="17"/>
      <c r="N17" s="65"/>
    </row>
    <row r="18" spans="1:14" ht="14.45" x14ac:dyDescent="0.3">
      <c r="A18" s="55">
        <v>2048</v>
      </c>
      <c r="B18" s="17" t="s">
        <v>85</v>
      </c>
      <c r="C18" s="16">
        <v>4</v>
      </c>
      <c r="D18" s="15"/>
      <c r="E18" s="16"/>
      <c r="F18" s="16"/>
      <c r="G18" s="16"/>
      <c r="H18" s="16"/>
      <c r="I18" s="16"/>
      <c r="J18" s="17"/>
      <c r="K18" s="17"/>
      <c r="L18" s="17"/>
      <c r="M18" s="17"/>
      <c r="N18" s="65"/>
    </row>
    <row r="19" spans="1:14" ht="14.45" x14ac:dyDescent="0.3">
      <c r="A19" s="55">
        <v>2054</v>
      </c>
      <c r="B19" s="17" t="s">
        <v>84</v>
      </c>
      <c r="C19" s="16">
        <v>4</v>
      </c>
      <c r="D19" s="15"/>
      <c r="E19" s="16"/>
      <c r="F19" s="16"/>
      <c r="G19" s="16"/>
      <c r="H19" s="16"/>
      <c r="I19" s="16"/>
      <c r="J19" s="17"/>
      <c r="K19" s="17"/>
      <c r="L19" s="17"/>
      <c r="M19" s="17"/>
      <c r="N19" s="65"/>
    </row>
    <row r="20" spans="1:14" ht="14.45" x14ac:dyDescent="0.3">
      <c r="A20" s="55">
        <v>2049</v>
      </c>
      <c r="B20" s="17" t="s">
        <v>85</v>
      </c>
      <c r="C20" s="16">
        <v>4</v>
      </c>
      <c r="D20" s="15"/>
      <c r="E20" s="16"/>
      <c r="F20" s="16"/>
      <c r="G20" s="16"/>
      <c r="H20" s="16"/>
      <c r="I20" s="16"/>
      <c r="J20" s="17"/>
      <c r="K20" s="17"/>
      <c r="L20" s="17"/>
      <c r="M20" s="17"/>
      <c r="N20" s="65"/>
    </row>
    <row r="21" spans="1:14" ht="14.45" x14ac:dyDescent="0.3">
      <c r="A21" s="55">
        <v>2055</v>
      </c>
      <c r="B21" s="17" t="s">
        <v>84</v>
      </c>
      <c r="C21" s="16">
        <v>4</v>
      </c>
      <c r="D21" s="15"/>
      <c r="E21" s="16"/>
      <c r="F21" s="16"/>
      <c r="G21" s="16"/>
      <c r="H21" s="16"/>
      <c r="I21" s="16"/>
      <c r="J21" s="17"/>
      <c r="K21" s="17"/>
      <c r="L21" s="17"/>
      <c r="M21" s="17"/>
      <c r="N21" s="65"/>
    </row>
    <row r="22" spans="1:14" ht="14.45" x14ac:dyDescent="0.3">
      <c r="A22" s="55">
        <v>2050</v>
      </c>
      <c r="B22" s="17" t="s">
        <v>85</v>
      </c>
      <c r="C22" s="16">
        <v>4</v>
      </c>
      <c r="D22" s="15"/>
      <c r="E22" s="16"/>
      <c r="F22" s="16"/>
      <c r="G22" s="16"/>
      <c r="H22" s="16"/>
      <c r="I22" s="16"/>
      <c r="J22" s="17"/>
      <c r="K22" s="17"/>
      <c r="L22" s="17"/>
      <c r="M22" s="17"/>
      <c r="N22" s="65"/>
    </row>
    <row r="23" spans="1:14" ht="14.45" x14ac:dyDescent="0.3">
      <c r="A23" s="55">
        <v>2057</v>
      </c>
      <c r="B23" s="17" t="s">
        <v>81</v>
      </c>
      <c r="C23" s="16">
        <v>3</v>
      </c>
      <c r="D23" s="15"/>
      <c r="E23" s="16"/>
      <c r="F23" s="16"/>
      <c r="G23" s="16"/>
      <c r="H23" s="16"/>
      <c r="I23" s="16"/>
      <c r="J23" s="17"/>
      <c r="K23" s="17"/>
      <c r="L23" s="17"/>
      <c r="M23" s="17"/>
      <c r="N23" s="65"/>
    </row>
    <row r="24" spans="1:14" ht="14.45" x14ac:dyDescent="0.3">
      <c r="A24" s="55">
        <v>2045</v>
      </c>
      <c r="B24" s="17" t="s">
        <v>82</v>
      </c>
      <c r="C24" s="16">
        <v>3</v>
      </c>
      <c r="D24" s="15"/>
      <c r="E24" s="16"/>
      <c r="F24" s="16"/>
      <c r="G24" s="16"/>
      <c r="H24" s="16"/>
      <c r="I24" s="16"/>
      <c r="J24" s="17"/>
      <c r="K24" s="17"/>
      <c r="L24" s="17"/>
      <c r="M24" s="17"/>
      <c r="N24" s="65"/>
    </row>
    <row r="25" spans="1:14" ht="14.45" x14ac:dyDescent="0.3">
      <c r="A25" s="55">
        <v>270</v>
      </c>
      <c r="B25" s="17" t="s">
        <v>83</v>
      </c>
      <c r="C25" s="16">
        <v>5</v>
      </c>
      <c r="D25" s="15"/>
      <c r="E25" s="16"/>
      <c r="F25" s="16"/>
      <c r="G25" s="16"/>
      <c r="H25" s="16"/>
      <c r="I25" s="16"/>
      <c r="J25" s="17"/>
      <c r="K25" s="17"/>
      <c r="L25" s="17"/>
      <c r="M25" s="17"/>
      <c r="N25" s="65"/>
    </row>
    <row r="26" spans="1:14" ht="14.45" x14ac:dyDescent="0.3">
      <c r="A26" s="55">
        <v>279</v>
      </c>
      <c r="B26" s="17" t="s">
        <v>83</v>
      </c>
      <c r="C26" s="16">
        <v>5</v>
      </c>
      <c r="D26" s="15"/>
      <c r="E26" s="16"/>
      <c r="F26" s="16"/>
      <c r="G26" s="16"/>
      <c r="H26" s="16"/>
      <c r="I26" s="16"/>
      <c r="J26" s="17"/>
      <c r="K26" s="17"/>
      <c r="L26" s="17"/>
      <c r="M26" s="17"/>
      <c r="N26" s="65"/>
    </row>
    <row r="27" spans="1:14" ht="14.45" x14ac:dyDescent="0.3">
      <c r="A27" s="55">
        <v>350</v>
      </c>
      <c r="B27" s="17" t="s">
        <v>83</v>
      </c>
      <c r="C27" s="16">
        <v>5</v>
      </c>
      <c r="D27" s="15"/>
      <c r="E27" s="16"/>
      <c r="F27" s="16"/>
      <c r="G27" s="16"/>
      <c r="H27" s="16"/>
      <c r="I27" s="16"/>
      <c r="J27" s="17"/>
      <c r="K27" s="17"/>
      <c r="L27" s="17"/>
      <c r="M27" s="17"/>
      <c r="N27" s="65"/>
    </row>
    <row r="28" spans="1:14" ht="14.45" x14ac:dyDescent="0.3">
      <c r="A28" s="55">
        <v>356</v>
      </c>
      <c r="B28" s="17" t="s">
        <v>83</v>
      </c>
      <c r="C28" s="16">
        <v>5</v>
      </c>
      <c r="D28" s="15"/>
      <c r="E28" s="16"/>
      <c r="F28" s="16"/>
      <c r="G28" s="16"/>
      <c r="H28" s="16"/>
      <c r="I28" s="16"/>
      <c r="J28" s="17"/>
      <c r="K28" s="17"/>
      <c r="L28" s="17"/>
      <c r="M28" s="17"/>
      <c r="N28" s="65"/>
    </row>
    <row r="29" spans="1:14" x14ac:dyDescent="0.25">
      <c r="A29" s="55">
        <v>357</v>
      </c>
      <c r="B29" s="17" t="s">
        <v>83</v>
      </c>
      <c r="C29" s="16">
        <v>5</v>
      </c>
      <c r="D29" s="15"/>
      <c r="E29" s="16"/>
      <c r="F29" s="16"/>
      <c r="G29" s="16"/>
      <c r="H29" s="16"/>
      <c r="I29" s="16"/>
      <c r="J29" s="17"/>
      <c r="K29" s="17"/>
      <c r="L29" s="17"/>
      <c r="M29" s="17"/>
      <c r="N29" s="65"/>
    </row>
    <row r="30" spans="1:14" x14ac:dyDescent="0.25">
      <c r="A30" s="55">
        <v>363</v>
      </c>
      <c r="B30" s="17" t="s">
        <v>83</v>
      </c>
      <c r="C30" s="16">
        <v>5</v>
      </c>
      <c r="D30" s="15"/>
      <c r="E30" s="16"/>
      <c r="F30" s="16"/>
      <c r="G30" s="16"/>
      <c r="H30" s="16"/>
      <c r="I30" s="16"/>
      <c r="J30" s="17"/>
      <c r="K30" s="17"/>
      <c r="L30" s="17"/>
      <c r="M30" s="17"/>
      <c r="N30" s="65"/>
    </row>
    <row r="31" spans="1:14" x14ac:dyDescent="0.25">
      <c r="A31" s="55">
        <v>364</v>
      </c>
      <c r="B31" s="17" t="s">
        <v>83</v>
      </c>
      <c r="C31" s="16">
        <v>5</v>
      </c>
      <c r="D31" s="15"/>
      <c r="E31" s="16"/>
      <c r="F31" s="16"/>
      <c r="G31" s="16"/>
      <c r="H31" s="16"/>
      <c r="I31" s="16"/>
      <c r="J31" s="17"/>
      <c r="K31" s="17"/>
      <c r="L31" s="17"/>
      <c r="M31" s="17"/>
      <c r="N31" s="65"/>
    </row>
    <row r="32" spans="1:14" x14ac:dyDescent="0.25">
      <c r="A32" s="55">
        <v>370</v>
      </c>
      <c r="B32" s="17" t="s">
        <v>83</v>
      </c>
      <c r="C32" s="16">
        <v>5</v>
      </c>
      <c r="D32" s="15"/>
      <c r="E32" s="16"/>
      <c r="F32" s="16"/>
      <c r="G32" s="16"/>
      <c r="H32" s="16"/>
      <c r="I32" s="16"/>
      <c r="J32" s="17"/>
      <c r="K32" s="17"/>
      <c r="L32" s="17"/>
      <c r="M32" s="17"/>
      <c r="N32" s="65"/>
    </row>
    <row r="33" spans="1:14" x14ac:dyDescent="0.25">
      <c r="A33" s="55">
        <v>371</v>
      </c>
      <c r="B33" s="17" t="s">
        <v>83</v>
      </c>
      <c r="C33" s="16">
        <v>5</v>
      </c>
      <c r="D33" s="15"/>
      <c r="E33" s="16"/>
      <c r="F33" s="16"/>
      <c r="G33" s="16"/>
      <c r="H33" s="16"/>
      <c r="I33" s="16"/>
      <c r="J33" s="17"/>
      <c r="K33" s="17"/>
      <c r="L33" s="17"/>
      <c r="M33" s="17"/>
      <c r="N33" s="65"/>
    </row>
    <row r="34" spans="1:14" x14ac:dyDescent="0.25">
      <c r="A34" s="55">
        <v>377</v>
      </c>
      <c r="B34" s="17" t="s">
        <v>83</v>
      </c>
      <c r="C34" s="16">
        <v>5</v>
      </c>
      <c r="D34" s="15"/>
      <c r="E34" s="16"/>
      <c r="F34" s="16"/>
      <c r="G34" s="16"/>
      <c r="H34" s="16"/>
      <c r="I34" s="16"/>
      <c r="J34" s="17"/>
      <c r="K34" s="17"/>
      <c r="L34" s="17"/>
      <c r="M34" s="17"/>
      <c r="N34" s="65"/>
    </row>
    <row r="35" spans="1:14" x14ac:dyDescent="0.25">
      <c r="A35" s="55">
        <v>378</v>
      </c>
      <c r="B35" s="17" t="s">
        <v>83</v>
      </c>
      <c r="C35" s="16">
        <v>5</v>
      </c>
      <c r="D35" s="15"/>
      <c r="E35" s="16"/>
      <c r="F35" s="16"/>
      <c r="G35" s="16"/>
      <c r="H35" s="16"/>
      <c r="I35" s="16"/>
      <c r="J35" s="17"/>
      <c r="K35" s="17"/>
      <c r="L35" s="17"/>
      <c r="M35" s="17"/>
      <c r="N35" s="65"/>
    </row>
    <row r="36" spans="1:14" x14ac:dyDescent="0.25">
      <c r="A36" s="55">
        <v>384</v>
      </c>
      <c r="B36" s="17" t="s">
        <v>83</v>
      </c>
      <c r="C36" s="16">
        <v>5</v>
      </c>
      <c r="D36" s="15"/>
      <c r="E36" s="16"/>
      <c r="F36" s="16"/>
      <c r="G36" s="16"/>
      <c r="H36" s="16"/>
      <c r="I36" s="16"/>
      <c r="J36" s="17"/>
      <c r="K36" s="17"/>
      <c r="L36" s="17"/>
      <c r="M36" s="17"/>
      <c r="N36" s="65"/>
    </row>
    <row r="37" spans="1:14" x14ac:dyDescent="0.25">
      <c r="A37" s="55">
        <v>308</v>
      </c>
      <c r="B37" s="17" t="s">
        <v>86</v>
      </c>
      <c r="C37" s="16">
        <v>6</v>
      </c>
      <c r="D37" s="15"/>
      <c r="E37" s="16"/>
      <c r="F37" s="16"/>
      <c r="G37" s="16"/>
      <c r="H37" s="16"/>
      <c r="I37" s="16"/>
      <c r="J37" s="17"/>
      <c r="K37" s="17"/>
      <c r="L37" s="17"/>
      <c r="M37" s="17"/>
      <c r="N37" s="65"/>
    </row>
    <row r="38" spans="1:14" x14ac:dyDescent="0.25">
      <c r="A38" s="55">
        <v>314</v>
      </c>
      <c r="B38" s="17" t="s">
        <v>86</v>
      </c>
      <c r="C38" s="16">
        <v>6</v>
      </c>
      <c r="D38" s="15"/>
      <c r="E38" s="16"/>
      <c r="F38" s="16"/>
      <c r="G38" s="16"/>
      <c r="H38" s="16"/>
      <c r="I38" s="16"/>
      <c r="J38" s="17"/>
      <c r="K38" s="17"/>
      <c r="L38" s="17"/>
      <c r="M38" s="17"/>
      <c r="N38" s="65"/>
    </row>
    <row r="39" spans="1:14" x14ac:dyDescent="0.25">
      <c r="A39" s="55">
        <v>441</v>
      </c>
      <c r="B39" s="17" t="s">
        <v>86</v>
      </c>
      <c r="C39" s="16">
        <v>6</v>
      </c>
      <c r="D39" s="15"/>
      <c r="E39" s="16"/>
      <c r="F39" s="16"/>
      <c r="G39" s="16"/>
      <c r="H39" s="16"/>
      <c r="I39" s="16"/>
      <c r="J39" s="17"/>
      <c r="K39" s="17"/>
      <c r="L39" s="17"/>
      <c r="M39" s="17"/>
      <c r="N39" s="65"/>
    </row>
    <row r="40" spans="1:14" x14ac:dyDescent="0.25">
      <c r="A40" s="55">
        <v>447</v>
      </c>
      <c r="B40" s="17" t="s">
        <v>86</v>
      </c>
      <c r="C40" s="16">
        <v>6</v>
      </c>
      <c r="D40" s="15"/>
      <c r="E40" s="16"/>
      <c r="F40" s="16"/>
      <c r="G40" s="16"/>
      <c r="H40" s="16"/>
      <c r="I40" s="16"/>
      <c r="J40" s="17"/>
      <c r="K40" s="17"/>
      <c r="L40" s="17"/>
      <c r="M40" s="17"/>
      <c r="N40" s="65"/>
    </row>
    <row r="41" spans="1:14" x14ac:dyDescent="0.25">
      <c r="A41" s="55">
        <v>469</v>
      </c>
      <c r="B41" s="17" t="s">
        <v>86</v>
      </c>
      <c r="C41" s="16">
        <v>6</v>
      </c>
      <c r="D41" s="15"/>
      <c r="E41" s="16"/>
      <c r="F41" s="16"/>
      <c r="G41" s="16"/>
      <c r="H41" s="16"/>
      <c r="I41" s="16"/>
      <c r="J41" s="17"/>
      <c r="K41" s="17"/>
      <c r="L41" s="17"/>
      <c r="M41" s="17"/>
      <c r="N41" s="65"/>
    </row>
    <row r="42" spans="1:14" x14ac:dyDescent="0.25">
      <c r="A42" s="55">
        <v>475</v>
      </c>
      <c r="B42" s="17" t="s">
        <v>86</v>
      </c>
      <c r="C42" s="16">
        <v>6</v>
      </c>
      <c r="D42" s="15"/>
      <c r="E42" s="16"/>
      <c r="F42" s="16"/>
      <c r="G42" s="16"/>
      <c r="H42" s="16"/>
      <c r="I42" s="16"/>
      <c r="J42" s="17"/>
      <c r="K42" s="17"/>
      <c r="L42" s="17"/>
      <c r="M42" s="17"/>
      <c r="N42" s="65"/>
    </row>
    <row r="43" spans="1:14" x14ac:dyDescent="0.25">
      <c r="A43" s="55">
        <v>497</v>
      </c>
      <c r="B43" s="17" t="s">
        <v>86</v>
      </c>
      <c r="C43" s="16">
        <v>6</v>
      </c>
      <c r="D43" s="15"/>
      <c r="E43" s="16"/>
      <c r="F43" s="16"/>
      <c r="G43" s="16"/>
      <c r="H43" s="16"/>
      <c r="I43" s="16"/>
      <c r="J43" s="17"/>
      <c r="K43" s="17"/>
      <c r="L43" s="17"/>
      <c r="M43" s="17"/>
      <c r="N43" s="65"/>
    </row>
    <row r="44" spans="1:14" x14ac:dyDescent="0.25">
      <c r="A44" s="55">
        <v>503</v>
      </c>
      <c r="B44" s="17" t="s">
        <v>86</v>
      </c>
      <c r="C44" s="16">
        <v>6</v>
      </c>
      <c r="D44" s="15"/>
      <c r="E44" s="16"/>
      <c r="F44" s="16"/>
      <c r="G44" s="16"/>
      <c r="H44" s="16"/>
      <c r="I44" s="16"/>
      <c r="J44" s="17"/>
      <c r="K44" s="17"/>
      <c r="L44" s="17"/>
      <c r="M44" s="17"/>
      <c r="N44" s="65"/>
    </row>
    <row r="45" spans="1:14" x14ac:dyDescent="0.25">
      <c r="A45" s="55">
        <v>525</v>
      </c>
      <c r="B45" s="17" t="s">
        <v>86</v>
      </c>
      <c r="C45" s="16">
        <v>6</v>
      </c>
      <c r="D45" s="15"/>
      <c r="E45" s="16"/>
      <c r="F45" s="16"/>
      <c r="G45" s="16"/>
      <c r="H45" s="16"/>
      <c r="I45" s="16"/>
      <c r="J45" s="17"/>
      <c r="K45" s="17"/>
      <c r="L45" s="17"/>
      <c r="M45" s="17"/>
      <c r="N45" s="65"/>
    </row>
    <row r="46" spans="1:14" x14ac:dyDescent="0.25">
      <c r="A46" s="55">
        <v>531</v>
      </c>
      <c r="B46" s="17" t="s">
        <v>86</v>
      </c>
      <c r="C46" s="16">
        <v>6</v>
      </c>
      <c r="D46" s="15"/>
      <c r="E46" s="16"/>
      <c r="F46" s="16"/>
      <c r="G46" s="16"/>
      <c r="H46" s="16"/>
      <c r="I46" s="16"/>
      <c r="J46" s="17"/>
      <c r="K46" s="17"/>
      <c r="L46" s="17"/>
      <c r="M46" s="17"/>
      <c r="N46" s="65"/>
    </row>
    <row r="47" spans="1:14" x14ac:dyDescent="0.25">
      <c r="A47" s="55">
        <v>553</v>
      </c>
      <c r="B47" s="17" t="s">
        <v>86</v>
      </c>
      <c r="C47" s="16">
        <v>6</v>
      </c>
      <c r="D47" s="15"/>
      <c r="E47" s="16"/>
      <c r="F47" s="16"/>
      <c r="G47" s="16"/>
      <c r="H47" s="16"/>
      <c r="I47" s="16"/>
      <c r="J47" s="17"/>
      <c r="K47" s="17"/>
      <c r="L47" s="17"/>
      <c r="M47" s="17"/>
      <c r="N47" s="65"/>
    </row>
    <row r="48" spans="1:14" x14ac:dyDescent="0.25">
      <c r="A48" s="55">
        <v>559</v>
      </c>
      <c r="B48" s="17" t="s">
        <v>86</v>
      </c>
      <c r="C48" s="16">
        <v>6</v>
      </c>
      <c r="D48" s="15"/>
      <c r="E48" s="16"/>
      <c r="F48" s="16"/>
      <c r="G48" s="16"/>
      <c r="H48" s="16"/>
      <c r="I48" s="16"/>
      <c r="J48" s="17"/>
      <c r="K48" s="17"/>
      <c r="L48" s="17"/>
      <c r="M48" s="17"/>
      <c r="N48" s="65"/>
    </row>
    <row r="49" spans="1:14" x14ac:dyDescent="0.25">
      <c r="A49" s="55">
        <v>301</v>
      </c>
      <c r="B49" s="17" t="s">
        <v>86</v>
      </c>
      <c r="C49" s="16">
        <v>6</v>
      </c>
      <c r="D49" s="15"/>
      <c r="E49" s="16"/>
      <c r="F49" s="16"/>
      <c r="G49" s="16"/>
      <c r="H49" s="16"/>
      <c r="I49" s="16"/>
      <c r="J49" s="17"/>
      <c r="K49" s="17"/>
      <c r="L49" s="17"/>
      <c r="M49" s="17"/>
      <c r="N49" s="65"/>
    </row>
    <row r="50" spans="1:14" x14ac:dyDescent="0.25">
      <c r="A50" s="55">
        <v>307</v>
      </c>
      <c r="B50" s="17" t="s">
        <v>86</v>
      </c>
      <c r="C50" s="16">
        <v>6</v>
      </c>
      <c r="D50" s="15"/>
      <c r="E50" s="16"/>
      <c r="F50" s="16"/>
      <c r="G50" s="16"/>
      <c r="H50" s="16"/>
      <c r="I50" s="16"/>
      <c r="J50" s="17"/>
      <c r="K50" s="17"/>
      <c r="L50" s="17"/>
      <c r="M50" s="17"/>
      <c r="N50" s="65"/>
    </row>
    <row r="51" spans="1:14" x14ac:dyDescent="0.25">
      <c r="A51" s="55">
        <v>434</v>
      </c>
      <c r="B51" s="17" t="s">
        <v>86</v>
      </c>
      <c r="C51" s="16">
        <v>6</v>
      </c>
      <c r="D51" s="15"/>
      <c r="E51" s="16"/>
      <c r="F51" s="16"/>
      <c r="G51" s="16"/>
      <c r="H51" s="16"/>
      <c r="I51" s="16"/>
      <c r="J51" s="17"/>
      <c r="K51" s="17"/>
      <c r="L51" s="17"/>
      <c r="M51" s="17"/>
      <c r="N51" s="65"/>
    </row>
    <row r="52" spans="1:14" x14ac:dyDescent="0.25">
      <c r="A52" s="55">
        <v>440</v>
      </c>
      <c r="B52" s="17" t="s">
        <v>86</v>
      </c>
      <c r="C52" s="16">
        <v>6</v>
      </c>
      <c r="D52" s="15"/>
      <c r="E52" s="16"/>
      <c r="F52" s="16"/>
      <c r="G52" s="16"/>
      <c r="H52" s="16"/>
      <c r="I52" s="16"/>
      <c r="J52" s="17"/>
      <c r="K52" s="17"/>
      <c r="L52" s="17"/>
      <c r="M52" s="17"/>
      <c r="N52" s="65"/>
    </row>
    <row r="53" spans="1:14" x14ac:dyDescent="0.25">
      <c r="A53" s="55">
        <v>462</v>
      </c>
      <c r="B53" s="17" t="s">
        <v>86</v>
      </c>
      <c r="C53" s="16">
        <v>6</v>
      </c>
      <c r="D53" s="15"/>
      <c r="E53" s="16"/>
      <c r="F53" s="16"/>
      <c r="G53" s="16"/>
      <c r="H53" s="16"/>
      <c r="I53" s="16"/>
      <c r="J53" s="17"/>
      <c r="K53" s="17"/>
      <c r="L53" s="17"/>
      <c r="M53" s="17"/>
      <c r="N53" s="65"/>
    </row>
    <row r="54" spans="1:14" x14ac:dyDescent="0.25">
      <c r="A54" s="55">
        <v>468</v>
      </c>
      <c r="B54" s="17" t="s">
        <v>86</v>
      </c>
      <c r="C54" s="16">
        <v>6</v>
      </c>
      <c r="D54" s="15"/>
      <c r="E54" s="16"/>
      <c r="F54" s="16"/>
      <c r="G54" s="16"/>
      <c r="H54" s="16"/>
      <c r="I54" s="16"/>
      <c r="J54" s="17"/>
      <c r="K54" s="17"/>
      <c r="L54" s="17"/>
      <c r="M54" s="17"/>
      <c r="N54" s="65"/>
    </row>
    <row r="55" spans="1:14" x14ac:dyDescent="0.25">
      <c r="A55" s="55">
        <v>490</v>
      </c>
      <c r="B55" s="17" t="s">
        <v>86</v>
      </c>
      <c r="C55" s="16">
        <v>6</v>
      </c>
      <c r="D55" s="15"/>
      <c r="E55" s="16"/>
      <c r="F55" s="16"/>
      <c r="G55" s="16"/>
      <c r="H55" s="16"/>
      <c r="I55" s="16"/>
      <c r="J55" s="17"/>
      <c r="K55" s="17"/>
      <c r="L55" s="17"/>
      <c r="M55" s="17"/>
      <c r="N55" s="65"/>
    </row>
    <row r="56" spans="1:14" x14ac:dyDescent="0.25">
      <c r="A56" s="55">
        <v>496</v>
      </c>
      <c r="B56" s="17" t="s">
        <v>86</v>
      </c>
      <c r="C56" s="16">
        <v>6</v>
      </c>
      <c r="D56" s="15"/>
      <c r="E56" s="16"/>
      <c r="F56" s="16"/>
      <c r="G56" s="16"/>
      <c r="H56" s="16"/>
      <c r="I56" s="16"/>
      <c r="J56" s="17"/>
      <c r="K56" s="17"/>
      <c r="L56" s="17"/>
      <c r="M56" s="17"/>
      <c r="N56" s="65"/>
    </row>
    <row r="57" spans="1:14" x14ac:dyDescent="0.25">
      <c r="A57" s="55">
        <v>518</v>
      </c>
      <c r="B57" s="17" t="s">
        <v>86</v>
      </c>
      <c r="C57" s="16">
        <v>6</v>
      </c>
      <c r="D57" s="15"/>
      <c r="E57" s="16"/>
      <c r="F57" s="16"/>
      <c r="G57" s="16"/>
      <c r="H57" s="16"/>
      <c r="I57" s="16"/>
      <c r="J57" s="17"/>
      <c r="K57" s="17"/>
      <c r="L57" s="17"/>
      <c r="M57" s="17"/>
      <c r="N57" s="65"/>
    </row>
    <row r="58" spans="1:14" x14ac:dyDescent="0.25">
      <c r="A58" s="55">
        <v>524</v>
      </c>
      <c r="B58" s="17" t="s">
        <v>86</v>
      </c>
      <c r="C58" s="16">
        <v>6</v>
      </c>
      <c r="D58" s="15"/>
      <c r="E58" s="16"/>
      <c r="F58" s="16"/>
      <c r="G58" s="16"/>
      <c r="H58" s="16"/>
      <c r="I58" s="16"/>
      <c r="J58" s="17"/>
      <c r="K58" s="17"/>
      <c r="L58" s="17"/>
      <c r="M58" s="17"/>
      <c r="N58" s="65"/>
    </row>
    <row r="59" spans="1:14" x14ac:dyDescent="0.25">
      <c r="A59" s="55">
        <v>546</v>
      </c>
      <c r="B59" s="17" t="s">
        <v>86</v>
      </c>
      <c r="C59" s="16">
        <v>6</v>
      </c>
      <c r="D59" s="15"/>
      <c r="E59" s="16"/>
      <c r="F59" s="16"/>
      <c r="G59" s="16"/>
      <c r="H59" s="16"/>
      <c r="I59" s="16"/>
      <c r="J59" s="17"/>
      <c r="K59" s="17"/>
      <c r="L59" s="17"/>
      <c r="M59" s="17"/>
      <c r="N59" s="65"/>
    </row>
    <row r="60" spans="1:14" x14ac:dyDescent="0.25">
      <c r="A60" s="55">
        <v>552</v>
      </c>
      <c r="B60" s="17" t="s">
        <v>86</v>
      </c>
      <c r="C60" s="16">
        <v>6</v>
      </c>
      <c r="D60" s="15"/>
      <c r="E60" s="16"/>
      <c r="F60" s="16"/>
      <c r="G60" s="16"/>
      <c r="H60" s="16"/>
      <c r="I60" s="16"/>
      <c r="J60" s="17"/>
      <c r="K60" s="17"/>
      <c r="L60" s="17"/>
      <c r="M60" s="17"/>
      <c r="N60" s="65"/>
    </row>
    <row r="61" spans="1:14" x14ac:dyDescent="0.25">
      <c r="A61" s="55">
        <v>294</v>
      </c>
      <c r="B61" s="17" t="s">
        <v>86</v>
      </c>
      <c r="C61" s="16">
        <v>6</v>
      </c>
      <c r="D61" s="15"/>
      <c r="E61" s="16"/>
      <c r="F61" s="16"/>
      <c r="G61" s="16"/>
      <c r="H61" s="16"/>
      <c r="I61" s="16"/>
      <c r="J61" s="17"/>
      <c r="K61" s="17"/>
      <c r="L61" s="17"/>
      <c r="M61" s="17"/>
      <c r="N61" s="65"/>
    </row>
    <row r="62" spans="1:14" x14ac:dyDescent="0.25">
      <c r="A62" s="55">
        <v>300</v>
      </c>
      <c r="B62" s="17" t="s">
        <v>86</v>
      </c>
      <c r="C62" s="16">
        <v>6</v>
      </c>
      <c r="D62" s="15"/>
      <c r="E62" s="16"/>
      <c r="F62" s="16"/>
      <c r="G62" s="16"/>
      <c r="H62" s="16"/>
      <c r="I62" s="16"/>
      <c r="J62" s="17"/>
      <c r="K62" s="17"/>
      <c r="L62" s="17"/>
      <c r="M62" s="17"/>
      <c r="N62" s="65"/>
    </row>
    <row r="63" spans="1:14" x14ac:dyDescent="0.25">
      <c r="A63" s="55">
        <v>427</v>
      </c>
      <c r="B63" s="17" t="s">
        <v>86</v>
      </c>
      <c r="C63" s="16">
        <v>6</v>
      </c>
      <c r="D63" s="15"/>
      <c r="E63" s="16"/>
      <c r="F63" s="16"/>
      <c r="G63" s="16"/>
      <c r="H63" s="16"/>
      <c r="I63" s="16"/>
      <c r="J63" s="17"/>
      <c r="K63" s="17"/>
      <c r="L63" s="17"/>
      <c r="M63" s="17"/>
      <c r="N63" s="65"/>
    </row>
    <row r="64" spans="1:14" x14ac:dyDescent="0.25">
      <c r="A64" s="55">
        <v>433</v>
      </c>
      <c r="B64" s="17" t="s">
        <v>86</v>
      </c>
      <c r="C64" s="16">
        <v>6</v>
      </c>
      <c r="D64" s="15"/>
      <c r="E64" s="16"/>
      <c r="F64" s="16"/>
      <c r="G64" s="16"/>
      <c r="H64" s="16"/>
      <c r="I64" s="16"/>
      <c r="J64" s="17"/>
      <c r="K64" s="17"/>
      <c r="L64" s="17"/>
      <c r="M64" s="17"/>
      <c r="N64" s="65"/>
    </row>
    <row r="65" spans="1:14" x14ac:dyDescent="0.25">
      <c r="A65" s="55">
        <v>455</v>
      </c>
      <c r="B65" s="17" t="s">
        <v>86</v>
      </c>
      <c r="C65" s="16">
        <v>6</v>
      </c>
      <c r="D65" s="15"/>
      <c r="E65" s="16"/>
      <c r="F65" s="16"/>
      <c r="G65" s="16"/>
      <c r="H65" s="16"/>
      <c r="I65" s="16"/>
      <c r="J65" s="17"/>
      <c r="K65" s="17"/>
      <c r="L65" s="17"/>
      <c r="M65" s="17"/>
      <c r="N65" s="65"/>
    </row>
    <row r="66" spans="1:14" x14ac:dyDescent="0.25">
      <c r="A66" s="55">
        <v>461</v>
      </c>
      <c r="B66" s="17" t="s">
        <v>86</v>
      </c>
      <c r="C66" s="16">
        <v>6</v>
      </c>
      <c r="D66" s="15"/>
      <c r="E66" s="16"/>
      <c r="F66" s="16"/>
      <c r="G66" s="16"/>
      <c r="H66" s="16"/>
      <c r="I66" s="16"/>
      <c r="J66" s="17"/>
      <c r="K66" s="17"/>
      <c r="L66" s="17"/>
      <c r="M66" s="17"/>
      <c r="N66" s="65"/>
    </row>
    <row r="67" spans="1:14" x14ac:dyDescent="0.25">
      <c r="A67" s="55">
        <v>483</v>
      </c>
      <c r="B67" s="17" t="s">
        <v>86</v>
      </c>
      <c r="C67" s="16">
        <v>6</v>
      </c>
      <c r="D67" s="15"/>
      <c r="E67" s="16"/>
      <c r="F67" s="16"/>
      <c r="G67" s="16"/>
      <c r="H67" s="16"/>
      <c r="I67" s="16"/>
      <c r="J67" s="17"/>
      <c r="K67" s="17"/>
      <c r="L67" s="17"/>
      <c r="M67" s="17"/>
      <c r="N67" s="65"/>
    </row>
    <row r="68" spans="1:14" x14ac:dyDescent="0.25">
      <c r="A68" s="55">
        <v>489</v>
      </c>
      <c r="B68" s="17" t="s">
        <v>86</v>
      </c>
      <c r="C68" s="16">
        <v>6</v>
      </c>
      <c r="D68" s="15"/>
      <c r="E68" s="16"/>
      <c r="F68" s="16"/>
      <c r="G68" s="16"/>
      <c r="H68" s="16"/>
      <c r="I68" s="16"/>
      <c r="J68" s="17"/>
      <c r="K68" s="17"/>
      <c r="L68" s="17"/>
      <c r="M68" s="17"/>
      <c r="N68" s="65"/>
    </row>
    <row r="69" spans="1:14" x14ac:dyDescent="0.25">
      <c r="A69" s="55">
        <v>511</v>
      </c>
      <c r="B69" s="17" t="s">
        <v>86</v>
      </c>
      <c r="C69" s="16">
        <v>6</v>
      </c>
      <c r="D69" s="15"/>
      <c r="E69" s="16"/>
      <c r="F69" s="16"/>
      <c r="G69" s="16"/>
      <c r="H69" s="16"/>
      <c r="I69" s="16"/>
      <c r="J69" s="17"/>
      <c r="K69" s="17"/>
      <c r="L69" s="17"/>
      <c r="M69" s="17"/>
      <c r="N69" s="65"/>
    </row>
    <row r="70" spans="1:14" x14ac:dyDescent="0.25">
      <c r="A70" s="55">
        <v>517</v>
      </c>
      <c r="B70" s="17" t="s">
        <v>86</v>
      </c>
      <c r="C70" s="16">
        <v>6</v>
      </c>
      <c r="D70" s="15"/>
      <c r="E70" s="16"/>
      <c r="F70" s="16"/>
      <c r="G70" s="16"/>
      <c r="H70" s="16"/>
      <c r="I70" s="16"/>
      <c r="J70" s="17"/>
      <c r="K70" s="17"/>
      <c r="L70" s="17"/>
      <c r="M70" s="17"/>
      <c r="N70" s="65"/>
    </row>
    <row r="71" spans="1:14" x14ac:dyDescent="0.25">
      <c r="A71" s="55">
        <v>539</v>
      </c>
      <c r="B71" s="17" t="s">
        <v>86</v>
      </c>
      <c r="C71" s="16">
        <v>6</v>
      </c>
      <c r="D71" s="15"/>
      <c r="E71" s="16"/>
      <c r="F71" s="16"/>
      <c r="G71" s="16"/>
      <c r="H71" s="16"/>
      <c r="I71" s="16"/>
      <c r="J71" s="17"/>
      <c r="K71" s="17"/>
      <c r="L71" s="17"/>
      <c r="M71" s="17"/>
      <c r="N71" s="65"/>
    </row>
    <row r="72" spans="1:14" x14ac:dyDescent="0.25">
      <c r="A72" s="55">
        <v>545</v>
      </c>
      <c r="B72" s="17" t="s">
        <v>86</v>
      </c>
      <c r="C72" s="16">
        <v>6</v>
      </c>
      <c r="D72" s="15"/>
      <c r="E72" s="16"/>
      <c r="F72" s="16"/>
      <c r="G72" s="16"/>
      <c r="H72" s="16"/>
      <c r="I72" s="16"/>
      <c r="J72" s="17"/>
      <c r="K72" s="17"/>
      <c r="L72" s="17"/>
      <c r="M72" s="17"/>
      <c r="N72" s="65"/>
    </row>
    <row r="73" spans="1:14" x14ac:dyDescent="0.25">
      <c r="A73" s="55">
        <v>287</v>
      </c>
      <c r="B73" s="17" t="s">
        <v>86</v>
      </c>
      <c r="C73" s="16">
        <v>6</v>
      </c>
      <c r="D73" s="15"/>
      <c r="E73" s="16"/>
      <c r="F73" s="16"/>
      <c r="G73" s="16"/>
      <c r="H73" s="16"/>
      <c r="I73" s="16"/>
      <c r="J73" s="17"/>
      <c r="K73" s="17"/>
      <c r="L73" s="17"/>
      <c r="M73" s="17"/>
      <c r="N73" s="65"/>
    </row>
    <row r="74" spans="1:14" x14ac:dyDescent="0.25">
      <c r="A74" s="55">
        <v>293</v>
      </c>
      <c r="B74" s="17" t="s">
        <v>86</v>
      </c>
      <c r="C74" s="16">
        <v>6</v>
      </c>
      <c r="D74" s="15"/>
      <c r="E74" s="16"/>
      <c r="F74" s="16"/>
      <c r="G74" s="16"/>
      <c r="H74" s="16"/>
      <c r="I74" s="16"/>
      <c r="J74" s="17"/>
      <c r="K74" s="17"/>
      <c r="L74" s="17"/>
      <c r="M74" s="17"/>
      <c r="N74" s="65"/>
    </row>
    <row r="75" spans="1:14" x14ac:dyDescent="0.25">
      <c r="A75" s="55">
        <v>420</v>
      </c>
      <c r="B75" s="17" t="s">
        <v>86</v>
      </c>
      <c r="C75" s="16">
        <v>6</v>
      </c>
      <c r="D75" s="15"/>
      <c r="E75" s="16"/>
      <c r="F75" s="16"/>
      <c r="G75" s="16"/>
      <c r="H75" s="16"/>
      <c r="I75" s="16"/>
      <c r="J75" s="17"/>
      <c r="K75" s="17"/>
      <c r="L75" s="17"/>
      <c r="M75" s="17"/>
      <c r="N75" s="65"/>
    </row>
    <row r="76" spans="1:14" x14ac:dyDescent="0.25">
      <c r="A76" s="55">
        <v>426</v>
      </c>
      <c r="B76" s="17" t="s">
        <v>86</v>
      </c>
      <c r="C76" s="16">
        <v>6</v>
      </c>
      <c r="D76" s="15"/>
      <c r="E76" s="16"/>
      <c r="F76" s="16"/>
      <c r="G76" s="16"/>
      <c r="H76" s="16"/>
      <c r="I76" s="16"/>
      <c r="J76" s="17"/>
      <c r="K76" s="17"/>
      <c r="L76" s="17"/>
      <c r="M76" s="17"/>
      <c r="N76" s="65"/>
    </row>
    <row r="77" spans="1:14" x14ac:dyDescent="0.25">
      <c r="A77" s="55">
        <v>448</v>
      </c>
      <c r="B77" s="17" t="s">
        <v>86</v>
      </c>
      <c r="C77" s="16">
        <v>6</v>
      </c>
      <c r="D77" s="15"/>
      <c r="E77" s="16"/>
      <c r="F77" s="16"/>
      <c r="G77" s="16"/>
      <c r="H77" s="16"/>
      <c r="I77" s="16"/>
      <c r="J77" s="17"/>
      <c r="K77" s="17"/>
      <c r="L77" s="17"/>
      <c r="M77" s="17"/>
      <c r="N77" s="65"/>
    </row>
    <row r="78" spans="1:14" x14ac:dyDescent="0.25">
      <c r="A78" s="55">
        <v>454</v>
      </c>
      <c r="B78" s="17" t="s">
        <v>86</v>
      </c>
      <c r="C78" s="16">
        <v>6</v>
      </c>
      <c r="D78" s="15"/>
      <c r="E78" s="16"/>
      <c r="F78" s="16"/>
      <c r="G78" s="16"/>
      <c r="H78" s="16"/>
      <c r="I78" s="16"/>
      <c r="J78" s="17"/>
      <c r="K78" s="17"/>
      <c r="L78" s="17"/>
      <c r="M78" s="17"/>
      <c r="N78" s="65"/>
    </row>
    <row r="79" spans="1:14" x14ac:dyDescent="0.25">
      <c r="A79" s="55">
        <v>476</v>
      </c>
      <c r="B79" s="17" t="s">
        <v>86</v>
      </c>
      <c r="C79" s="16">
        <v>6</v>
      </c>
      <c r="D79" s="15"/>
      <c r="E79" s="16"/>
      <c r="F79" s="16"/>
      <c r="G79" s="16"/>
      <c r="H79" s="16"/>
      <c r="I79" s="16"/>
      <c r="J79" s="17"/>
      <c r="K79" s="17"/>
      <c r="L79" s="17"/>
      <c r="M79" s="17"/>
      <c r="N79" s="65"/>
    </row>
    <row r="80" spans="1:14" x14ac:dyDescent="0.25">
      <c r="A80" s="55">
        <v>482</v>
      </c>
      <c r="B80" s="17" t="s">
        <v>86</v>
      </c>
      <c r="C80" s="16">
        <v>6</v>
      </c>
      <c r="D80" s="15"/>
      <c r="E80" s="16"/>
      <c r="F80" s="16"/>
      <c r="G80" s="16"/>
      <c r="H80" s="16"/>
      <c r="I80" s="16"/>
      <c r="J80" s="17"/>
      <c r="K80" s="17"/>
      <c r="L80" s="17"/>
      <c r="M80" s="17"/>
      <c r="N80" s="65"/>
    </row>
    <row r="81" spans="1:14" x14ac:dyDescent="0.25">
      <c r="A81" s="55">
        <v>504</v>
      </c>
      <c r="B81" s="17" t="s">
        <v>86</v>
      </c>
      <c r="C81" s="16">
        <v>6</v>
      </c>
      <c r="D81" s="15"/>
      <c r="E81" s="16"/>
      <c r="F81" s="16"/>
      <c r="G81" s="16"/>
      <c r="H81" s="16"/>
      <c r="I81" s="16"/>
      <c r="J81" s="17"/>
      <c r="K81" s="17"/>
      <c r="L81" s="17"/>
      <c r="M81" s="17"/>
      <c r="N81" s="65"/>
    </row>
    <row r="82" spans="1:14" x14ac:dyDescent="0.25">
      <c r="A82" s="55">
        <v>510</v>
      </c>
      <c r="B82" s="17" t="s">
        <v>86</v>
      </c>
      <c r="C82" s="16">
        <v>6</v>
      </c>
      <c r="D82" s="15"/>
      <c r="E82" s="16"/>
      <c r="F82" s="16"/>
      <c r="G82" s="16"/>
      <c r="H82" s="16"/>
      <c r="I82" s="16"/>
      <c r="J82" s="17"/>
      <c r="K82" s="17"/>
      <c r="L82" s="17"/>
      <c r="M82" s="17"/>
      <c r="N82" s="65"/>
    </row>
    <row r="83" spans="1:14" x14ac:dyDescent="0.25">
      <c r="A83" s="55">
        <v>532</v>
      </c>
      <c r="B83" s="17" t="s">
        <v>86</v>
      </c>
      <c r="C83" s="16">
        <v>6</v>
      </c>
      <c r="D83" s="15"/>
      <c r="E83" s="16"/>
      <c r="F83" s="16"/>
      <c r="G83" s="16"/>
      <c r="H83" s="16"/>
      <c r="I83" s="16"/>
      <c r="J83" s="17"/>
      <c r="K83" s="17"/>
      <c r="L83" s="17"/>
      <c r="M83" s="17"/>
      <c r="N83" s="65"/>
    </row>
    <row r="84" spans="1:14" x14ac:dyDescent="0.25">
      <c r="A84" s="55">
        <v>538</v>
      </c>
      <c r="B84" s="17" t="s">
        <v>86</v>
      </c>
      <c r="C84" s="16">
        <v>6</v>
      </c>
      <c r="D84" s="15"/>
      <c r="E84" s="16"/>
      <c r="F84" s="16"/>
      <c r="G84" s="16"/>
      <c r="H84" s="16"/>
      <c r="I84" s="16"/>
      <c r="J84" s="17"/>
      <c r="K84" s="17"/>
      <c r="L84" s="17"/>
      <c r="M84" s="17"/>
      <c r="N84" s="65"/>
    </row>
    <row r="85" spans="1:14" x14ac:dyDescent="0.25">
      <c r="A85" s="55">
        <v>280</v>
      </c>
      <c r="B85" s="17" t="s">
        <v>86</v>
      </c>
      <c r="C85" s="16">
        <v>6</v>
      </c>
      <c r="D85" s="15"/>
      <c r="E85" s="16"/>
      <c r="F85" s="16"/>
      <c r="G85" s="16"/>
      <c r="H85" s="16"/>
      <c r="I85" s="16"/>
      <c r="J85" s="17"/>
      <c r="K85" s="17"/>
      <c r="L85" s="17"/>
      <c r="M85" s="17"/>
      <c r="N85" s="65"/>
    </row>
    <row r="86" spans="1:14" x14ac:dyDescent="0.25">
      <c r="A86" s="55">
        <v>286</v>
      </c>
      <c r="B86" s="17" t="s">
        <v>86</v>
      </c>
      <c r="C86" s="16">
        <v>6</v>
      </c>
      <c r="D86" s="15"/>
      <c r="E86" s="16"/>
      <c r="F86" s="16"/>
      <c r="G86" s="16"/>
      <c r="H86" s="16"/>
      <c r="I86" s="16"/>
      <c r="J86" s="17"/>
      <c r="K86" s="17"/>
      <c r="L86" s="17"/>
      <c r="M86" s="17"/>
      <c r="N86" s="65"/>
    </row>
    <row r="87" spans="1:14" x14ac:dyDescent="0.25">
      <c r="A87" s="55">
        <v>385</v>
      </c>
      <c r="B87" s="17" t="s">
        <v>86</v>
      </c>
      <c r="C87" s="16">
        <v>6</v>
      </c>
      <c r="D87" s="15"/>
      <c r="E87" s="16"/>
      <c r="F87" s="16"/>
      <c r="G87" s="16"/>
      <c r="H87" s="16"/>
      <c r="I87" s="16"/>
      <c r="J87" s="17"/>
      <c r="K87" s="17"/>
      <c r="L87" s="17"/>
      <c r="M87" s="17"/>
      <c r="N87" s="65"/>
    </row>
    <row r="88" spans="1:14" x14ac:dyDescent="0.25">
      <c r="A88" s="55">
        <v>391</v>
      </c>
      <c r="B88" s="17" t="s">
        <v>86</v>
      </c>
      <c r="C88" s="16">
        <v>6</v>
      </c>
      <c r="D88" s="15"/>
      <c r="E88" s="16"/>
      <c r="F88" s="16"/>
      <c r="G88" s="16"/>
      <c r="H88" s="16"/>
      <c r="I88" s="16"/>
      <c r="J88" s="17"/>
      <c r="K88" s="17"/>
      <c r="L88" s="17"/>
      <c r="M88" s="17"/>
      <c r="N88" s="65"/>
    </row>
    <row r="89" spans="1:14" x14ac:dyDescent="0.25">
      <c r="A89" s="55">
        <v>392</v>
      </c>
      <c r="B89" s="17" t="s">
        <v>86</v>
      </c>
      <c r="C89" s="16">
        <v>6</v>
      </c>
      <c r="D89" s="15"/>
      <c r="E89" s="16"/>
      <c r="F89" s="16"/>
      <c r="G89" s="16"/>
      <c r="H89" s="16"/>
      <c r="I89" s="16"/>
      <c r="J89" s="17"/>
      <c r="K89" s="17"/>
      <c r="L89" s="17"/>
      <c r="M89" s="17"/>
      <c r="N89" s="65"/>
    </row>
    <row r="90" spans="1:14" x14ac:dyDescent="0.25">
      <c r="A90" s="55">
        <v>398</v>
      </c>
      <c r="B90" s="17" t="s">
        <v>86</v>
      </c>
      <c r="C90" s="16">
        <v>6</v>
      </c>
      <c r="D90" s="15"/>
      <c r="E90" s="16"/>
      <c r="F90" s="16"/>
      <c r="G90" s="16"/>
      <c r="H90" s="16"/>
      <c r="I90" s="16"/>
      <c r="J90" s="17"/>
      <c r="K90" s="17"/>
      <c r="L90" s="17"/>
      <c r="M90" s="17"/>
      <c r="N90" s="65"/>
    </row>
    <row r="91" spans="1:14" x14ac:dyDescent="0.25">
      <c r="A91" s="55">
        <v>399</v>
      </c>
      <c r="B91" s="17" t="s">
        <v>86</v>
      </c>
      <c r="C91" s="16">
        <v>6</v>
      </c>
      <c r="D91" s="15"/>
      <c r="E91" s="16"/>
      <c r="F91" s="16"/>
      <c r="G91" s="16"/>
      <c r="H91" s="16"/>
      <c r="I91" s="16"/>
      <c r="J91" s="17"/>
      <c r="K91" s="17"/>
      <c r="L91" s="17"/>
      <c r="M91" s="17"/>
      <c r="N91" s="65"/>
    </row>
    <row r="92" spans="1:14" x14ac:dyDescent="0.25">
      <c r="A92" s="55">
        <v>405</v>
      </c>
      <c r="B92" s="17" t="s">
        <v>86</v>
      </c>
      <c r="C92" s="16">
        <v>6</v>
      </c>
      <c r="D92" s="15"/>
      <c r="E92" s="16"/>
      <c r="F92" s="16"/>
      <c r="G92" s="16"/>
      <c r="H92" s="16"/>
      <c r="I92" s="16"/>
      <c r="J92" s="17"/>
      <c r="K92" s="17"/>
      <c r="L92" s="17"/>
      <c r="M92" s="17"/>
      <c r="N92" s="65"/>
    </row>
    <row r="93" spans="1:14" x14ac:dyDescent="0.25">
      <c r="A93" s="55">
        <v>406</v>
      </c>
      <c r="B93" s="17" t="s">
        <v>86</v>
      </c>
      <c r="C93" s="16">
        <v>6</v>
      </c>
      <c r="D93" s="15"/>
      <c r="E93" s="16"/>
      <c r="F93" s="16"/>
      <c r="G93" s="16"/>
      <c r="H93" s="16"/>
      <c r="I93" s="16"/>
      <c r="J93" s="17"/>
      <c r="K93" s="17"/>
      <c r="L93" s="17"/>
      <c r="M93" s="17"/>
      <c r="N93" s="65"/>
    </row>
    <row r="94" spans="1:14" x14ac:dyDescent="0.25">
      <c r="A94" s="55">
        <v>412</v>
      </c>
      <c r="B94" s="17" t="s">
        <v>86</v>
      </c>
      <c r="C94" s="16">
        <v>6</v>
      </c>
      <c r="D94" s="15"/>
      <c r="E94" s="16"/>
      <c r="F94" s="16"/>
      <c r="G94" s="16"/>
      <c r="H94" s="16"/>
      <c r="I94" s="16"/>
      <c r="J94" s="17"/>
      <c r="K94" s="17"/>
      <c r="L94" s="17"/>
      <c r="M94" s="17"/>
      <c r="N94" s="65"/>
    </row>
    <row r="95" spans="1:14" x14ac:dyDescent="0.25">
      <c r="A95" s="55">
        <v>413</v>
      </c>
      <c r="B95" s="17" t="s">
        <v>86</v>
      </c>
      <c r="C95" s="16">
        <v>6</v>
      </c>
      <c r="D95" s="15"/>
      <c r="E95" s="16"/>
      <c r="F95" s="16"/>
      <c r="G95" s="16"/>
      <c r="H95" s="16"/>
      <c r="I95" s="16"/>
      <c r="J95" s="17"/>
      <c r="K95" s="17"/>
      <c r="L95" s="17"/>
      <c r="M95" s="17"/>
      <c r="N95" s="65"/>
    </row>
    <row r="96" spans="1:14" x14ac:dyDescent="0.25">
      <c r="A96" s="55">
        <v>419</v>
      </c>
      <c r="B96" s="17" t="s">
        <v>86</v>
      </c>
      <c r="C96" s="16">
        <v>6</v>
      </c>
      <c r="D96" s="15"/>
      <c r="E96" s="16"/>
      <c r="F96" s="16"/>
      <c r="G96" s="16"/>
      <c r="H96" s="16"/>
      <c r="I96" s="16"/>
      <c r="J96" s="17"/>
      <c r="K96" s="17"/>
      <c r="L96" s="17"/>
      <c r="M96" s="17"/>
      <c r="N96" s="65"/>
    </row>
    <row r="97" spans="1:14" x14ac:dyDescent="0.25">
      <c r="A97" s="55">
        <v>263</v>
      </c>
      <c r="B97" s="17" t="s">
        <v>87</v>
      </c>
      <c r="C97" s="16">
        <v>5</v>
      </c>
      <c r="D97" s="15"/>
      <c r="E97" s="16"/>
      <c r="F97" s="16"/>
      <c r="G97" s="16"/>
      <c r="H97" s="16"/>
      <c r="I97" s="16"/>
      <c r="J97" s="17"/>
      <c r="K97" s="17"/>
      <c r="L97" s="17"/>
      <c r="M97" s="17"/>
      <c r="N97" s="65"/>
    </row>
    <row r="98" spans="1:14" x14ac:dyDescent="0.25">
      <c r="A98" s="55">
        <v>269</v>
      </c>
      <c r="B98" s="17" t="s">
        <v>87</v>
      </c>
      <c r="C98" s="16">
        <v>5</v>
      </c>
      <c r="D98" s="15"/>
      <c r="E98" s="16"/>
      <c r="F98" s="16"/>
      <c r="G98" s="16"/>
      <c r="H98" s="16"/>
      <c r="I98" s="16"/>
      <c r="J98" s="17"/>
      <c r="K98" s="17"/>
      <c r="L98" s="17"/>
      <c r="M98" s="17"/>
      <c r="N98" s="65"/>
    </row>
    <row r="99" spans="1:14" x14ac:dyDescent="0.25">
      <c r="A99" s="55">
        <v>315</v>
      </c>
      <c r="B99" s="17" t="s">
        <v>87</v>
      </c>
      <c r="C99" s="16">
        <v>5</v>
      </c>
      <c r="D99" s="15"/>
      <c r="E99" s="16"/>
      <c r="F99" s="16"/>
      <c r="G99" s="16"/>
      <c r="H99" s="16"/>
      <c r="I99" s="16"/>
      <c r="J99" s="17"/>
      <c r="K99" s="17"/>
      <c r="L99" s="17"/>
      <c r="M99" s="17"/>
      <c r="N99" s="65"/>
    </row>
    <row r="100" spans="1:14" x14ac:dyDescent="0.25">
      <c r="A100" s="55">
        <v>321</v>
      </c>
      <c r="B100" s="17" t="s">
        <v>87</v>
      </c>
      <c r="C100" s="16">
        <v>5</v>
      </c>
      <c r="D100" s="15"/>
      <c r="E100" s="16"/>
      <c r="F100" s="16"/>
      <c r="G100" s="16"/>
      <c r="H100" s="16"/>
      <c r="I100" s="16"/>
      <c r="J100" s="17"/>
      <c r="K100" s="17"/>
      <c r="L100" s="17"/>
      <c r="M100" s="17"/>
      <c r="N100" s="65"/>
    </row>
    <row r="101" spans="1:14" x14ac:dyDescent="0.25">
      <c r="A101" s="55">
        <v>322</v>
      </c>
      <c r="B101" s="17" t="s">
        <v>87</v>
      </c>
      <c r="C101" s="16">
        <v>5</v>
      </c>
      <c r="D101" s="15"/>
      <c r="E101" s="16"/>
      <c r="F101" s="16"/>
      <c r="G101" s="16"/>
      <c r="H101" s="16"/>
      <c r="I101" s="16"/>
      <c r="J101" s="17"/>
      <c r="K101" s="17"/>
      <c r="L101" s="17"/>
      <c r="M101" s="17"/>
      <c r="N101" s="65"/>
    </row>
    <row r="102" spans="1:14" x14ac:dyDescent="0.25">
      <c r="A102" s="55">
        <v>328</v>
      </c>
      <c r="B102" s="17" t="s">
        <v>87</v>
      </c>
      <c r="C102" s="16">
        <v>5</v>
      </c>
      <c r="D102" s="15"/>
      <c r="E102" s="16"/>
      <c r="F102" s="16"/>
      <c r="G102" s="16"/>
      <c r="H102" s="16"/>
      <c r="I102" s="16"/>
      <c r="J102" s="17"/>
      <c r="K102" s="17"/>
      <c r="L102" s="17"/>
      <c r="M102" s="17"/>
      <c r="N102" s="65"/>
    </row>
    <row r="103" spans="1:14" x14ac:dyDescent="0.25">
      <c r="A103" s="55">
        <v>329</v>
      </c>
      <c r="B103" s="17" t="s">
        <v>87</v>
      </c>
      <c r="C103" s="16">
        <v>5</v>
      </c>
      <c r="D103" s="15"/>
      <c r="E103" s="16"/>
      <c r="F103" s="16"/>
      <c r="G103" s="16"/>
      <c r="H103" s="16"/>
      <c r="I103" s="16"/>
      <c r="J103" s="17"/>
      <c r="K103" s="17"/>
      <c r="L103" s="17"/>
      <c r="M103" s="17"/>
      <c r="N103" s="65"/>
    </row>
    <row r="104" spans="1:14" x14ac:dyDescent="0.25">
      <c r="A104" s="55">
        <v>335</v>
      </c>
      <c r="B104" s="17" t="s">
        <v>87</v>
      </c>
      <c r="C104" s="16">
        <v>5</v>
      </c>
      <c r="D104" s="15"/>
      <c r="E104" s="16"/>
      <c r="F104" s="16"/>
      <c r="G104" s="16"/>
      <c r="H104" s="16"/>
      <c r="I104" s="16"/>
      <c r="J104" s="17"/>
      <c r="K104" s="17"/>
      <c r="L104" s="17"/>
      <c r="M104" s="17"/>
      <c r="N104" s="65"/>
    </row>
    <row r="105" spans="1:14" x14ac:dyDescent="0.25">
      <c r="A105" s="55">
        <v>336</v>
      </c>
      <c r="B105" s="17" t="s">
        <v>87</v>
      </c>
      <c r="C105" s="16">
        <v>5</v>
      </c>
      <c r="D105" s="15"/>
      <c r="E105" s="16"/>
      <c r="F105" s="16"/>
      <c r="G105" s="16"/>
      <c r="H105" s="16"/>
      <c r="I105" s="16"/>
      <c r="J105" s="17"/>
      <c r="K105" s="17"/>
      <c r="L105" s="17"/>
      <c r="M105" s="17"/>
      <c r="N105" s="65"/>
    </row>
    <row r="106" spans="1:14" x14ac:dyDescent="0.25">
      <c r="A106" s="55">
        <v>342</v>
      </c>
      <c r="B106" s="17" t="s">
        <v>87</v>
      </c>
      <c r="C106" s="16">
        <v>5</v>
      </c>
      <c r="D106" s="15"/>
      <c r="E106" s="16"/>
      <c r="F106" s="16"/>
      <c r="G106" s="16"/>
      <c r="H106" s="16"/>
      <c r="I106" s="16"/>
      <c r="J106" s="17"/>
      <c r="K106" s="17"/>
      <c r="L106" s="17"/>
      <c r="M106" s="17"/>
      <c r="N106" s="65"/>
    </row>
    <row r="107" spans="1:14" x14ac:dyDescent="0.25">
      <c r="A107" s="55">
        <v>343</v>
      </c>
      <c r="B107" s="17" t="s">
        <v>87</v>
      </c>
      <c r="C107" s="16">
        <v>5</v>
      </c>
      <c r="D107" s="15"/>
      <c r="E107" s="16"/>
      <c r="F107" s="16"/>
      <c r="G107" s="16"/>
      <c r="H107" s="16"/>
      <c r="I107" s="16"/>
      <c r="J107" s="17"/>
      <c r="K107" s="17"/>
      <c r="L107" s="17"/>
      <c r="M107" s="17"/>
      <c r="N107" s="65"/>
    </row>
    <row r="108" spans="1:14" x14ac:dyDescent="0.25">
      <c r="A108" s="55">
        <v>349</v>
      </c>
      <c r="B108" s="17" t="s">
        <v>87</v>
      </c>
      <c r="C108" s="16">
        <v>5</v>
      </c>
      <c r="D108" s="15"/>
      <c r="E108" s="16"/>
      <c r="F108" s="16"/>
      <c r="G108" s="16"/>
      <c r="H108" s="16"/>
      <c r="I108" s="16"/>
      <c r="J108" s="17"/>
      <c r="K108" s="17"/>
      <c r="L108" s="17"/>
      <c r="M108" s="17"/>
      <c r="N108" s="65"/>
    </row>
    <row r="109" spans="1:14" ht="15.75" thickBot="1" x14ac:dyDescent="0.3">
      <c r="A109" s="59"/>
      <c r="B109" s="60"/>
      <c r="C109" s="63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2"/>
    </row>
  </sheetData>
  <mergeCells count="3">
    <mergeCell ref="D4:N4"/>
    <mergeCell ref="O4:P4"/>
    <mergeCell ref="Q4:R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Y210"/>
  <sheetViews>
    <sheetView zoomScale="70" zoomScaleNormal="70" workbookViewId="0">
      <selection activeCell="G25" sqref="G25"/>
    </sheetView>
  </sheetViews>
  <sheetFormatPr defaultColWidth="8.85546875" defaultRowHeight="15" x14ac:dyDescent="0.25"/>
  <cols>
    <col min="1" max="1" width="19.140625" style="24" bestFit="1" customWidth="1"/>
    <col min="2" max="2" width="12" style="24" customWidth="1"/>
    <col min="3" max="4" width="16.5703125" style="24" customWidth="1"/>
    <col min="5" max="38" width="12.42578125" style="24" customWidth="1"/>
    <col min="39" max="16384" width="8.85546875" style="24"/>
  </cols>
  <sheetData>
    <row r="1" spans="1:4" ht="23.45" x14ac:dyDescent="0.45">
      <c r="A1" s="23" t="s">
        <v>92</v>
      </c>
    </row>
    <row r="3" spans="1:4" ht="15.6" x14ac:dyDescent="0.3">
      <c r="A3" s="25" t="s">
        <v>38</v>
      </c>
      <c r="B3" s="137"/>
      <c r="C3" s="137"/>
      <c r="D3" s="50"/>
    </row>
    <row r="4" spans="1:4" ht="15.6" x14ac:dyDescent="0.3">
      <c r="A4" s="27"/>
      <c r="B4" s="28" t="s">
        <v>39</v>
      </c>
      <c r="C4" s="29" t="s">
        <v>40</v>
      </c>
      <c r="D4" s="52"/>
    </row>
    <row r="5" spans="1:4" ht="14.45" x14ac:dyDescent="0.3">
      <c r="A5" s="31" t="s">
        <v>41</v>
      </c>
      <c r="B5" s="9">
        <v>1</v>
      </c>
      <c r="C5" s="10">
        <v>1</v>
      </c>
      <c r="D5" s="33"/>
    </row>
    <row r="6" spans="1:4" ht="14.45" x14ac:dyDescent="0.3">
      <c r="A6" s="31" t="s">
        <v>42</v>
      </c>
      <c r="B6" s="9">
        <v>1</v>
      </c>
      <c r="C6" s="10">
        <v>1</v>
      </c>
      <c r="D6" s="33"/>
    </row>
    <row r="7" spans="1:4" ht="14.45" x14ac:dyDescent="0.3">
      <c r="A7" s="31" t="s">
        <v>43</v>
      </c>
      <c r="B7" s="9">
        <v>1.3</v>
      </c>
      <c r="C7" s="10">
        <v>1.3</v>
      </c>
      <c r="D7" s="33"/>
    </row>
    <row r="8" spans="1:4" ht="14.45" x14ac:dyDescent="0.3">
      <c r="A8" s="31" t="s">
        <v>44</v>
      </c>
      <c r="B8" s="9">
        <v>1.3</v>
      </c>
      <c r="C8" s="10">
        <v>1.3</v>
      </c>
      <c r="D8" s="33"/>
    </row>
    <row r="9" spans="1:4" ht="14.45" x14ac:dyDescent="0.3">
      <c r="A9" s="31" t="s">
        <v>45</v>
      </c>
      <c r="B9" s="9">
        <v>2.17</v>
      </c>
      <c r="C9" s="10">
        <v>1.67</v>
      </c>
      <c r="D9" s="33"/>
    </row>
    <row r="10" spans="1:4" ht="14.45" x14ac:dyDescent="0.3">
      <c r="A10" s="31" t="s">
        <v>46</v>
      </c>
      <c r="B10" s="9">
        <v>1.3</v>
      </c>
      <c r="C10" s="10">
        <v>1</v>
      </c>
      <c r="D10" s="33"/>
    </row>
    <row r="11" spans="1:4" ht="14.45" x14ac:dyDescent="0.3">
      <c r="A11" s="34" t="s">
        <v>47</v>
      </c>
      <c r="B11" s="9">
        <v>2.17</v>
      </c>
      <c r="C11" s="10">
        <v>1.67</v>
      </c>
      <c r="D11" s="33"/>
    </row>
    <row r="12" spans="1:4" ht="14.45" x14ac:dyDescent="0.3">
      <c r="A12" s="34" t="s">
        <v>48</v>
      </c>
      <c r="B12" s="9">
        <v>1.3</v>
      </c>
      <c r="C12" s="10">
        <v>1</v>
      </c>
      <c r="D12" s="33"/>
    </row>
    <row r="14" spans="1:4" ht="14.45" x14ac:dyDescent="0.3">
      <c r="A14" s="35" t="s">
        <v>109</v>
      </c>
      <c r="B14" s="36">
        <v>0.95</v>
      </c>
    </row>
    <row r="15" spans="1:4" ht="14.45" x14ac:dyDescent="0.3">
      <c r="A15" s="35" t="s">
        <v>127</v>
      </c>
    </row>
    <row r="16" spans="1:4" ht="14.45" x14ac:dyDescent="0.3">
      <c r="A16" s="107" t="s">
        <v>105</v>
      </c>
      <c r="B16" s="36">
        <v>0.9</v>
      </c>
    </row>
    <row r="17" spans="1:77" ht="14.45" x14ac:dyDescent="0.3">
      <c r="A17" s="107" t="s">
        <v>110</v>
      </c>
      <c r="B17" s="33">
        <v>0.85</v>
      </c>
      <c r="C17" s="33"/>
      <c r="D17" s="33"/>
      <c r="E17" s="33"/>
      <c r="F17" s="33"/>
    </row>
    <row r="18" spans="1:77" ht="14.45" x14ac:dyDescent="0.3">
      <c r="A18" s="107" t="s">
        <v>113</v>
      </c>
      <c r="B18" s="33">
        <v>1</v>
      </c>
      <c r="C18" s="33"/>
      <c r="D18" s="33"/>
      <c r="E18" s="33"/>
      <c r="F18" s="33"/>
    </row>
    <row r="19" spans="1:77" ht="14.45" x14ac:dyDescent="0.3">
      <c r="A19" s="107" t="s">
        <v>111</v>
      </c>
      <c r="B19" s="33">
        <v>1</v>
      </c>
      <c r="C19" s="33"/>
      <c r="D19" s="33"/>
      <c r="E19" s="33"/>
      <c r="F19" s="33"/>
    </row>
    <row r="20" spans="1:77" ht="14.45" x14ac:dyDescent="0.3">
      <c r="A20" s="37" t="s">
        <v>90</v>
      </c>
      <c r="B20" s="33">
        <v>1.06</v>
      </c>
    </row>
    <row r="21" spans="1:77" thickBot="1" x14ac:dyDescent="0.35">
      <c r="C21" s="33"/>
      <c r="D21" s="33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</row>
    <row r="22" spans="1:77" ht="16.149999999999999" thickBot="1" x14ac:dyDescent="0.35">
      <c r="A22" s="38" t="s">
        <v>74</v>
      </c>
      <c r="B22" s="39"/>
      <c r="C22" s="40"/>
      <c r="D22" s="40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108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</row>
    <row r="23" spans="1:77" ht="22.9" customHeight="1" x14ac:dyDescent="0.25">
      <c r="A23" s="69"/>
      <c r="B23" s="70"/>
      <c r="C23" s="52"/>
      <c r="D23" s="52"/>
      <c r="E23" s="142" t="s">
        <v>141</v>
      </c>
      <c r="F23" s="143"/>
      <c r="G23" s="143"/>
      <c r="H23" s="143"/>
      <c r="I23" s="143"/>
      <c r="J23" s="143"/>
      <c r="K23" s="143"/>
      <c r="L23" s="143"/>
      <c r="M23" s="143"/>
      <c r="N23" s="142" t="s">
        <v>142</v>
      </c>
      <c r="O23" s="143"/>
      <c r="P23" s="143"/>
      <c r="Q23" s="143"/>
      <c r="R23" s="143"/>
      <c r="S23" s="143"/>
      <c r="T23" s="143"/>
      <c r="U23" s="143"/>
      <c r="V23" s="1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</row>
    <row r="24" spans="1:77" ht="22.9" customHeight="1" x14ac:dyDescent="0.25">
      <c r="A24" s="109" t="s">
        <v>50</v>
      </c>
      <c r="B24" s="110" t="s">
        <v>1</v>
      </c>
      <c r="C24" s="29" t="s">
        <v>59</v>
      </c>
      <c r="D24" s="29" t="s">
        <v>133</v>
      </c>
      <c r="E24" s="114" t="s">
        <v>122</v>
      </c>
      <c r="F24" s="115" t="s">
        <v>124</v>
      </c>
      <c r="G24" s="115" t="s">
        <v>94</v>
      </c>
      <c r="H24" s="115" t="s">
        <v>95</v>
      </c>
      <c r="I24" s="115" t="s">
        <v>96</v>
      </c>
      <c r="J24" s="115" t="s">
        <v>97</v>
      </c>
      <c r="K24" s="115" t="s">
        <v>98</v>
      </c>
      <c r="L24" s="115" t="s">
        <v>99</v>
      </c>
      <c r="M24" s="115" t="s">
        <v>100</v>
      </c>
      <c r="N24" s="114" t="s">
        <v>122</v>
      </c>
      <c r="O24" s="115" t="s">
        <v>124</v>
      </c>
      <c r="P24" s="115" t="s">
        <v>94</v>
      </c>
      <c r="Q24" s="115" t="s">
        <v>95</v>
      </c>
      <c r="R24" s="115" t="s">
        <v>96</v>
      </c>
      <c r="S24" s="115" t="s">
        <v>97</v>
      </c>
      <c r="T24" s="115" t="s">
        <v>98</v>
      </c>
      <c r="U24" s="115" t="s">
        <v>99</v>
      </c>
      <c r="V24" s="116" t="s">
        <v>100</v>
      </c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</row>
    <row r="25" spans="1:77" ht="24" customHeight="1" x14ac:dyDescent="0.25">
      <c r="A25" s="71">
        <v>3</v>
      </c>
      <c r="B25" s="70" t="s">
        <v>75</v>
      </c>
      <c r="C25" s="52">
        <v>1</v>
      </c>
      <c r="D25" s="57">
        <v>349700</v>
      </c>
      <c r="E25" s="53" t="e">
        <f>(($B$5*$D25)-($B$20*$B$7*'LRFR Flexure Responses'!#REF!)-('LFR Shear Ratings'!$B$7*'LRFR Flexure Responses'!#REF!))/('LFR Shear Ratings'!$B$9*'LRFR Flexure Responses'!#REF!)</f>
        <v>#REF!</v>
      </c>
      <c r="F25" s="54"/>
      <c r="G25" s="54"/>
      <c r="H25" s="54"/>
      <c r="I25" s="54"/>
      <c r="J25" s="54"/>
      <c r="K25" s="54"/>
      <c r="L25" s="54"/>
      <c r="M25" s="54"/>
      <c r="N25" s="53" t="e">
        <f>E25*($B$9/$B$10)</f>
        <v>#REF!</v>
      </c>
      <c r="O25" s="54"/>
      <c r="P25" s="54">
        <f>G25*($B$11/$B$12)</f>
        <v>0</v>
      </c>
      <c r="Q25" s="54"/>
      <c r="R25" s="54"/>
      <c r="S25" s="42"/>
      <c r="T25" s="42"/>
      <c r="U25" s="42"/>
      <c r="V25" s="73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</row>
    <row r="26" spans="1:77" x14ac:dyDescent="0.25">
      <c r="A26" s="71">
        <v>87</v>
      </c>
      <c r="B26" s="70" t="s">
        <v>76</v>
      </c>
      <c r="C26" s="52">
        <v>1</v>
      </c>
      <c r="D26" s="57">
        <f>'Girder &amp; Diaphragms'!J4</f>
        <v>349700</v>
      </c>
      <c r="E26" s="53" t="e">
        <f>(($B$5*$D26)-($B$20*$B$7*'LRFR Flexure Responses'!#REF!)-('LFR Shear Ratings'!$B$7*'LRFR Flexure Responses'!#REF!))/('LFR Shear Ratings'!$B$9*'LRFR Flexure Responses'!#REF!)</f>
        <v>#REF!</v>
      </c>
      <c r="F26" s="54"/>
      <c r="G26" s="54"/>
      <c r="H26" s="54"/>
      <c r="I26" s="54"/>
      <c r="J26" s="54"/>
      <c r="K26" s="54"/>
      <c r="L26" s="54"/>
      <c r="M26" s="54"/>
      <c r="N26" s="53" t="e">
        <f t="shared" ref="N26:N89" si="0">E26*($B$9/$B$10)</f>
        <v>#REF!</v>
      </c>
      <c r="O26" s="54"/>
      <c r="P26" s="54">
        <f t="shared" ref="P26:P89" si="1">G26*($B$11/$B$12)</f>
        <v>0</v>
      </c>
      <c r="Q26" s="54"/>
      <c r="R26" s="54"/>
      <c r="S26" s="42"/>
      <c r="T26" s="42"/>
      <c r="U26" s="42"/>
      <c r="V26" s="73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</row>
    <row r="27" spans="1:77" x14ac:dyDescent="0.25">
      <c r="A27" s="71">
        <v>1</v>
      </c>
      <c r="B27" s="70" t="s">
        <v>77</v>
      </c>
      <c r="C27" s="52">
        <v>1</v>
      </c>
      <c r="D27" s="57">
        <f>'Girder &amp; Diaphragms'!J5</f>
        <v>349700</v>
      </c>
      <c r="E27" s="53" t="e">
        <f>(($B$5*$D27)-($B$20*$B$7*'LRFR Flexure Responses'!#REF!)-('LFR Shear Ratings'!$B$7*'LRFR Flexure Responses'!#REF!))/('LFR Shear Ratings'!$B$9*'LRFR Flexure Responses'!#REF!)</f>
        <v>#REF!</v>
      </c>
      <c r="F27" s="54"/>
      <c r="G27" s="54"/>
      <c r="H27" s="54"/>
      <c r="I27" s="54"/>
      <c r="J27" s="54"/>
      <c r="K27" s="54"/>
      <c r="L27" s="54"/>
      <c r="M27" s="54"/>
      <c r="N27" s="53" t="e">
        <f t="shared" si="0"/>
        <v>#REF!</v>
      </c>
      <c r="O27" s="54"/>
      <c r="P27" s="54">
        <f t="shared" si="1"/>
        <v>0</v>
      </c>
      <c r="Q27" s="54"/>
      <c r="R27" s="54"/>
      <c r="S27" s="42"/>
      <c r="T27" s="42"/>
      <c r="U27" s="42"/>
      <c r="V27" s="73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</row>
    <row r="28" spans="1:77" x14ac:dyDescent="0.25">
      <c r="A28" s="71">
        <v>2</v>
      </c>
      <c r="B28" s="70" t="s">
        <v>78</v>
      </c>
      <c r="C28" s="52">
        <v>1</v>
      </c>
      <c r="D28" s="57">
        <f>'Girder &amp; Diaphragms'!J6</f>
        <v>352350</v>
      </c>
      <c r="E28" s="53" t="e">
        <f>(($B$5*$D28)-($B$20*$B$7*'LRFR Flexure Responses'!#REF!)-('LFR Shear Ratings'!$B$7*'LRFR Flexure Responses'!#REF!))/('LFR Shear Ratings'!$B$9*'LRFR Flexure Responses'!#REF!)</f>
        <v>#REF!</v>
      </c>
      <c r="F28" s="54"/>
      <c r="G28" s="54"/>
      <c r="H28" s="54"/>
      <c r="I28" s="54"/>
      <c r="J28" s="54"/>
      <c r="K28" s="54"/>
      <c r="L28" s="54"/>
      <c r="M28" s="54"/>
      <c r="N28" s="53" t="e">
        <f t="shared" si="0"/>
        <v>#REF!</v>
      </c>
      <c r="O28" s="54"/>
      <c r="P28" s="54">
        <f t="shared" si="1"/>
        <v>0</v>
      </c>
      <c r="Q28" s="54"/>
      <c r="R28" s="54"/>
      <c r="S28" s="42"/>
      <c r="T28" s="42"/>
      <c r="U28" s="42"/>
      <c r="V28" s="73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</row>
    <row r="29" spans="1:77" x14ac:dyDescent="0.25">
      <c r="A29" s="71">
        <v>2056</v>
      </c>
      <c r="B29" s="70" t="s">
        <v>79</v>
      </c>
      <c r="C29" s="52">
        <v>3</v>
      </c>
      <c r="D29" s="57">
        <v>352350</v>
      </c>
      <c r="E29" s="53" t="e">
        <f>(($B$5*$D29)-($B$20*$B$7*'LRFR Flexure Responses'!#REF!)-('LFR Shear Ratings'!$B$7*'LRFR Flexure Responses'!#REF!))/('LFR Shear Ratings'!$B$9*'LRFR Flexure Responses'!#REF!)</f>
        <v>#REF!</v>
      </c>
      <c r="F29" s="54"/>
      <c r="G29" s="54"/>
      <c r="H29" s="54"/>
      <c r="I29" s="54"/>
      <c r="J29" s="54"/>
      <c r="K29" s="54"/>
      <c r="L29" s="54"/>
      <c r="M29" s="54"/>
      <c r="N29" s="53" t="e">
        <f t="shared" si="0"/>
        <v>#REF!</v>
      </c>
      <c r="O29" s="54"/>
      <c r="P29" s="54">
        <f t="shared" si="1"/>
        <v>0</v>
      </c>
      <c r="Q29" s="54"/>
      <c r="R29" s="54"/>
      <c r="S29" s="42"/>
      <c r="T29" s="42"/>
      <c r="U29" s="42"/>
      <c r="V29" s="73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</row>
    <row r="30" spans="1:77" x14ac:dyDescent="0.25">
      <c r="A30" s="71">
        <v>2044</v>
      </c>
      <c r="B30" s="70" t="s">
        <v>80</v>
      </c>
      <c r="C30" s="52">
        <v>3</v>
      </c>
      <c r="D30" s="57">
        <v>352350</v>
      </c>
      <c r="E30" s="53" t="e">
        <f>(($B$5*$D30)-($B$20*$B$7*'LRFR Flexure Responses'!#REF!)-('LFR Shear Ratings'!$B$7*'LRFR Flexure Responses'!#REF!))/('LFR Shear Ratings'!$B$9*'LRFR Flexure Responses'!#REF!)</f>
        <v>#REF!</v>
      </c>
      <c r="F30" s="54"/>
      <c r="G30" s="54"/>
      <c r="H30" s="54"/>
      <c r="I30" s="54"/>
      <c r="J30" s="54"/>
      <c r="K30" s="54"/>
      <c r="L30" s="54"/>
      <c r="M30" s="54"/>
      <c r="N30" s="53" t="e">
        <f t="shared" si="0"/>
        <v>#REF!</v>
      </c>
      <c r="O30" s="54"/>
      <c r="P30" s="54">
        <f t="shared" si="1"/>
        <v>0</v>
      </c>
      <c r="Q30" s="54"/>
      <c r="R30" s="54"/>
      <c r="S30" s="42"/>
      <c r="T30" s="42"/>
      <c r="U30" s="42"/>
      <c r="V30" s="73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</row>
    <row r="31" spans="1:77" x14ac:dyDescent="0.25">
      <c r="A31" s="71">
        <v>2051</v>
      </c>
      <c r="B31" s="70" t="s">
        <v>84</v>
      </c>
      <c r="C31" s="52">
        <v>4</v>
      </c>
      <c r="D31" s="57">
        <v>559845</v>
      </c>
      <c r="E31" s="53" t="e">
        <f>(($B$5*$D31)-($B$20*$B$7*'LRFR Flexure Responses'!#REF!)-('LFR Shear Ratings'!$B$7*'LRFR Flexure Responses'!#REF!))/('LFR Shear Ratings'!$B$9*'LRFR Flexure Responses'!#REF!)</f>
        <v>#REF!</v>
      </c>
      <c r="F31" s="54"/>
      <c r="G31" s="54"/>
      <c r="H31" s="54"/>
      <c r="I31" s="54"/>
      <c r="J31" s="54"/>
      <c r="K31" s="54"/>
      <c r="L31" s="54"/>
      <c r="M31" s="54"/>
      <c r="N31" s="53" t="e">
        <f t="shared" si="0"/>
        <v>#REF!</v>
      </c>
      <c r="O31" s="54"/>
      <c r="P31" s="54">
        <f t="shared" si="1"/>
        <v>0</v>
      </c>
      <c r="Q31" s="54"/>
      <c r="R31" s="54"/>
      <c r="S31" s="42"/>
      <c r="T31" s="42"/>
      <c r="U31" s="42"/>
      <c r="V31" s="73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</row>
    <row r="32" spans="1:77" x14ac:dyDescent="0.25">
      <c r="A32" s="71">
        <v>2046</v>
      </c>
      <c r="B32" s="70" t="s">
        <v>85</v>
      </c>
      <c r="C32" s="52">
        <v>4</v>
      </c>
      <c r="D32" s="57">
        <v>559845</v>
      </c>
      <c r="E32" s="53" t="e">
        <f>(($B$5*$D32)-($B$20*$B$7*'LRFR Flexure Responses'!#REF!)-('LFR Shear Ratings'!$B$7*'LRFR Flexure Responses'!#REF!))/('LFR Shear Ratings'!$B$9*'LRFR Flexure Responses'!#REF!)</f>
        <v>#REF!</v>
      </c>
      <c r="F32" s="54"/>
      <c r="G32" s="54"/>
      <c r="H32" s="54"/>
      <c r="I32" s="54"/>
      <c r="J32" s="54"/>
      <c r="K32" s="54"/>
      <c r="L32" s="54"/>
      <c r="M32" s="54"/>
      <c r="N32" s="53" t="e">
        <f t="shared" si="0"/>
        <v>#REF!</v>
      </c>
      <c r="O32" s="54"/>
      <c r="P32" s="54">
        <f t="shared" si="1"/>
        <v>0</v>
      </c>
      <c r="Q32" s="54"/>
      <c r="R32" s="54"/>
      <c r="S32" s="42"/>
      <c r="T32" s="42"/>
      <c r="U32" s="42"/>
      <c r="V32" s="73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</row>
    <row r="33" spans="1:59" x14ac:dyDescent="0.25">
      <c r="A33" s="71">
        <v>2052</v>
      </c>
      <c r="B33" s="70" t="s">
        <v>84</v>
      </c>
      <c r="C33" s="52">
        <v>4</v>
      </c>
      <c r="D33" s="57">
        <v>559845</v>
      </c>
      <c r="E33" s="53" t="e">
        <f>(($B$5*$D33)-($B$20*$B$7*'LRFR Flexure Responses'!#REF!)-('LFR Shear Ratings'!$B$7*'LRFR Flexure Responses'!#REF!))/('LFR Shear Ratings'!$B$9*'LRFR Flexure Responses'!#REF!)</f>
        <v>#REF!</v>
      </c>
      <c r="F33" s="54"/>
      <c r="G33" s="54"/>
      <c r="H33" s="54"/>
      <c r="I33" s="54"/>
      <c r="J33" s="54"/>
      <c r="K33" s="54"/>
      <c r="L33" s="54"/>
      <c r="M33" s="54"/>
      <c r="N33" s="53" t="e">
        <f t="shared" si="0"/>
        <v>#REF!</v>
      </c>
      <c r="O33" s="54"/>
      <c r="P33" s="54">
        <f t="shared" si="1"/>
        <v>0</v>
      </c>
      <c r="Q33" s="54"/>
      <c r="R33" s="54"/>
      <c r="S33" s="42"/>
      <c r="T33" s="42"/>
      <c r="U33" s="42"/>
      <c r="V33" s="73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</row>
    <row r="34" spans="1:59" x14ac:dyDescent="0.25">
      <c r="A34" s="71">
        <v>2047</v>
      </c>
      <c r="B34" s="70" t="s">
        <v>85</v>
      </c>
      <c r="C34" s="52">
        <v>4</v>
      </c>
      <c r="D34" s="57">
        <v>559845</v>
      </c>
      <c r="E34" s="53" t="e">
        <f>(($B$5*$D34)-($B$20*$B$7*'LRFR Flexure Responses'!#REF!)-('LFR Shear Ratings'!$B$7*'LRFR Flexure Responses'!#REF!))/('LFR Shear Ratings'!$B$9*'LRFR Flexure Responses'!#REF!)</f>
        <v>#REF!</v>
      </c>
      <c r="F34" s="54"/>
      <c r="G34" s="54"/>
      <c r="H34" s="42"/>
      <c r="I34" s="42"/>
      <c r="J34" s="42"/>
      <c r="K34" s="42"/>
      <c r="L34" s="42"/>
      <c r="M34" s="42"/>
      <c r="N34" s="53" t="e">
        <f t="shared" si="0"/>
        <v>#REF!</v>
      </c>
      <c r="O34" s="54"/>
      <c r="P34" s="54">
        <f t="shared" si="1"/>
        <v>0</v>
      </c>
      <c r="Q34" s="42"/>
      <c r="R34" s="42"/>
      <c r="S34" s="42"/>
      <c r="T34" s="42"/>
      <c r="U34" s="42"/>
      <c r="V34" s="73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</row>
    <row r="35" spans="1:59" x14ac:dyDescent="0.25">
      <c r="A35" s="71">
        <v>2053</v>
      </c>
      <c r="B35" s="70" t="s">
        <v>84</v>
      </c>
      <c r="C35" s="52">
        <v>4</v>
      </c>
      <c r="D35" s="57">
        <v>559845</v>
      </c>
      <c r="E35" s="53" t="e">
        <f>(($B$5*$D35)-($B$20*$B$7*'LRFR Flexure Responses'!#REF!)-('LFR Shear Ratings'!$B$7*'LRFR Flexure Responses'!#REF!))/('LFR Shear Ratings'!$B$9*'LRFR Flexure Responses'!#REF!)</f>
        <v>#REF!</v>
      </c>
      <c r="F35" s="54"/>
      <c r="G35" s="54"/>
      <c r="H35" s="42"/>
      <c r="I35" s="42"/>
      <c r="J35" s="42"/>
      <c r="K35" s="42"/>
      <c r="L35" s="42"/>
      <c r="M35" s="42"/>
      <c r="N35" s="53" t="e">
        <f t="shared" si="0"/>
        <v>#REF!</v>
      </c>
      <c r="O35" s="54"/>
      <c r="P35" s="54">
        <f t="shared" si="1"/>
        <v>0</v>
      </c>
      <c r="Q35" s="42"/>
      <c r="R35" s="42"/>
      <c r="S35" s="42"/>
      <c r="T35" s="42"/>
      <c r="U35" s="42"/>
      <c r="V35" s="73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</row>
    <row r="36" spans="1:59" x14ac:dyDescent="0.25">
      <c r="A36" s="71">
        <v>2048</v>
      </c>
      <c r="B36" s="70" t="s">
        <v>85</v>
      </c>
      <c r="C36" s="52">
        <v>4</v>
      </c>
      <c r="D36" s="57">
        <v>559845</v>
      </c>
      <c r="E36" s="53" t="e">
        <f>(($B$5*$D36)-($B$20*$B$7*'LRFR Flexure Responses'!#REF!)-('LFR Shear Ratings'!$B$7*'LRFR Flexure Responses'!#REF!))/('LFR Shear Ratings'!$B$9*'LRFR Flexure Responses'!#REF!)</f>
        <v>#REF!</v>
      </c>
      <c r="F36" s="54"/>
      <c r="G36" s="54"/>
      <c r="H36" s="42"/>
      <c r="I36" s="42"/>
      <c r="J36" s="42"/>
      <c r="K36" s="42"/>
      <c r="L36" s="42"/>
      <c r="M36" s="42"/>
      <c r="N36" s="53" t="e">
        <f t="shared" si="0"/>
        <v>#REF!</v>
      </c>
      <c r="O36" s="54"/>
      <c r="P36" s="54">
        <f t="shared" si="1"/>
        <v>0</v>
      </c>
      <c r="Q36" s="42"/>
      <c r="R36" s="42"/>
      <c r="S36" s="42"/>
      <c r="T36" s="42"/>
      <c r="U36" s="42"/>
      <c r="V36" s="73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</row>
    <row r="37" spans="1:59" x14ac:dyDescent="0.25">
      <c r="A37" s="71">
        <v>2054</v>
      </c>
      <c r="B37" s="70" t="s">
        <v>84</v>
      </c>
      <c r="C37" s="52">
        <v>4</v>
      </c>
      <c r="D37" s="57">
        <v>559845</v>
      </c>
      <c r="E37" s="53" t="e">
        <f>(($B$5*$D37)-($B$20*$B$7*'LRFR Flexure Responses'!#REF!)-('LFR Shear Ratings'!$B$7*'LRFR Flexure Responses'!#REF!))/('LFR Shear Ratings'!$B$9*'LRFR Flexure Responses'!#REF!)</f>
        <v>#REF!</v>
      </c>
      <c r="F37" s="54"/>
      <c r="G37" s="54"/>
      <c r="H37" s="42"/>
      <c r="I37" s="42"/>
      <c r="J37" s="42"/>
      <c r="K37" s="42"/>
      <c r="L37" s="42"/>
      <c r="M37" s="42"/>
      <c r="N37" s="53" t="e">
        <f t="shared" si="0"/>
        <v>#REF!</v>
      </c>
      <c r="O37" s="54"/>
      <c r="P37" s="54">
        <f t="shared" si="1"/>
        <v>0</v>
      </c>
      <c r="Q37" s="42"/>
      <c r="R37" s="42"/>
      <c r="S37" s="42"/>
      <c r="T37" s="42"/>
      <c r="U37" s="42"/>
      <c r="V37" s="73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</row>
    <row r="38" spans="1:59" x14ac:dyDescent="0.25">
      <c r="A38" s="71">
        <v>2049</v>
      </c>
      <c r="B38" s="70" t="s">
        <v>85</v>
      </c>
      <c r="C38" s="52">
        <v>4</v>
      </c>
      <c r="D38" s="57">
        <v>559845</v>
      </c>
      <c r="E38" s="53" t="e">
        <f>(($B$5*$D38)-($B$20*$B$7*'LRFR Flexure Responses'!#REF!)-('LFR Shear Ratings'!$B$7*'LRFR Flexure Responses'!#REF!))/('LFR Shear Ratings'!$B$9*'LRFR Flexure Responses'!#REF!)</f>
        <v>#REF!</v>
      </c>
      <c r="F38" s="54"/>
      <c r="G38" s="54"/>
      <c r="H38" s="42"/>
      <c r="I38" s="42"/>
      <c r="J38" s="42"/>
      <c r="K38" s="42"/>
      <c r="L38" s="42"/>
      <c r="M38" s="42"/>
      <c r="N38" s="53" t="e">
        <f t="shared" si="0"/>
        <v>#REF!</v>
      </c>
      <c r="O38" s="54"/>
      <c r="P38" s="54">
        <f t="shared" si="1"/>
        <v>0</v>
      </c>
      <c r="Q38" s="42"/>
      <c r="R38" s="42"/>
      <c r="S38" s="42"/>
      <c r="T38" s="42"/>
      <c r="U38" s="42"/>
      <c r="V38" s="73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</row>
    <row r="39" spans="1:59" x14ac:dyDescent="0.25">
      <c r="A39" s="71">
        <v>2055</v>
      </c>
      <c r="B39" s="70" t="s">
        <v>84</v>
      </c>
      <c r="C39" s="52">
        <v>4</v>
      </c>
      <c r="D39" s="57">
        <v>559845</v>
      </c>
      <c r="E39" s="53" t="e">
        <f>(($B$5*$D39)-($B$20*$B$7*'LRFR Flexure Responses'!#REF!)-('LFR Shear Ratings'!$B$7*'LRFR Flexure Responses'!#REF!))/('LFR Shear Ratings'!$B$9*'LRFR Flexure Responses'!#REF!)</f>
        <v>#REF!</v>
      </c>
      <c r="F39" s="54"/>
      <c r="G39" s="54"/>
      <c r="H39" s="42"/>
      <c r="I39" s="42"/>
      <c r="J39" s="42"/>
      <c r="K39" s="42"/>
      <c r="L39" s="42"/>
      <c r="M39" s="42"/>
      <c r="N39" s="53" t="e">
        <f t="shared" si="0"/>
        <v>#REF!</v>
      </c>
      <c r="O39" s="54"/>
      <c r="P39" s="54">
        <f t="shared" si="1"/>
        <v>0</v>
      </c>
      <c r="Q39" s="42"/>
      <c r="R39" s="42"/>
      <c r="S39" s="42"/>
      <c r="T39" s="42"/>
      <c r="U39" s="42"/>
      <c r="V39" s="73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</row>
    <row r="40" spans="1:59" x14ac:dyDescent="0.25">
      <c r="A40" s="71">
        <v>2050</v>
      </c>
      <c r="B40" s="70" t="s">
        <v>85</v>
      </c>
      <c r="C40" s="52">
        <v>4</v>
      </c>
      <c r="D40" s="57">
        <v>559845</v>
      </c>
      <c r="E40" s="53" t="e">
        <f>(($B$5*$D40)-($B$20*$B$7*'LRFR Flexure Responses'!#REF!)-('LFR Shear Ratings'!$B$7*'LRFR Flexure Responses'!#REF!))/('LFR Shear Ratings'!$B$9*'LRFR Flexure Responses'!#REF!)</f>
        <v>#REF!</v>
      </c>
      <c r="F40" s="54"/>
      <c r="G40" s="54"/>
      <c r="H40" s="42"/>
      <c r="I40" s="42"/>
      <c r="J40" s="42"/>
      <c r="K40" s="42"/>
      <c r="L40" s="42"/>
      <c r="M40" s="42"/>
      <c r="N40" s="53" t="e">
        <f t="shared" si="0"/>
        <v>#REF!</v>
      </c>
      <c r="O40" s="54"/>
      <c r="P40" s="54">
        <f t="shared" si="1"/>
        <v>0</v>
      </c>
      <c r="Q40" s="42"/>
      <c r="R40" s="42"/>
      <c r="S40" s="42"/>
      <c r="T40" s="42"/>
      <c r="U40" s="42"/>
      <c r="V40" s="73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</row>
    <row r="41" spans="1:59" x14ac:dyDescent="0.25">
      <c r="A41" s="71">
        <v>2057</v>
      </c>
      <c r="B41" s="70" t="s">
        <v>81</v>
      </c>
      <c r="C41" s="52">
        <v>3</v>
      </c>
      <c r="D41" s="57">
        <v>352350</v>
      </c>
      <c r="E41" s="53" t="e">
        <f>(($B$5*$D41)-($B$20*$B$7*'LRFR Flexure Responses'!#REF!)-('LFR Shear Ratings'!$B$7*'LRFR Flexure Responses'!#REF!))/('LFR Shear Ratings'!$B$9*'LRFR Flexure Responses'!#REF!)</f>
        <v>#REF!</v>
      </c>
      <c r="F41" s="54"/>
      <c r="G41" s="54"/>
      <c r="H41" s="42"/>
      <c r="I41" s="42"/>
      <c r="J41" s="42"/>
      <c r="K41" s="42"/>
      <c r="L41" s="42"/>
      <c r="M41" s="42"/>
      <c r="N41" s="53" t="e">
        <f t="shared" si="0"/>
        <v>#REF!</v>
      </c>
      <c r="O41" s="54"/>
      <c r="P41" s="54">
        <f t="shared" si="1"/>
        <v>0</v>
      </c>
      <c r="Q41" s="42"/>
      <c r="R41" s="42"/>
      <c r="S41" s="42"/>
      <c r="T41" s="42"/>
      <c r="U41" s="42"/>
      <c r="V41" s="73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</row>
    <row r="42" spans="1:59" x14ac:dyDescent="0.25">
      <c r="A42" s="71">
        <v>2045</v>
      </c>
      <c r="B42" s="70" t="s">
        <v>82</v>
      </c>
      <c r="C42" s="52">
        <v>3</v>
      </c>
      <c r="D42" s="57">
        <v>352350</v>
      </c>
      <c r="E42" s="53" t="e">
        <f>(($B$5*$D42)-($B$20*$B$7*'LRFR Flexure Responses'!#REF!)-('LFR Shear Ratings'!$B$7*'LRFR Flexure Responses'!#REF!))/('LFR Shear Ratings'!$B$9*'LRFR Flexure Responses'!#REF!)</f>
        <v>#REF!</v>
      </c>
      <c r="F42" s="54"/>
      <c r="G42" s="54"/>
      <c r="H42" s="42"/>
      <c r="I42" s="42"/>
      <c r="J42" s="42"/>
      <c r="K42" s="42"/>
      <c r="L42" s="42"/>
      <c r="M42" s="42"/>
      <c r="N42" s="53" t="e">
        <f t="shared" si="0"/>
        <v>#REF!</v>
      </c>
      <c r="O42" s="54"/>
      <c r="P42" s="54">
        <f t="shared" si="1"/>
        <v>0</v>
      </c>
      <c r="Q42" s="42"/>
      <c r="R42" s="42"/>
      <c r="S42" s="42"/>
      <c r="T42" s="42"/>
      <c r="U42" s="42"/>
      <c r="V42" s="73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</row>
    <row r="43" spans="1:59" x14ac:dyDescent="0.25">
      <c r="A43" s="71">
        <v>270</v>
      </c>
      <c r="B43" s="70" t="s">
        <v>83</v>
      </c>
      <c r="C43" s="52">
        <v>5</v>
      </c>
      <c r="D43" s="57">
        <v>91350</v>
      </c>
      <c r="E43" s="53" t="e">
        <f>(($B$5*$D43)-($B$20*$B$7*'LRFR Flexure Responses'!#REF!)-('LFR Shear Ratings'!$B$7*'LRFR Flexure Responses'!#REF!))/('LFR Shear Ratings'!$B$9*'LRFR Flexure Responses'!#REF!)</f>
        <v>#REF!</v>
      </c>
      <c r="F43" s="54"/>
      <c r="G43" s="54"/>
      <c r="H43" s="42"/>
      <c r="I43" s="42"/>
      <c r="J43" s="42"/>
      <c r="K43" s="42"/>
      <c r="L43" s="42"/>
      <c r="M43" s="42"/>
      <c r="N43" s="53" t="e">
        <f t="shared" si="0"/>
        <v>#REF!</v>
      </c>
      <c r="O43" s="54"/>
      <c r="P43" s="54">
        <f t="shared" si="1"/>
        <v>0</v>
      </c>
      <c r="Q43" s="42"/>
      <c r="R43" s="42"/>
      <c r="S43" s="42"/>
      <c r="T43" s="42"/>
      <c r="U43" s="42"/>
      <c r="V43" s="73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</row>
    <row r="44" spans="1:59" x14ac:dyDescent="0.25">
      <c r="A44" s="71">
        <v>279</v>
      </c>
      <c r="B44" s="70" t="s">
        <v>83</v>
      </c>
      <c r="C44" s="52">
        <v>5</v>
      </c>
      <c r="D44" s="57">
        <v>91350</v>
      </c>
      <c r="E44" s="53" t="e">
        <f>(($B$5*$D44)-($B$20*$B$7*'LRFR Flexure Responses'!#REF!)-('LFR Shear Ratings'!$B$7*'LRFR Flexure Responses'!#REF!))/('LFR Shear Ratings'!$B$9*'LRFR Flexure Responses'!#REF!)</f>
        <v>#REF!</v>
      </c>
      <c r="F44" s="54"/>
      <c r="G44" s="54"/>
      <c r="H44" s="42"/>
      <c r="I44" s="42"/>
      <c r="J44" s="42"/>
      <c r="K44" s="42"/>
      <c r="L44" s="42"/>
      <c r="M44" s="42"/>
      <c r="N44" s="53" t="e">
        <f t="shared" si="0"/>
        <v>#REF!</v>
      </c>
      <c r="O44" s="54"/>
      <c r="P44" s="54">
        <f t="shared" si="1"/>
        <v>0</v>
      </c>
      <c r="Q44" s="42"/>
      <c r="R44" s="42"/>
      <c r="S44" s="42"/>
      <c r="T44" s="42"/>
      <c r="U44" s="42"/>
      <c r="V44" s="73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</row>
    <row r="45" spans="1:59" x14ac:dyDescent="0.25">
      <c r="A45" s="71">
        <v>350</v>
      </c>
      <c r="B45" s="70" t="s">
        <v>83</v>
      </c>
      <c r="C45" s="52">
        <v>5</v>
      </c>
      <c r="D45" s="57">
        <v>91350</v>
      </c>
      <c r="E45" s="53" t="e">
        <f>(($B$5*$D45)-($B$20*$B$7*'LRFR Flexure Responses'!#REF!)-('LFR Shear Ratings'!$B$7*'LRFR Flexure Responses'!#REF!))/('LFR Shear Ratings'!$B$9*'LRFR Flexure Responses'!#REF!)</f>
        <v>#REF!</v>
      </c>
      <c r="F45" s="54"/>
      <c r="G45" s="54"/>
      <c r="H45" s="42"/>
      <c r="I45" s="42"/>
      <c r="J45" s="42"/>
      <c r="K45" s="42"/>
      <c r="L45" s="42"/>
      <c r="M45" s="42"/>
      <c r="N45" s="53" t="e">
        <f t="shared" si="0"/>
        <v>#REF!</v>
      </c>
      <c r="O45" s="54"/>
      <c r="P45" s="54">
        <f t="shared" si="1"/>
        <v>0</v>
      </c>
      <c r="Q45" s="42"/>
      <c r="R45" s="42"/>
      <c r="S45" s="42"/>
      <c r="T45" s="42"/>
      <c r="U45" s="42"/>
      <c r="V45" s="73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</row>
    <row r="46" spans="1:59" x14ac:dyDescent="0.25">
      <c r="A46" s="71">
        <v>356</v>
      </c>
      <c r="B46" s="70" t="s">
        <v>83</v>
      </c>
      <c r="C46" s="52">
        <v>5</v>
      </c>
      <c r="D46" s="57">
        <v>91350</v>
      </c>
      <c r="E46" s="53" t="e">
        <f>(($B$5*$D46)-($B$20*$B$7*'LRFR Flexure Responses'!#REF!)-('LFR Shear Ratings'!$B$7*'LRFR Flexure Responses'!#REF!))/('LFR Shear Ratings'!$B$9*'LRFR Flexure Responses'!#REF!)</f>
        <v>#REF!</v>
      </c>
      <c r="F46" s="54"/>
      <c r="G46" s="54"/>
      <c r="H46" s="42"/>
      <c r="I46" s="42"/>
      <c r="J46" s="42"/>
      <c r="K46" s="42"/>
      <c r="L46" s="42"/>
      <c r="M46" s="42"/>
      <c r="N46" s="53" t="e">
        <f t="shared" si="0"/>
        <v>#REF!</v>
      </c>
      <c r="O46" s="54"/>
      <c r="P46" s="54">
        <f t="shared" si="1"/>
        <v>0</v>
      </c>
      <c r="Q46" s="42"/>
      <c r="R46" s="42"/>
      <c r="S46" s="42"/>
      <c r="T46" s="42"/>
      <c r="U46" s="42"/>
      <c r="V46" s="73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</row>
    <row r="47" spans="1:59" x14ac:dyDescent="0.25">
      <c r="A47" s="71">
        <v>357</v>
      </c>
      <c r="B47" s="70" t="s">
        <v>83</v>
      </c>
      <c r="C47" s="52">
        <v>5</v>
      </c>
      <c r="D47" s="57">
        <v>91350</v>
      </c>
      <c r="E47" s="53" t="e">
        <f>(($B$5*$D47)-($B$20*$B$7*'LRFR Flexure Responses'!#REF!)-('LFR Shear Ratings'!$B$7*'LRFR Flexure Responses'!#REF!))/('LFR Shear Ratings'!$B$9*'LRFR Flexure Responses'!#REF!)</f>
        <v>#REF!</v>
      </c>
      <c r="F47" s="54"/>
      <c r="G47" s="54"/>
      <c r="H47" s="42"/>
      <c r="I47" s="42"/>
      <c r="J47" s="42"/>
      <c r="K47" s="42"/>
      <c r="L47" s="42"/>
      <c r="M47" s="42"/>
      <c r="N47" s="53" t="e">
        <f t="shared" si="0"/>
        <v>#REF!</v>
      </c>
      <c r="O47" s="54"/>
      <c r="P47" s="54">
        <f t="shared" si="1"/>
        <v>0</v>
      </c>
      <c r="Q47" s="42"/>
      <c r="R47" s="42"/>
      <c r="S47" s="42"/>
      <c r="T47" s="42"/>
      <c r="U47" s="42"/>
      <c r="V47" s="73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</row>
    <row r="48" spans="1:59" x14ac:dyDescent="0.25">
      <c r="A48" s="71">
        <v>363</v>
      </c>
      <c r="B48" s="70" t="s">
        <v>83</v>
      </c>
      <c r="C48" s="52">
        <v>5</v>
      </c>
      <c r="D48" s="57">
        <v>91350</v>
      </c>
      <c r="E48" s="53" t="e">
        <f>(($B$5*$D48)-($B$20*$B$7*'LRFR Flexure Responses'!#REF!)-('LFR Shear Ratings'!$B$7*'LRFR Flexure Responses'!#REF!))/('LFR Shear Ratings'!$B$9*'LRFR Flexure Responses'!#REF!)</f>
        <v>#REF!</v>
      </c>
      <c r="F48" s="54"/>
      <c r="G48" s="54"/>
      <c r="H48" s="42"/>
      <c r="I48" s="42"/>
      <c r="J48" s="42"/>
      <c r="K48" s="42"/>
      <c r="L48" s="42"/>
      <c r="M48" s="42"/>
      <c r="N48" s="53" t="e">
        <f t="shared" si="0"/>
        <v>#REF!</v>
      </c>
      <c r="O48" s="54"/>
      <c r="P48" s="54">
        <f t="shared" si="1"/>
        <v>0</v>
      </c>
      <c r="Q48" s="42"/>
      <c r="R48" s="42"/>
      <c r="S48" s="42"/>
      <c r="T48" s="42"/>
      <c r="U48" s="42"/>
      <c r="V48" s="73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</row>
    <row r="49" spans="1:59" x14ac:dyDescent="0.25">
      <c r="A49" s="71">
        <v>364</v>
      </c>
      <c r="B49" s="70" t="s">
        <v>83</v>
      </c>
      <c r="C49" s="52">
        <v>5</v>
      </c>
      <c r="D49" s="57">
        <v>91350</v>
      </c>
      <c r="E49" s="53" t="e">
        <f>(($B$5*$D49)-($B$20*$B$7*'LRFR Flexure Responses'!#REF!)-('LFR Shear Ratings'!$B$7*'LRFR Flexure Responses'!#REF!))/('LFR Shear Ratings'!$B$9*'LRFR Flexure Responses'!#REF!)</f>
        <v>#REF!</v>
      </c>
      <c r="F49" s="54"/>
      <c r="G49" s="54"/>
      <c r="H49" s="42"/>
      <c r="I49" s="42"/>
      <c r="J49" s="42"/>
      <c r="K49" s="42"/>
      <c r="L49" s="42"/>
      <c r="M49" s="42"/>
      <c r="N49" s="53" t="e">
        <f t="shared" si="0"/>
        <v>#REF!</v>
      </c>
      <c r="O49" s="54"/>
      <c r="P49" s="54">
        <f t="shared" si="1"/>
        <v>0</v>
      </c>
      <c r="Q49" s="42"/>
      <c r="R49" s="42"/>
      <c r="S49" s="42"/>
      <c r="T49" s="42"/>
      <c r="U49" s="42"/>
      <c r="V49" s="73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</row>
    <row r="50" spans="1:59" x14ac:dyDescent="0.25">
      <c r="A50" s="71">
        <v>370</v>
      </c>
      <c r="B50" s="70" t="s">
        <v>83</v>
      </c>
      <c r="C50" s="52">
        <v>5</v>
      </c>
      <c r="D50" s="57">
        <v>91350</v>
      </c>
      <c r="E50" s="53" t="e">
        <f>(($B$5*$D50)-($B$20*$B$7*'LRFR Flexure Responses'!#REF!)-('LFR Shear Ratings'!$B$7*'LRFR Flexure Responses'!#REF!))/('LFR Shear Ratings'!$B$9*'LRFR Flexure Responses'!#REF!)</f>
        <v>#REF!</v>
      </c>
      <c r="F50" s="54"/>
      <c r="G50" s="54"/>
      <c r="H50" s="42"/>
      <c r="I50" s="42"/>
      <c r="J50" s="42"/>
      <c r="K50" s="42"/>
      <c r="L50" s="42"/>
      <c r="M50" s="42"/>
      <c r="N50" s="53" t="e">
        <f t="shared" si="0"/>
        <v>#REF!</v>
      </c>
      <c r="O50" s="54"/>
      <c r="P50" s="54">
        <f t="shared" si="1"/>
        <v>0</v>
      </c>
      <c r="Q50" s="42"/>
      <c r="R50" s="42"/>
      <c r="S50" s="42"/>
      <c r="T50" s="42"/>
      <c r="U50" s="42"/>
      <c r="V50" s="73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</row>
    <row r="51" spans="1:59" x14ac:dyDescent="0.25">
      <c r="A51" s="71">
        <v>371</v>
      </c>
      <c r="B51" s="70" t="s">
        <v>83</v>
      </c>
      <c r="C51" s="52">
        <v>5</v>
      </c>
      <c r="D51" s="57">
        <v>91350</v>
      </c>
      <c r="E51" s="53" t="e">
        <f>(($B$5*$D51)-($B$20*$B$7*'LRFR Flexure Responses'!#REF!)-('LFR Shear Ratings'!$B$7*'LRFR Flexure Responses'!#REF!))/('LFR Shear Ratings'!$B$9*'LRFR Flexure Responses'!#REF!)</f>
        <v>#REF!</v>
      </c>
      <c r="F51" s="54"/>
      <c r="G51" s="54"/>
      <c r="H51" s="42"/>
      <c r="I51" s="42"/>
      <c r="J51" s="42"/>
      <c r="K51" s="42"/>
      <c r="L51" s="42"/>
      <c r="M51" s="42"/>
      <c r="N51" s="53" t="e">
        <f t="shared" si="0"/>
        <v>#REF!</v>
      </c>
      <c r="O51" s="54"/>
      <c r="P51" s="54">
        <f t="shared" si="1"/>
        <v>0</v>
      </c>
      <c r="Q51" s="42"/>
      <c r="R51" s="42"/>
      <c r="S51" s="42"/>
      <c r="T51" s="42"/>
      <c r="U51" s="42"/>
      <c r="V51" s="73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</row>
    <row r="52" spans="1:59" x14ac:dyDescent="0.25">
      <c r="A52" s="71">
        <v>377</v>
      </c>
      <c r="B52" s="70" t="s">
        <v>83</v>
      </c>
      <c r="C52" s="52">
        <v>5</v>
      </c>
      <c r="D52" s="57">
        <v>91350</v>
      </c>
      <c r="E52" s="53" t="e">
        <f>(($B$5*$D52)-($B$20*$B$7*'LRFR Flexure Responses'!#REF!)-('LFR Shear Ratings'!$B$7*'LRFR Flexure Responses'!#REF!))/('LFR Shear Ratings'!$B$9*'LRFR Flexure Responses'!#REF!)</f>
        <v>#REF!</v>
      </c>
      <c r="F52" s="54"/>
      <c r="G52" s="54"/>
      <c r="H52" s="42"/>
      <c r="I52" s="42"/>
      <c r="J52" s="42"/>
      <c r="K52" s="42"/>
      <c r="L52" s="42"/>
      <c r="M52" s="42"/>
      <c r="N52" s="53" t="e">
        <f t="shared" si="0"/>
        <v>#REF!</v>
      </c>
      <c r="O52" s="54"/>
      <c r="P52" s="54">
        <f t="shared" si="1"/>
        <v>0</v>
      </c>
      <c r="Q52" s="42"/>
      <c r="R52" s="42"/>
      <c r="S52" s="42"/>
      <c r="T52" s="42"/>
      <c r="U52" s="42"/>
      <c r="V52" s="73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</row>
    <row r="53" spans="1:59" x14ac:dyDescent="0.25">
      <c r="A53" s="71">
        <v>378</v>
      </c>
      <c r="B53" s="70" t="s">
        <v>83</v>
      </c>
      <c r="C53" s="52">
        <v>5</v>
      </c>
      <c r="D53" s="57">
        <v>91350</v>
      </c>
      <c r="E53" s="53" t="e">
        <f>(($B$5*$D53)-($B$20*$B$7*'LRFR Flexure Responses'!#REF!)-('LFR Shear Ratings'!$B$7*'LRFR Flexure Responses'!#REF!))/('LFR Shear Ratings'!$B$9*'LRFR Flexure Responses'!#REF!)</f>
        <v>#REF!</v>
      </c>
      <c r="F53" s="54"/>
      <c r="G53" s="54"/>
      <c r="H53" s="42"/>
      <c r="I53" s="42"/>
      <c r="J53" s="42"/>
      <c r="K53" s="42"/>
      <c r="L53" s="42"/>
      <c r="M53" s="42"/>
      <c r="N53" s="53" t="e">
        <f t="shared" si="0"/>
        <v>#REF!</v>
      </c>
      <c r="O53" s="54"/>
      <c r="P53" s="54">
        <f t="shared" si="1"/>
        <v>0</v>
      </c>
      <c r="Q53" s="42"/>
      <c r="R53" s="42"/>
      <c r="S53" s="42"/>
      <c r="T53" s="42"/>
      <c r="U53" s="42"/>
      <c r="V53" s="73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</row>
    <row r="54" spans="1:59" x14ac:dyDescent="0.25">
      <c r="A54" s="71">
        <v>384</v>
      </c>
      <c r="B54" s="70" t="s">
        <v>83</v>
      </c>
      <c r="C54" s="52">
        <v>5</v>
      </c>
      <c r="D54" s="57">
        <v>91350</v>
      </c>
      <c r="E54" s="53" t="e">
        <f>(($B$5*$D54)-($B$20*$B$7*'LRFR Flexure Responses'!#REF!)-('LFR Shear Ratings'!$B$7*'LRFR Flexure Responses'!#REF!))/('LFR Shear Ratings'!$B$9*'LRFR Flexure Responses'!#REF!)</f>
        <v>#REF!</v>
      </c>
      <c r="F54" s="54"/>
      <c r="G54" s="54"/>
      <c r="H54" s="42"/>
      <c r="I54" s="42"/>
      <c r="J54" s="42"/>
      <c r="K54" s="42"/>
      <c r="L54" s="42"/>
      <c r="M54" s="42"/>
      <c r="N54" s="53" t="e">
        <f t="shared" si="0"/>
        <v>#REF!</v>
      </c>
      <c r="O54" s="54"/>
      <c r="P54" s="54">
        <f t="shared" si="1"/>
        <v>0</v>
      </c>
      <c r="Q54" s="42"/>
      <c r="R54" s="42"/>
      <c r="S54" s="42"/>
      <c r="T54" s="42"/>
      <c r="U54" s="42"/>
      <c r="V54" s="73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44"/>
      <c r="BG54" s="44"/>
    </row>
    <row r="55" spans="1:59" x14ac:dyDescent="0.25">
      <c r="A55" s="71">
        <v>308</v>
      </c>
      <c r="B55" s="70" t="s">
        <v>86</v>
      </c>
      <c r="C55" s="52">
        <v>6</v>
      </c>
      <c r="D55" s="57">
        <v>140940</v>
      </c>
      <c r="E55" s="53" t="e">
        <f>(($B$5*$D55)-($B$20*$B$7*'LRFR Flexure Responses'!#REF!)-('LFR Shear Ratings'!$B$7*'LRFR Flexure Responses'!#REF!))/('LFR Shear Ratings'!$B$9*'LRFR Flexure Responses'!#REF!)</f>
        <v>#REF!</v>
      </c>
      <c r="F55" s="54"/>
      <c r="G55" s="54"/>
      <c r="H55" s="42"/>
      <c r="I55" s="42"/>
      <c r="J55" s="42"/>
      <c r="K55" s="42"/>
      <c r="L55" s="42"/>
      <c r="M55" s="42"/>
      <c r="N55" s="53" t="e">
        <f t="shared" si="0"/>
        <v>#REF!</v>
      </c>
      <c r="O55" s="54"/>
      <c r="P55" s="54">
        <f t="shared" si="1"/>
        <v>0</v>
      </c>
      <c r="Q55" s="42"/>
      <c r="R55" s="42"/>
      <c r="S55" s="42"/>
      <c r="T55" s="42"/>
      <c r="U55" s="42"/>
      <c r="V55" s="73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44"/>
      <c r="BE55" s="44"/>
      <c r="BF55" s="44"/>
      <c r="BG55" s="44"/>
    </row>
    <row r="56" spans="1:59" x14ac:dyDescent="0.25">
      <c r="A56" s="71">
        <v>314</v>
      </c>
      <c r="B56" s="70" t="s">
        <v>86</v>
      </c>
      <c r="C56" s="52">
        <v>6</v>
      </c>
      <c r="D56" s="57">
        <v>140940</v>
      </c>
      <c r="E56" s="53" t="e">
        <f>(($B$5*$D56)-($B$20*$B$7*'LRFR Flexure Responses'!#REF!)-('LFR Shear Ratings'!$B$7*'LRFR Flexure Responses'!#REF!))/('LFR Shear Ratings'!$B$9*'LRFR Flexure Responses'!#REF!)</f>
        <v>#REF!</v>
      </c>
      <c r="F56" s="54"/>
      <c r="G56" s="54"/>
      <c r="H56" s="42"/>
      <c r="I56" s="42"/>
      <c r="J56" s="42"/>
      <c r="K56" s="42"/>
      <c r="L56" s="42"/>
      <c r="M56" s="42"/>
      <c r="N56" s="53" t="e">
        <f t="shared" si="0"/>
        <v>#REF!</v>
      </c>
      <c r="O56" s="54"/>
      <c r="P56" s="54">
        <f t="shared" si="1"/>
        <v>0</v>
      </c>
      <c r="Q56" s="42"/>
      <c r="R56" s="42"/>
      <c r="S56" s="42"/>
      <c r="T56" s="42"/>
      <c r="U56" s="42"/>
      <c r="V56" s="73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4"/>
    </row>
    <row r="57" spans="1:59" x14ac:dyDescent="0.25">
      <c r="A57" s="71">
        <v>441</v>
      </c>
      <c r="B57" s="70" t="s">
        <v>86</v>
      </c>
      <c r="C57" s="52">
        <v>6</v>
      </c>
      <c r="D57" s="57">
        <v>140940</v>
      </c>
      <c r="E57" s="53" t="e">
        <f>(($B$5*$D57)-($B$20*$B$7*'LRFR Flexure Responses'!#REF!)-('LFR Shear Ratings'!$B$7*'LRFR Flexure Responses'!#REF!))/('LFR Shear Ratings'!$B$9*'LRFR Flexure Responses'!#REF!)</f>
        <v>#REF!</v>
      </c>
      <c r="F57" s="54"/>
      <c r="G57" s="54"/>
      <c r="H57" s="42"/>
      <c r="I57" s="42"/>
      <c r="J57" s="42"/>
      <c r="K57" s="42"/>
      <c r="L57" s="42"/>
      <c r="M57" s="42"/>
      <c r="N57" s="53" t="e">
        <f t="shared" si="0"/>
        <v>#REF!</v>
      </c>
      <c r="O57" s="54"/>
      <c r="P57" s="54">
        <f t="shared" si="1"/>
        <v>0</v>
      </c>
      <c r="Q57" s="42"/>
      <c r="R57" s="42"/>
      <c r="S57" s="42"/>
      <c r="T57" s="42"/>
      <c r="U57" s="42"/>
      <c r="V57" s="73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4"/>
      <c r="BG57" s="44"/>
    </row>
    <row r="58" spans="1:59" x14ac:dyDescent="0.25">
      <c r="A58" s="71">
        <v>447</v>
      </c>
      <c r="B58" s="70" t="s">
        <v>86</v>
      </c>
      <c r="C58" s="52">
        <v>6</v>
      </c>
      <c r="D58" s="57">
        <v>140940</v>
      </c>
      <c r="E58" s="53" t="e">
        <f>(($B$5*$D58)-($B$20*$B$7*'LRFR Flexure Responses'!#REF!)-('LFR Shear Ratings'!$B$7*'LRFR Flexure Responses'!#REF!))/('LFR Shear Ratings'!$B$9*'LRFR Flexure Responses'!#REF!)</f>
        <v>#REF!</v>
      </c>
      <c r="F58" s="54"/>
      <c r="G58" s="54"/>
      <c r="H58" s="42"/>
      <c r="I58" s="42"/>
      <c r="J58" s="42"/>
      <c r="K58" s="42"/>
      <c r="L58" s="42"/>
      <c r="M58" s="42"/>
      <c r="N58" s="53" t="e">
        <f t="shared" si="0"/>
        <v>#REF!</v>
      </c>
      <c r="O58" s="54"/>
      <c r="P58" s="54">
        <f t="shared" si="1"/>
        <v>0</v>
      </c>
      <c r="Q58" s="42"/>
      <c r="R58" s="42"/>
      <c r="S58" s="42"/>
      <c r="T58" s="42"/>
      <c r="U58" s="42"/>
      <c r="V58" s="73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</row>
    <row r="59" spans="1:59" x14ac:dyDescent="0.25">
      <c r="A59" s="71">
        <v>469</v>
      </c>
      <c r="B59" s="70" t="s">
        <v>86</v>
      </c>
      <c r="C59" s="52">
        <v>6</v>
      </c>
      <c r="D59" s="57">
        <v>140940</v>
      </c>
      <c r="E59" s="53" t="e">
        <f>(($B$5*$D59)-($B$20*$B$7*'LRFR Flexure Responses'!#REF!)-('LFR Shear Ratings'!$B$7*'LRFR Flexure Responses'!#REF!))/('LFR Shear Ratings'!$B$9*'LRFR Flexure Responses'!#REF!)</f>
        <v>#REF!</v>
      </c>
      <c r="F59" s="54"/>
      <c r="G59" s="54"/>
      <c r="H59" s="42"/>
      <c r="I59" s="42"/>
      <c r="J59" s="42"/>
      <c r="K59" s="42"/>
      <c r="L59" s="42"/>
      <c r="M59" s="42"/>
      <c r="N59" s="53" t="e">
        <f t="shared" si="0"/>
        <v>#REF!</v>
      </c>
      <c r="O59" s="54"/>
      <c r="P59" s="54">
        <f t="shared" si="1"/>
        <v>0</v>
      </c>
      <c r="Q59" s="42"/>
      <c r="R59" s="42"/>
      <c r="S59" s="42"/>
      <c r="T59" s="42"/>
      <c r="U59" s="42"/>
      <c r="V59" s="73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</row>
    <row r="60" spans="1:59" x14ac:dyDescent="0.25">
      <c r="A60" s="71">
        <v>475</v>
      </c>
      <c r="B60" s="70" t="s">
        <v>86</v>
      </c>
      <c r="C60" s="52">
        <v>6</v>
      </c>
      <c r="D60" s="57">
        <v>140940</v>
      </c>
      <c r="E60" s="53" t="e">
        <f>(($B$5*$D60)-($B$20*$B$7*'LRFR Flexure Responses'!#REF!)-('LFR Shear Ratings'!$B$7*'LRFR Flexure Responses'!#REF!))/('LFR Shear Ratings'!$B$9*'LRFR Flexure Responses'!#REF!)</f>
        <v>#REF!</v>
      </c>
      <c r="F60" s="54"/>
      <c r="G60" s="54"/>
      <c r="H60" s="42"/>
      <c r="I60" s="42"/>
      <c r="J60" s="42"/>
      <c r="K60" s="42"/>
      <c r="L60" s="42"/>
      <c r="M60" s="42"/>
      <c r="N60" s="53" t="e">
        <f t="shared" si="0"/>
        <v>#REF!</v>
      </c>
      <c r="O60" s="54"/>
      <c r="P60" s="54">
        <f t="shared" si="1"/>
        <v>0</v>
      </c>
      <c r="Q60" s="42"/>
      <c r="R60" s="42"/>
      <c r="S60" s="42"/>
      <c r="T60" s="42"/>
      <c r="U60" s="42"/>
      <c r="V60" s="73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  <c r="BG60" s="44"/>
    </row>
    <row r="61" spans="1:59" x14ac:dyDescent="0.25">
      <c r="A61" s="71">
        <v>497</v>
      </c>
      <c r="B61" s="70" t="s">
        <v>86</v>
      </c>
      <c r="C61" s="52">
        <v>6</v>
      </c>
      <c r="D61" s="57">
        <v>140940</v>
      </c>
      <c r="E61" s="53" t="e">
        <f>(($B$5*$D61)-($B$20*$B$7*'LRFR Flexure Responses'!#REF!)-('LFR Shear Ratings'!$B$7*'LRFR Flexure Responses'!#REF!))/('LFR Shear Ratings'!$B$9*'LRFR Flexure Responses'!#REF!)</f>
        <v>#REF!</v>
      </c>
      <c r="F61" s="54"/>
      <c r="G61" s="54"/>
      <c r="H61" s="42"/>
      <c r="I61" s="42"/>
      <c r="J61" s="42"/>
      <c r="K61" s="42"/>
      <c r="L61" s="42"/>
      <c r="M61" s="42"/>
      <c r="N61" s="53" t="e">
        <f t="shared" si="0"/>
        <v>#REF!</v>
      </c>
      <c r="O61" s="54"/>
      <c r="P61" s="54">
        <f t="shared" si="1"/>
        <v>0</v>
      </c>
      <c r="Q61" s="42"/>
      <c r="R61" s="42"/>
      <c r="S61" s="42"/>
      <c r="T61" s="42"/>
      <c r="U61" s="42"/>
      <c r="V61" s="73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4"/>
      <c r="BG61" s="44"/>
    </row>
    <row r="62" spans="1:59" x14ac:dyDescent="0.25">
      <c r="A62" s="71">
        <v>503</v>
      </c>
      <c r="B62" s="70" t="s">
        <v>86</v>
      </c>
      <c r="C62" s="52">
        <v>6</v>
      </c>
      <c r="D62" s="57">
        <v>140940</v>
      </c>
      <c r="E62" s="53" t="e">
        <f>(($B$5*$D62)-($B$20*$B$7*'LRFR Flexure Responses'!#REF!)-('LFR Shear Ratings'!$B$7*'LRFR Flexure Responses'!#REF!))/('LFR Shear Ratings'!$B$9*'LRFR Flexure Responses'!#REF!)</f>
        <v>#REF!</v>
      </c>
      <c r="F62" s="54"/>
      <c r="G62" s="54"/>
      <c r="H62" s="42"/>
      <c r="I62" s="42"/>
      <c r="J62" s="42"/>
      <c r="K62" s="42"/>
      <c r="L62" s="42"/>
      <c r="M62" s="42"/>
      <c r="N62" s="53" t="e">
        <f t="shared" si="0"/>
        <v>#REF!</v>
      </c>
      <c r="O62" s="54"/>
      <c r="P62" s="54">
        <f t="shared" si="1"/>
        <v>0</v>
      </c>
      <c r="Q62" s="42"/>
      <c r="R62" s="42"/>
      <c r="S62" s="42"/>
      <c r="T62" s="42"/>
      <c r="U62" s="42"/>
      <c r="V62" s="73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4"/>
      <c r="BC62" s="44"/>
      <c r="BD62" s="44"/>
      <c r="BE62" s="44"/>
      <c r="BF62" s="44"/>
      <c r="BG62" s="44"/>
    </row>
    <row r="63" spans="1:59" x14ac:dyDescent="0.25">
      <c r="A63" s="71">
        <v>525</v>
      </c>
      <c r="B63" s="70" t="s">
        <v>86</v>
      </c>
      <c r="C63" s="52">
        <v>6</v>
      </c>
      <c r="D63" s="57">
        <v>140940</v>
      </c>
      <c r="E63" s="53" t="e">
        <f>(($B$5*$D63)-($B$20*$B$7*'LRFR Flexure Responses'!#REF!)-('LFR Shear Ratings'!$B$7*'LRFR Flexure Responses'!#REF!))/('LFR Shear Ratings'!$B$9*'LRFR Flexure Responses'!#REF!)</f>
        <v>#REF!</v>
      </c>
      <c r="F63" s="54"/>
      <c r="G63" s="54"/>
      <c r="H63" s="42"/>
      <c r="I63" s="42"/>
      <c r="J63" s="42"/>
      <c r="K63" s="42"/>
      <c r="L63" s="42"/>
      <c r="M63" s="42"/>
      <c r="N63" s="53" t="e">
        <f t="shared" si="0"/>
        <v>#REF!</v>
      </c>
      <c r="O63" s="54"/>
      <c r="P63" s="54">
        <f t="shared" si="1"/>
        <v>0</v>
      </c>
      <c r="Q63" s="42"/>
      <c r="R63" s="42"/>
      <c r="S63" s="42"/>
      <c r="T63" s="42"/>
      <c r="U63" s="42"/>
      <c r="V63" s="73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4"/>
      <c r="BG63" s="44"/>
    </row>
    <row r="64" spans="1:59" x14ac:dyDescent="0.25">
      <c r="A64" s="71">
        <v>531</v>
      </c>
      <c r="B64" s="70" t="s">
        <v>86</v>
      </c>
      <c r="C64" s="52">
        <v>6</v>
      </c>
      <c r="D64" s="57">
        <v>140940</v>
      </c>
      <c r="E64" s="53" t="e">
        <f>(($B$5*$D64)-($B$20*$B$7*'LRFR Flexure Responses'!#REF!)-('LFR Shear Ratings'!$B$7*'LRFR Flexure Responses'!#REF!))/('LFR Shear Ratings'!$B$9*'LRFR Flexure Responses'!#REF!)</f>
        <v>#REF!</v>
      </c>
      <c r="F64" s="54"/>
      <c r="G64" s="54"/>
      <c r="H64" s="42"/>
      <c r="I64" s="42"/>
      <c r="J64" s="42"/>
      <c r="K64" s="42"/>
      <c r="L64" s="42"/>
      <c r="M64" s="42"/>
      <c r="N64" s="53" t="e">
        <f t="shared" si="0"/>
        <v>#REF!</v>
      </c>
      <c r="O64" s="54"/>
      <c r="P64" s="54">
        <f t="shared" si="1"/>
        <v>0</v>
      </c>
      <c r="Q64" s="42"/>
      <c r="R64" s="42"/>
      <c r="S64" s="42"/>
      <c r="T64" s="42"/>
      <c r="U64" s="42"/>
      <c r="V64" s="73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  <c r="AZ64" s="44"/>
      <c r="BA64" s="44"/>
      <c r="BB64" s="44"/>
      <c r="BC64" s="44"/>
      <c r="BD64" s="44"/>
      <c r="BE64" s="44"/>
      <c r="BF64" s="44"/>
      <c r="BG64" s="44"/>
    </row>
    <row r="65" spans="1:59" x14ac:dyDescent="0.25">
      <c r="A65" s="71">
        <v>553</v>
      </c>
      <c r="B65" s="70" t="s">
        <v>86</v>
      </c>
      <c r="C65" s="52">
        <v>6</v>
      </c>
      <c r="D65" s="57">
        <v>140940</v>
      </c>
      <c r="E65" s="53" t="e">
        <f>(($B$5*$D65)-($B$20*$B$7*'LRFR Flexure Responses'!#REF!)-('LFR Shear Ratings'!$B$7*'LRFR Flexure Responses'!#REF!))/('LFR Shear Ratings'!$B$9*'LRFR Flexure Responses'!#REF!)</f>
        <v>#REF!</v>
      </c>
      <c r="F65" s="54"/>
      <c r="G65" s="54"/>
      <c r="H65" s="42"/>
      <c r="I65" s="42"/>
      <c r="J65" s="42"/>
      <c r="K65" s="42"/>
      <c r="L65" s="42"/>
      <c r="M65" s="42"/>
      <c r="N65" s="53" t="e">
        <f t="shared" si="0"/>
        <v>#REF!</v>
      </c>
      <c r="O65" s="54"/>
      <c r="P65" s="54">
        <f t="shared" si="1"/>
        <v>0</v>
      </c>
      <c r="Q65" s="42"/>
      <c r="R65" s="42"/>
      <c r="S65" s="42"/>
      <c r="T65" s="42"/>
      <c r="U65" s="42"/>
      <c r="V65" s="73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44"/>
      <c r="BE65" s="44"/>
      <c r="BF65" s="44"/>
      <c r="BG65" s="44"/>
    </row>
    <row r="66" spans="1:59" x14ac:dyDescent="0.25">
      <c r="A66" s="71">
        <v>559</v>
      </c>
      <c r="B66" s="70" t="s">
        <v>86</v>
      </c>
      <c r="C66" s="52">
        <v>6</v>
      </c>
      <c r="D66" s="57">
        <v>140940</v>
      </c>
      <c r="E66" s="53" t="e">
        <f>(($B$5*$D66)-($B$20*$B$7*'LRFR Flexure Responses'!#REF!)-('LFR Shear Ratings'!$B$7*'LRFR Flexure Responses'!#REF!))/('LFR Shear Ratings'!$B$9*'LRFR Flexure Responses'!#REF!)</f>
        <v>#REF!</v>
      </c>
      <c r="F66" s="54"/>
      <c r="G66" s="54"/>
      <c r="H66" s="42"/>
      <c r="I66" s="42"/>
      <c r="J66" s="42"/>
      <c r="K66" s="42"/>
      <c r="L66" s="42"/>
      <c r="M66" s="42"/>
      <c r="N66" s="53" t="e">
        <f t="shared" si="0"/>
        <v>#REF!</v>
      </c>
      <c r="O66" s="54"/>
      <c r="P66" s="54">
        <f t="shared" si="1"/>
        <v>0</v>
      </c>
      <c r="Q66" s="42"/>
      <c r="R66" s="42"/>
      <c r="S66" s="42"/>
      <c r="T66" s="42"/>
      <c r="U66" s="42"/>
      <c r="V66" s="73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4"/>
      <c r="BG66" s="44"/>
    </row>
    <row r="67" spans="1:59" x14ac:dyDescent="0.25">
      <c r="A67" s="71">
        <v>301</v>
      </c>
      <c r="B67" s="70" t="s">
        <v>86</v>
      </c>
      <c r="C67" s="52">
        <v>6</v>
      </c>
      <c r="D67" s="57">
        <v>140940</v>
      </c>
      <c r="E67" s="53" t="e">
        <f>(($B$5*$D67)-($B$20*$B$7*'LRFR Flexure Responses'!#REF!)-('LFR Shear Ratings'!$B$7*'LRFR Flexure Responses'!#REF!))/('LFR Shear Ratings'!$B$9*'LRFR Flexure Responses'!#REF!)</f>
        <v>#REF!</v>
      </c>
      <c r="F67" s="54"/>
      <c r="G67" s="54"/>
      <c r="H67" s="42"/>
      <c r="I67" s="42"/>
      <c r="J67" s="42"/>
      <c r="K67" s="42"/>
      <c r="L67" s="42"/>
      <c r="M67" s="42"/>
      <c r="N67" s="53" t="e">
        <f t="shared" si="0"/>
        <v>#REF!</v>
      </c>
      <c r="O67" s="54"/>
      <c r="P67" s="54">
        <f t="shared" si="1"/>
        <v>0</v>
      </c>
      <c r="Q67" s="42"/>
      <c r="R67" s="42"/>
      <c r="S67" s="42"/>
      <c r="T67" s="42"/>
      <c r="U67" s="42"/>
      <c r="V67" s="73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44"/>
      <c r="BG67" s="44"/>
    </row>
    <row r="68" spans="1:59" x14ac:dyDescent="0.25">
      <c r="A68" s="71">
        <v>307</v>
      </c>
      <c r="B68" s="70" t="s">
        <v>86</v>
      </c>
      <c r="C68" s="52">
        <v>6</v>
      </c>
      <c r="D68" s="57">
        <v>140940</v>
      </c>
      <c r="E68" s="53" t="e">
        <f>(($B$5*$D68)-($B$20*$B$7*'LRFR Flexure Responses'!#REF!)-('LFR Shear Ratings'!$B$7*'LRFR Flexure Responses'!#REF!))/('LFR Shear Ratings'!$B$9*'LRFR Flexure Responses'!#REF!)</f>
        <v>#REF!</v>
      </c>
      <c r="F68" s="54"/>
      <c r="G68" s="54"/>
      <c r="H68" s="42"/>
      <c r="I68" s="42"/>
      <c r="J68" s="42"/>
      <c r="K68" s="42"/>
      <c r="L68" s="42"/>
      <c r="M68" s="42"/>
      <c r="N68" s="53" t="e">
        <f t="shared" si="0"/>
        <v>#REF!</v>
      </c>
      <c r="O68" s="54"/>
      <c r="P68" s="54">
        <f t="shared" si="1"/>
        <v>0</v>
      </c>
      <c r="Q68" s="42"/>
      <c r="R68" s="42"/>
      <c r="S68" s="42"/>
      <c r="T68" s="42"/>
      <c r="U68" s="42"/>
      <c r="V68" s="73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</row>
    <row r="69" spans="1:59" x14ac:dyDescent="0.25">
      <c r="A69" s="71">
        <v>434</v>
      </c>
      <c r="B69" s="70" t="s">
        <v>86</v>
      </c>
      <c r="C69" s="52">
        <v>6</v>
      </c>
      <c r="D69" s="57">
        <v>140940</v>
      </c>
      <c r="E69" s="53" t="e">
        <f>(($B$5*$D69)-($B$20*$B$7*'LRFR Flexure Responses'!#REF!)-('LFR Shear Ratings'!$B$7*'LRFR Flexure Responses'!#REF!))/('LFR Shear Ratings'!$B$9*'LRFR Flexure Responses'!#REF!)</f>
        <v>#REF!</v>
      </c>
      <c r="F69" s="54"/>
      <c r="G69" s="54"/>
      <c r="H69" s="42"/>
      <c r="I69" s="42"/>
      <c r="J69" s="42"/>
      <c r="K69" s="42"/>
      <c r="L69" s="42"/>
      <c r="M69" s="42"/>
      <c r="N69" s="53" t="e">
        <f t="shared" si="0"/>
        <v>#REF!</v>
      </c>
      <c r="O69" s="54"/>
      <c r="P69" s="54">
        <f t="shared" si="1"/>
        <v>0</v>
      </c>
      <c r="Q69" s="42"/>
      <c r="R69" s="42"/>
      <c r="S69" s="42"/>
      <c r="T69" s="42"/>
      <c r="U69" s="42"/>
      <c r="V69" s="73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</row>
    <row r="70" spans="1:59" x14ac:dyDescent="0.25">
      <c r="A70" s="71">
        <v>440</v>
      </c>
      <c r="B70" s="70" t="s">
        <v>86</v>
      </c>
      <c r="C70" s="52">
        <v>6</v>
      </c>
      <c r="D70" s="57">
        <v>140940</v>
      </c>
      <c r="E70" s="53" t="e">
        <f>(($B$5*$D70)-($B$20*$B$7*'LRFR Flexure Responses'!#REF!)-('LFR Shear Ratings'!$B$7*'LRFR Flexure Responses'!#REF!))/('LFR Shear Ratings'!$B$9*'LRFR Flexure Responses'!#REF!)</f>
        <v>#REF!</v>
      </c>
      <c r="F70" s="54"/>
      <c r="G70" s="54"/>
      <c r="H70" s="42"/>
      <c r="I70" s="42"/>
      <c r="J70" s="42"/>
      <c r="K70" s="42"/>
      <c r="L70" s="42"/>
      <c r="M70" s="42"/>
      <c r="N70" s="53" t="e">
        <f t="shared" si="0"/>
        <v>#REF!</v>
      </c>
      <c r="O70" s="54"/>
      <c r="P70" s="54">
        <f t="shared" si="1"/>
        <v>0</v>
      </c>
      <c r="Q70" s="42"/>
      <c r="R70" s="42"/>
      <c r="S70" s="42"/>
      <c r="T70" s="42"/>
      <c r="U70" s="42"/>
      <c r="V70" s="73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</row>
    <row r="71" spans="1:59" x14ac:dyDescent="0.25">
      <c r="A71" s="71">
        <v>462</v>
      </c>
      <c r="B71" s="70" t="s">
        <v>86</v>
      </c>
      <c r="C71" s="52">
        <v>6</v>
      </c>
      <c r="D71" s="57">
        <v>140940</v>
      </c>
      <c r="E71" s="53" t="e">
        <f>(($B$5*$D71)-($B$20*$B$7*'LRFR Flexure Responses'!#REF!)-('LFR Shear Ratings'!$B$7*'LRFR Flexure Responses'!#REF!))/('LFR Shear Ratings'!$B$9*'LRFR Flexure Responses'!#REF!)</f>
        <v>#REF!</v>
      </c>
      <c r="F71" s="54"/>
      <c r="G71" s="54"/>
      <c r="H71" s="42"/>
      <c r="I71" s="42"/>
      <c r="J71" s="42"/>
      <c r="K71" s="42"/>
      <c r="L71" s="42"/>
      <c r="M71" s="42"/>
      <c r="N71" s="53" t="e">
        <f t="shared" si="0"/>
        <v>#REF!</v>
      </c>
      <c r="O71" s="54"/>
      <c r="P71" s="54">
        <f t="shared" si="1"/>
        <v>0</v>
      </c>
      <c r="Q71" s="42"/>
      <c r="R71" s="42"/>
      <c r="S71" s="42"/>
      <c r="T71" s="42"/>
      <c r="U71" s="42"/>
      <c r="V71" s="73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</row>
    <row r="72" spans="1:59" x14ac:dyDescent="0.25">
      <c r="A72" s="71">
        <v>468</v>
      </c>
      <c r="B72" s="70" t="s">
        <v>86</v>
      </c>
      <c r="C72" s="52">
        <v>6</v>
      </c>
      <c r="D72" s="57">
        <v>140940</v>
      </c>
      <c r="E72" s="53" t="e">
        <f>(($B$5*$D72)-($B$20*$B$7*'LRFR Flexure Responses'!#REF!)-('LFR Shear Ratings'!$B$7*'LRFR Flexure Responses'!#REF!))/('LFR Shear Ratings'!$B$9*'LRFR Flexure Responses'!#REF!)</f>
        <v>#REF!</v>
      </c>
      <c r="F72" s="54"/>
      <c r="G72" s="54"/>
      <c r="H72" s="42"/>
      <c r="I72" s="42"/>
      <c r="J72" s="42"/>
      <c r="K72" s="42"/>
      <c r="L72" s="42"/>
      <c r="M72" s="42"/>
      <c r="N72" s="53" t="e">
        <f t="shared" si="0"/>
        <v>#REF!</v>
      </c>
      <c r="O72" s="54"/>
      <c r="P72" s="54">
        <f t="shared" si="1"/>
        <v>0</v>
      </c>
      <c r="Q72" s="42"/>
      <c r="R72" s="42"/>
      <c r="S72" s="42"/>
      <c r="T72" s="42"/>
      <c r="U72" s="42"/>
      <c r="V72" s="73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</row>
    <row r="73" spans="1:59" x14ac:dyDescent="0.25">
      <c r="A73" s="71">
        <v>490</v>
      </c>
      <c r="B73" s="70" t="s">
        <v>86</v>
      </c>
      <c r="C73" s="52">
        <v>6</v>
      </c>
      <c r="D73" s="57">
        <v>140940</v>
      </c>
      <c r="E73" s="53" t="e">
        <f>(($B$5*$D73)-($B$20*$B$7*'LRFR Flexure Responses'!#REF!)-('LFR Shear Ratings'!$B$7*'LRFR Flexure Responses'!#REF!))/('LFR Shear Ratings'!$B$9*'LRFR Flexure Responses'!#REF!)</f>
        <v>#REF!</v>
      </c>
      <c r="F73" s="54"/>
      <c r="G73" s="54"/>
      <c r="H73" s="42"/>
      <c r="I73" s="42"/>
      <c r="J73" s="42"/>
      <c r="K73" s="42"/>
      <c r="L73" s="42"/>
      <c r="M73" s="42"/>
      <c r="N73" s="53" t="e">
        <f t="shared" si="0"/>
        <v>#REF!</v>
      </c>
      <c r="O73" s="54"/>
      <c r="P73" s="54">
        <f t="shared" si="1"/>
        <v>0</v>
      </c>
      <c r="Q73" s="42"/>
      <c r="R73" s="42"/>
      <c r="S73" s="42"/>
      <c r="T73" s="42"/>
      <c r="U73" s="42"/>
      <c r="V73" s="73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</row>
    <row r="74" spans="1:59" x14ac:dyDescent="0.25">
      <c r="A74" s="71">
        <v>496</v>
      </c>
      <c r="B74" s="70" t="s">
        <v>86</v>
      </c>
      <c r="C74" s="52">
        <v>6</v>
      </c>
      <c r="D74" s="57">
        <v>140940</v>
      </c>
      <c r="E74" s="53" t="e">
        <f>(($B$5*$D74)-($B$20*$B$7*'LRFR Flexure Responses'!#REF!)-('LFR Shear Ratings'!$B$7*'LRFR Flexure Responses'!#REF!))/('LFR Shear Ratings'!$B$9*'LRFR Flexure Responses'!#REF!)</f>
        <v>#REF!</v>
      </c>
      <c r="F74" s="54"/>
      <c r="G74" s="54"/>
      <c r="H74" s="42"/>
      <c r="I74" s="42"/>
      <c r="J74" s="42"/>
      <c r="K74" s="42"/>
      <c r="L74" s="42"/>
      <c r="M74" s="42"/>
      <c r="N74" s="53" t="e">
        <f t="shared" si="0"/>
        <v>#REF!</v>
      </c>
      <c r="O74" s="54"/>
      <c r="P74" s="54">
        <f t="shared" si="1"/>
        <v>0</v>
      </c>
      <c r="Q74" s="42"/>
      <c r="R74" s="42"/>
      <c r="S74" s="42"/>
      <c r="T74" s="42"/>
      <c r="U74" s="42"/>
      <c r="V74" s="73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</row>
    <row r="75" spans="1:59" x14ac:dyDescent="0.25">
      <c r="A75" s="71">
        <v>518</v>
      </c>
      <c r="B75" s="70" t="s">
        <v>86</v>
      </c>
      <c r="C75" s="52">
        <v>6</v>
      </c>
      <c r="D75" s="57">
        <v>140940</v>
      </c>
      <c r="E75" s="53" t="e">
        <f>(($B$5*$D75)-($B$20*$B$7*'LRFR Flexure Responses'!#REF!)-('LFR Shear Ratings'!$B$7*'LRFR Flexure Responses'!#REF!))/('LFR Shear Ratings'!$B$9*'LRFR Flexure Responses'!#REF!)</f>
        <v>#REF!</v>
      </c>
      <c r="F75" s="54"/>
      <c r="G75" s="54"/>
      <c r="H75" s="42"/>
      <c r="I75" s="42"/>
      <c r="J75" s="42"/>
      <c r="K75" s="42"/>
      <c r="L75" s="42"/>
      <c r="M75" s="42"/>
      <c r="N75" s="53" t="e">
        <f t="shared" si="0"/>
        <v>#REF!</v>
      </c>
      <c r="O75" s="54"/>
      <c r="P75" s="54">
        <f t="shared" si="1"/>
        <v>0</v>
      </c>
      <c r="Q75" s="42"/>
      <c r="R75" s="42"/>
      <c r="S75" s="42"/>
      <c r="T75" s="42"/>
      <c r="U75" s="42"/>
      <c r="V75" s="73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</row>
    <row r="76" spans="1:59" x14ac:dyDescent="0.25">
      <c r="A76" s="71">
        <v>524</v>
      </c>
      <c r="B76" s="70" t="s">
        <v>86</v>
      </c>
      <c r="C76" s="52">
        <v>6</v>
      </c>
      <c r="D76" s="57">
        <v>140940</v>
      </c>
      <c r="E76" s="53" t="e">
        <f>(($B$5*$D76)-($B$20*$B$7*'LRFR Flexure Responses'!#REF!)-('LFR Shear Ratings'!$B$7*'LRFR Flexure Responses'!#REF!))/('LFR Shear Ratings'!$B$9*'LRFR Flexure Responses'!#REF!)</f>
        <v>#REF!</v>
      </c>
      <c r="F76" s="54"/>
      <c r="G76" s="54"/>
      <c r="H76" s="42"/>
      <c r="I76" s="42"/>
      <c r="J76" s="42"/>
      <c r="K76" s="42"/>
      <c r="L76" s="42"/>
      <c r="M76" s="42"/>
      <c r="N76" s="53" t="e">
        <f t="shared" si="0"/>
        <v>#REF!</v>
      </c>
      <c r="O76" s="54"/>
      <c r="P76" s="54">
        <f t="shared" si="1"/>
        <v>0</v>
      </c>
      <c r="Q76" s="42"/>
      <c r="R76" s="42"/>
      <c r="S76" s="42"/>
      <c r="T76" s="42"/>
      <c r="U76" s="42"/>
      <c r="V76" s="73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  <c r="BD76" s="44"/>
      <c r="BE76" s="44"/>
      <c r="BF76" s="44"/>
      <c r="BG76" s="44"/>
    </row>
    <row r="77" spans="1:59" x14ac:dyDescent="0.25">
      <c r="A77" s="71">
        <v>546</v>
      </c>
      <c r="B77" s="70" t="s">
        <v>86</v>
      </c>
      <c r="C77" s="52">
        <v>6</v>
      </c>
      <c r="D77" s="57">
        <v>140940</v>
      </c>
      <c r="E77" s="53" t="e">
        <f>(($B$5*$D77)-($B$20*$B$7*'LRFR Flexure Responses'!#REF!)-('LFR Shear Ratings'!$B$7*'LRFR Flexure Responses'!#REF!))/('LFR Shear Ratings'!$B$9*'LRFR Flexure Responses'!#REF!)</f>
        <v>#REF!</v>
      </c>
      <c r="F77" s="54"/>
      <c r="G77" s="54"/>
      <c r="H77" s="42"/>
      <c r="I77" s="42"/>
      <c r="J77" s="42"/>
      <c r="K77" s="42"/>
      <c r="L77" s="42"/>
      <c r="M77" s="42"/>
      <c r="N77" s="53" t="e">
        <f t="shared" si="0"/>
        <v>#REF!</v>
      </c>
      <c r="O77" s="54"/>
      <c r="P77" s="54">
        <f t="shared" si="1"/>
        <v>0</v>
      </c>
      <c r="Q77" s="42"/>
      <c r="R77" s="42"/>
      <c r="S77" s="42"/>
      <c r="T77" s="42"/>
      <c r="U77" s="42"/>
      <c r="V77" s="73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</row>
    <row r="78" spans="1:59" x14ac:dyDescent="0.25">
      <c r="A78" s="71">
        <v>552</v>
      </c>
      <c r="B78" s="70" t="s">
        <v>86</v>
      </c>
      <c r="C78" s="52">
        <v>6</v>
      </c>
      <c r="D78" s="57">
        <v>140940</v>
      </c>
      <c r="E78" s="53" t="e">
        <f>(($B$5*$D78)-($B$20*$B$7*'LRFR Flexure Responses'!#REF!)-('LFR Shear Ratings'!$B$7*'LRFR Flexure Responses'!#REF!))/('LFR Shear Ratings'!$B$9*'LRFR Flexure Responses'!#REF!)</f>
        <v>#REF!</v>
      </c>
      <c r="F78" s="54"/>
      <c r="G78" s="54"/>
      <c r="H78" s="42"/>
      <c r="I78" s="42"/>
      <c r="J78" s="42"/>
      <c r="K78" s="42"/>
      <c r="L78" s="42"/>
      <c r="M78" s="42"/>
      <c r="N78" s="53" t="e">
        <f t="shared" si="0"/>
        <v>#REF!</v>
      </c>
      <c r="O78" s="54"/>
      <c r="P78" s="54">
        <f t="shared" si="1"/>
        <v>0</v>
      </c>
      <c r="Q78" s="42"/>
      <c r="R78" s="42"/>
      <c r="S78" s="42"/>
      <c r="T78" s="42"/>
      <c r="U78" s="42"/>
      <c r="V78" s="73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44"/>
      <c r="BF78" s="44"/>
      <c r="BG78" s="44"/>
    </row>
    <row r="79" spans="1:59" x14ac:dyDescent="0.25">
      <c r="A79" s="71">
        <v>294</v>
      </c>
      <c r="B79" s="70" t="s">
        <v>86</v>
      </c>
      <c r="C79" s="52">
        <v>6</v>
      </c>
      <c r="D79" s="57">
        <v>140940</v>
      </c>
      <c r="E79" s="53" t="e">
        <f>(($B$5*$D79)-($B$20*$B$7*'LRFR Flexure Responses'!#REF!)-('LFR Shear Ratings'!$B$7*'LRFR Flexure Responses'!#REF!))/('LFR Shear Ratings'!$B$9*'LRFR Flexure Responses'!#REF!)</f>
        <v>#REF!</v>
      </c>
      <c r="F79" s="54"/>
      <c r="G79" s="54"/>
      <c r="H79" s="42"/>
      <c r="I79" s="42"/>
      <c r="J79" s="42"/>
      <c r="K79" s="42"/>
      <c r="L79" s="42"/>
      <c r="M79" s="42"/>
      <c r="N79" s="53" t="e">
        <f t="shared" si="0"/>
        <v>#REF!</v>
      </c>
      <c r="O79" s="54"/>
      <c r="P79" s="54">
        <f t="shared" si="1"/>
        <v>0</v>
      </c>
      <c r="Q79" s="42"/>
      <c r="R79" s="42"/>
      <c r="S79" s="42"/>
      <c r="T79" s="42"/>
      <c r="U79" s="42"/>
      <c r="V79" s="73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44"/>
      <c r="BF79" s="44"/>
      <c r="BG79" s="44"/>
    </row>
    <row r="80" spans="1:59" x14ac:dyDescent="0.25">
      <c r="A80" s="71">
        <v>300</v>
      </c>
      <c r="B80" s="70" t="s">
        <v>86</v>
      </c>
      <c r="C80" s="52">
        <v>6</v>
      </c>
      <c r="D80" s="57">
        <v>140940</v>
      </c>
      <c r="E80" s="53" t="e">
        <f>(($B$5*$D80)-($B$20*$B$7*'LRFR Flexure Responses'!#REF!)-('LFR Shear Ratings'!$B$7*'LRFR Flexure Responses'!#REF!))/('LFR Shear Ratings'!$B$9*'LRFR Flexure Responses'!#REF!)</f>
        <v>#REF!</v>
      </c>
      <c r="F80" s="54"/>
      <c r="G80" s="54"/>
      <c r="H80" s="42"/>
      <c r="I80" s="42"/>
      <c r="J80" s="42"/>
      <c r="K80" s="42"/>
      <c r="L80" s="42"/>
      <c r="M80" s="42"/>
      <c r="N80" s="53" t="e">
        <f t="shared" si="0"/>
        <v>#REF!</v>
      </c>
      <c r="O80" s="54"/>
      <c r="P80" s="54">
        <f t="shared" si="1"/>
        <v>0</v>
      </c>
      <c r="Q80" s="42"/>
      <c r="R80" s="42"/>
      <c r="S80" s="42"/>
      <c r="T80" s="42"/>
      <c r="U80" s="42"/>
      <c r="V80" s="73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4"/>
      <c r="BB80" s="44"/>
      <c r="BC80" s="44"/>
      <c r="BD80" s="44"/>
      <c r="BE80" s="44"/>
      <c r="BF80" s="44"/>
      <c r="BG80" s="44"/>
    </row>
    <row r="81" spans="1:59" x14ac:dyDescent="0.25">
      <c r="A81" s="71">
        <v>427</v>
      </c>
      <c r="B81" s="70" t="s">
        <v>86</v>
      </c>
      <c r="C81" s="52">
        <v>6</v>
      </c>
      <c r="D81" s="57">
        <v>140940</v>
      </c>
      <c r="E81" s="53" t="e">
        <f>(($B$5*$D81)-($B$20*$B$7*'LRFR Flexure Responses'!#REF!)-('LFR Shear Ratings'!$B$7*'LRFR Flexure Responses'!#REF!))/('LFR Shear Ratings'!$B$9*'LRFR Flexure Responses'!#REF!)</f>
        <v>#REF!</v>
      </c>
      <c r="F81" s="54"/>
      <c r="G81" s="54"/>
      <c r="H81" s="42"/>
      <c r="I81" s="42"/>
      <c r="J81" s="42"/>
      <c r="K81" s="42"/>
      <c r="L81" s="42"/>
      <c r="M81" s="42"/>
      <c r="N81" s="53" t="e">
        <f t="shared" si="0"/>
        <v>#REF!</v>
      </c>
      <c r="O81" s="54"/>
      <c r="P81" s="54">
        <f t="shared" si="1"/>
        <v>0</v>
      </c>
      <c r="Q81" s="42"/>
      <c r="R81" s="42"/>
      <c r="S81" s="42"/>
      <c r="T81" s="42"/>
      <c r="U81" s="42"/>
      <c r="V81" s="73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4"/>
      <c r="BG81" s="44"/>
    </row>
    <row r="82" spans="1:59" x14ac:dyDescent="0.25">
      <c r="A82" s="71">
        <v>433</v>
      </c>
      <c r="B82" s="70" t="s">
        <v>86</v>
      </c>
      <c r="C82" s="52">
        <v>6</v>
      </c>
      <c r="D82" s="57">
        <v>140940</v>
      </c>
      <c r="E82" s="53" t="e">
        <f>(($B$5*$D82)-($B$20*$B$7*'LRFR Flexure Responses'!#REF!)-('LFR Shear Ratings'!$B$7*'LRFR Flexure Responses'!#REF!))/('LFR Shear Ratings'!$B$9*'LRFR Flexure Responses'!#REF!)</f>
        <v>#REF!</v>
      </c>
      <c r="F82" s="54"/>
      <c r="G82" s="54"/>
      <c r="H82" s="42"/>
      <c r="I82" s="42"/>
      <c r="J82" s="42"/>
      <c r="K82" s="42"/>
      <c r="L82" s="42"/>
      <c r="M82" s="42"/>
      <c r="N82" s="53" t="e">
        <f t="shared" si="0"/>
        <v>#REF!</v>
      </c>
      <c r="O82" s="54"/>
      <c r="P82" s="54">
        <f t="shared" si="1"/>
        <v>0</v>
      </c>
      <c r="Q82" s="42"/>
      <c r="R82" s="42"/>
      <c r="S82" s="42"/>
      <c r="T82" s="42"/>
      <c r="U82" s="42"/>
      <c r="V82" s="73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4"/>
      <c r="BC82" s="44"/>
      <c r="BD82" s="44"/>
      <c r="BE82" s="44"/>
      <c r="BF82" s="44"/>
      <c r="BG82" s="44"/>
    </row>
    <row r="83" spans="1:59" x14ac:dyDescent="0.25">
      <c r="A83" s="71">
        <v>455</v>
      </c>
      <c r="B83" s="70" t="s">
        <v>86</v>
      </c>
      <c r="C83" s="52">
        <v>6</v>
      </c>
      <c r="D83" s="57">
        <v>140940</v>
      </c>
      <c r="E83" s="53" t="e">
        <f>(($B$5*$D83)-($B$20*$B$7*'LRFR Flexure Responses'!#REF!)-('LFR Shear Ratings'!$B$7*'LRFR Flexure Responses'!#REF!))/('LFR Shear Ratings'!$B$9*'LRFR Flexure Responses'!#REF!)</f>
        <v>#REF!</v>
      </c>
      <c r="F83" s="54"/>
      <c r="G83" s="54"/>
      <c r="H83" s="42"/>
      <c r="I83" s="42"/>
      <c r="J83" s="42"/>
      <c r="K83" s="42"/>
      <c r="L83" s="42"/>
      <c r="M83" s="42"/>
      <c r="N83" s="53" t="e">
        <f t="shared" si="0"/>
        <v>#REF!</v>
      </c>
      <c r="O83" s="54"/>
      <c r="P83" s="54">
        <f t="shared" si="1"/>
        <v>0</v>
      </c>
      <c r="Q83" s="42"/>
      <c r="R83" s="42"/>
      <c r="S83" s="42"/>
      <c r="T83" s="42"/>
      <c r="U83" s="42"/>
      <c r="V83" s="73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/>
      <c r="BC83" s="44"/>
      <c r="BD83" s="44"/>
      <c r="BE83" s="44"/>
      <c r="BF83" s="44"/>
      <c r="BG83" s="44"/>
    </row>
    <row r="84" spans="1:59" x14ac:dyDescent="0.25">
      <c r="A84" s="71">
        <v>461</v>
      </c>
      <c r="B84" s="70" t="s">
        <v>86</v>
      </c>
      <c r="C84" s="52">
        <v>6</v>
      </c>
      <c r="D84" s="57">
        <v>140940</v>
      </c>
      <c r="E84" s="53" t="e">
        <f>(($B$5*$D84)-($B$20*$B$7*'LRFR Flexure Responses'!#REF!)-('LFR Shear Ratings'!$B$7*'LRFR Flexure Responses'!#REF!))/('LFR Shear Ratings'!$B$9*'LRFR Flexure Responses'!#REF!)</f>
        <v>#REF!</v>
      </c>
      <c r="F84" s="54"/>
      <c r="G84" s="54"/>
      <c r="H84" s="42"/>
      <c r="I84" s="42"/>
      <c r="J84" s="42"/>
      <c r="K84" s="42"/>
      <c r="L84" s="42"/>
      <c r="M84" s="42"/>
      <c r="N84" s="53" t="e">
        <f t="shared" si="0"/>
        <v>#REF!</v>
      </c>
      <c r="O84" s="54"/>
      <c r="P84" s="54">
        <f t="shared" si="1"/>
        <v>0</v>
      </c>
      <c r="Q84" s="42"/>
      <c r="R84" s="42"/>
      <c r="S84" s="42"/>
      <c r="T84" s="42"/>
      <c r="U84" s="42"/>
      <c r="V84" s="73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  <c r="BA84" s="44"/>
      <c r="BB84" s="44"/>
      <c r="BC84" s="44"/>
      <c r="BD84" s="44"/>
      <c r="BE84" s="44"/>
      <c r="BF84" s="44"/>
      <c r="BG84" s="44"/>
    </row>
    <row r="85" spans="1:59" x14ac:dyDescent="0.25">
      <c r="A85" s="71">
        <v>483</v>
      </c>
      <c r="B85" s="70" t="s">
        <v>86</v>
      </c>
      <c r="C85" s="52">
        <v>6</v>
      </c>
      <c r="D85" s="57">
        <v>140940</v>
      </c>
      <c r="E85" s="53" t="e">
        <f>(($B$5*$D85)-($B$20*$B$7*'LRFR Flexure Responses'!#REF!)-('LFR Shear Ratings'!$B$7*'LRFR Flexure Responses'!#REF!))/('LFR Shear Ratings'!$B$9*'LRFR Flexure Responses'!#REF!)</f>
        <v>#REF!</v>
      </c>
      <c r="F85" s="54"/>
      <c r="G85" s="54"/>
      <c r="H85" s="42"/>
      <c r="I85" s="42"/>
      <c r="J85" s="42"/>
      <c r="K85" s="42"/>
      <c r="L85" s="42"/>
      <c r="M85" s="42"/>
      <c r="N85" s="53" t="e">
        <f t="shared" si="0"/>
        <v>#REF!</v>
      </c>
      <c r="O85" s="54"/>
      <c r="P85" s="54">
        <f t="shared" si="1"/>
        <v>0</v>
      </c>
      <c r="Q85" s="42"/>
      <c r="R85" s="42"/>
      <c r="S85" s="42"/>
      <c r="T85" s="42"/>
      <c r="U85" s="42"/>
      <c r="V85" s="73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4"/>
      <c r="BE85" s="44"/>
      <c r="BF85" s="44"/>
      <c r="BG85" s="44"/>
    </row>
    <row r="86" spans="1:59" x14ac:dyDescent="0.25">
      <c r="A86" s="71">
        <v>489</v>
      </c>
      <c r="B86" s="70" t="s">
        <v>86</v>
      </c>
      <c r="C86" s="52">
        <v>6</v>
      </c>
      <c r="D86" s="57">
        <v>140940</v>
      </c>
      <c r="E86" s="53" t="e">
        <f>(($B$5*$D86)-($B$20*$B$7*'LRFR Flexure Responses'!#REF!)-('LFR Shear Ratings'!$B$7*'LRFR Flexure Responses'!#REF!))/('LFR Shear Ratings'!$B$9*'LRFR Flexure Responses'!#REF!)</f>
        <v>#REF!</v>
      </c>
      <c r="F86" s="54"/>
      <c r="G86" s="54"/>
      <c r="H86" s="42"/>
      <c r="I86" s="42"/>
      <c r="J86" s="42"/>
      <c r="K86" s="42"/>
      <c r="L86" s="42"/>
      <c r="M86" s="42"/>
      <c r="N86" s="53" t="e">
        <f t="shared" si="0"/>
        <v>#REF!</v>
      </c>
      <c r="O86" s="54"/>
      <c r="P86" s="54">
        <f t="shared" si="1"/>
        <v>0</v>
      </c>
      <c r="Q86" s="42"/>
      <c r="R86" s="42"/>
      <c r="S86" s="42"/>
      <c r="T86" s="42"/>
      <c r="U86" s="42"/>
      <c r="V86" s="73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4"/>
      <c r="BG86" s="44"/>
    </row>
    <row r="87" spans="1:59" x14ac:dyDescent="0.25">
      <c r="A87" s="71">
        <v>511</v>
      </c>
      <c r="B87" s="70" t="s">
        <v>86</v>
      </c>
      <c r="C87" s="52">
        <v>6</v>
      </c>
      <c r="D87" s="57">
        <v>140940</v>
      </c>
      <c r="E87" s="53" t="e">
        <f>(($B$5*$D87)-($B$20*$B$7*'LRFR Flexure Responses'!#REF!)-('LFR Shear Ratings'!$B$7*'LRFR Flexure Responses'!#REF!))/('LFR Shear Ratings'!$B$9*'LRFR Flexure Responses'!#REF!)</f>
        <v>#REF!</v>
      </c>
      <c r="F87" s="54"/>
      <c r="G87" s="54"/>
      <c r="H87" s="42"/>
      <c r="I87" s="42"/>
      <c r="J87" s="42"/>
      <c r="K87" s="42"/>
      <c r="L87" s="42"/>
      <c r="M87" s="42"/>
      <c r="N87" s="53" t="e">
        <f t="shared" si="0"/>
        <v>#REF!</v>
      </c>
      <c r="O87" s="54"/>
      <c r="P87" s="54">
        <f t="shared" si="1"/>
        <v>0</v>
      </c>
      <c r="Q87" s="42"/>
      <c r="R87" s="42"/>
      <c r="S87" s="42"/>
      <c r="T87" s="42"/>
      <c r="U87" s="42"/>
      <c r="V87" s="73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4"/>
      <c r="BE87" s="44"/>
      <c r="BF87" s="44"/>
      <c r="BG87" s="44"/>
    </row>
    <row r="88" spans="1:59" x14ac:dyDescent="0.25">
      <c r="A88" s="71">
        <v>517</v>
      </c>
      <c r="B88" s="70" t="s">
        <v>86</v>
      </c>
      <c r="C88" s="52">
        <v>6</v>
      </c>
      <c r="D88" s="57">
        <v>140940</v>
      </c>
      <c r="E88" s="53" t="e">
        <f>(($B$5*$D88)-($B$20*$B$7*'LRFR Flexure Responses'!#REF!)-('LFR Shear Ratings'!$B$7*'LRFR Flexure Responses'!#REF!))/('LFR Shear Ratings'!$B$9*'LRFR Flexure Responses'!#REF!)</f>
        <v>#REF!</v>
      </c>
      <c r="F88" s="54"/>
      <c r="G88" s="54"/>
      <c r="H88" s="42"/>
      <c r="I88" s="42"/>
      <c r="J88" s="42"/>
      <c r="K88" s="42"/>
      <c r="L88" s="42"/>
      <c r="M88" s="42"/>
      <c r="N88" s="53" t="e">
        <f t="shared" si="0"/>
        <v>#REF!</v>
      </c>
      <c r="O88" s="54"/>
      <c r="P88" s="54">
        <f t="shared" si="1"/>
        <v>0</v>
      </c>
      <c r="Q88" s="42"/>
      <c r="R88" s="42"/>
      <c r="S88" s="42"/>
      <c r="T88" s="42"/>
      <c r="U88" s="42"/>
      <c r="V88" s="73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44"/>
      <c r="BE88" s="44"/>
      <c r="BF88" s="44"/>
      <c r="BG88" s="44"/>
    </row>
    <row r="89" spans="1:59" x14ac:dyDescent="0.25">
      <c r="A89" s="71">
        <v>539</v>
      </c>
      <c r="B89" s="70" t="s">
        <v>86</v>
      </c>
      <c r="C89" s="52">
        <v>6</v>
      </c>
      <c r="D89" s="57">
        <v>140940</v>
      </c>
      <c r="E89" s="53" t="e">
        <f>(($B$5*$D89)-($B$20*$B$7*'LRFR Flexure Responses'!#REF!)-('LFR Shear Ratings'!$B$7*'LRFR Flexure Responses'!#REF!))/('LFR Shear Ratings'!$B$9*'LRFR Flexure Responses'!#REF!)</f>
        <v>#REF!</v>
      </c>
      <c r="F89" s="54"/>
      <c r="G89" s="54"/>
      <c r="H89" s="42"/>
      <c r="I89" s="42"/>
      <c r="J89" s="42"/>
      <c r="K89" s="42"/>
      <c r="L89" s="42"/>
      <c r="M89" s="42"/>
      <c r="N89" s="53" t="e">
        <f t="shared" si="0"/>
        <v>#REF!</v>
      </c>
      <c r="O89" s="54"/>
      <c r="P89" s="54">
        <f t="shared" si="1"/>
        <v>0</v>
      </c>
      <c r="Q89" s="42"/>
      <c r="R89" s="42"/>
      <c r="S89" s="42"/>
      <c r="T89" s="42"/>
      <c r="U89" s="42"/>
      <c r="V89" s="73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4"/>
      <c r="BE89" s="44"/>
      <c r="BF89" s="44"/>
      <c r="BG89" s="44"/>
    </row>
    <row r="90" spans="1:59" x14ac:dyDescent="0.25">
      <c r="A90" s="71">
        <v>545</v>
      </c>
      <c r="B90" s="70" t="s">
        <v>86</v>
      </c>
      <c r="C90" s="52">
        <v>6</v>
      </c>
      <c r="D90" s="57">
        <v>140940</v>
      </c>
      <c r="E90" s="53" t="e">
        <f>(($B$5*$D90)-($B$20*$B$7*'LRFR Flexure Responses'!#REF!)-('LFR Shear Ratings'!$B$7*'LRFR Flexure Responses'!#REF!))/('LFR Shear Ratings'!$B$9*'LRFR Flexure Responses'!#REF!)</f>
        <v>#REF!</v>
      </c>
      <c r="F90" s="54"/>
      <c r="G90" s="54"/>
      <c r="H90" s="42"/>
      <c r="I90" s="42"/>
      <c r="J90" s="42"/>
      <c r="K90" s="42"/>
      <c r="L90" s="42"/>
      <c r="M90" s="42"/>
      <c r="N90" s="53" t="e">
        <f t="shared" ref="N90:N126" si="2">E90*($B$9/$B$10)</f>
        <v>#REF!</v>
      </c>
      <c r="O90" s="54"/>
      <c r="P90" s="54">
        <f t="shared" ref="P90:P126" si="3">G90*($B$11/$B$12)</f>
        <v>0</v>
      </c>
      <c r="Q90" s="42"/>
      <c r="R90" s="42"/>
      <c r="S90" s="42"/>
      <c r="T90" s="42"/>
      <c r="U90" s="42"/>
      <c r="V90" s="73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44"/>
      <c r="BG90" s="44"/>
    </row>
    <row r="91" spans="1:59" x14ac:dyDescent="0.25">
      <c r="A91" s="71">
        <v>287</v>
      </c>
      <c r="B91" s="70" t="s">
        <v>86</v>
      </c>
      <c r="C91" s="52">
        <v>6</v>
      </c>
      <c r="D91" s="57">
        <v>140940</v>
      </c>
      <c r="E91" s="53" t="e">
        <f>(($B$5*$D91)-($B$20*$B$7*'LRFR Flexure Responses'!#REF!)-('LFR Shear Ratings'!$B$7*'LRFR Flexure Responses'!#REF!))/('LFR Shear Ratings'!$B$9*'LRFR Flexure Responses'!#REF!)</f>
        <v>#REF!</v>
      </c>
      <c r="F91" s="54"/>
      <c r="G91" s="54"/>
      <c r="H91" s="42"/>
      <c r="I91" s="42"/>
      <c r="J91" s="42"/>
      <c r="K91" s="42"/>
      <c r="L91" s="42"/>
      <c r="M91" s="42"/>
      <c r="N91" s="53" t="e">
        <f t="shared" si="2"/>
        <v>#REF!</v>
      </c>
      <c r="O91" s="54"/>
      <c r="P91" s="54">
        <f t="shared" si="3"/>
        <v>0</v>
      </c>
      <c r="Q91" s="42"/>
      <c r="R91" s="42"/>
      <c r="S91" s="42"/>
      <c r="T91" s="42"/>
      <c r="U91" s="42"/>
      <c r="V91" s="73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  <c r="BB91" s="44"/>
      <c r="BC91" s="44"/>
      <c r="BD91" s="44"/>
      <c r="BE91" s="44"/>
      <c r="BF91" s="44"/>
      <c r="BG91" s="44"/>
    </row>
    <row r="92" spans="1:59" x14ac:dyDescent="0.25">
      <c r="A92" s="71">
        <v>293</v>
      </c>
      <c r="B92" s="70" t="s">
        <v>86</v>
      </c>
      <c r="C92" s="52">
        <v>6</v>
      </c>
      <c r="D92" s="57">
        <v>140940</v>
      </c>
      <c r="E92" s="53" t="e">
        <f>(($B$5*$D92)-($B$20*$B$7*'LRFR Flexure Responses'!#REF!)-('LFR Shear Ratings'!$B$7*'LRFR Flexure Responses'!#REF!))/('LFR Shear Ratings'!$B$9*'LRFR Flexure Responses'!#REF!)</f>
        <v>#REF!</v>
      </c>
      <c r="F92" s="54"/>
      <c r="G92" s="54"/>
      <c r="H92" s="42"/>
      <c r="I92" s="42"/>
      <c r="J92" s="42"/>
      <c r="K92" s="42"/>
      <c r="L92" s="42"/>
      <c r="M92" s="42"/>
      <c r="N92" s="53" t="e">
        <f t="shared" si="2"/>
        <v>#REF!</v>
      </c>
      <c r="O92" s="54"/>
      <c r="P92" s="54">
        <f t="shared" si="3"/>
        <v>0</v>
      </c>
      <c r="Q92" s="42"/>
      <c r="R92" s="42"/>
      <c r="S92" s="42"/>
      <c r="T92" s="42"/>
      <c r="U92" s="42"/>
      <c r="V92" s="73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  <c r="BA92" s="44"/>
      <c r="BB92" s="44"/>
      <c r="BC92" s="44"/>
      <c r="BD92" s="44"/>
      <c r="BE92" s="44"/>
      <c r="BF92" s="44"/>
      <c r="BG92" s="44"/>
    </row>
    <row r="93" spans="1:59" x14ac:dyDescent="0.25">
      <c r="A93" s="71">
        <v>420</v>
      </c>
      <c r="B93" s="70" t="s">
        <v>86</v>
      </c>
      <c r="C93" s="52">
        <v>6</v>
      </c>
      <c r="D93" s="57">
        <v>140940</v>
      </c>
      <c r="E93" s="53" t="e">
        <f>(($B$5*$D93)-($B$20*$B$7*'LRFR Flexure Responses'!#REF!)-('LFR Shear Ratings'!$B$7*'LRFR Flexure Responses'!#REF!))/('LFR Shear Ratings'!$B$9*'LRFR Flexure Responses'!#REF!)</f>
        <v>#REF!</v>
      </c>
      <c r="F93" s="54"/>
      <c r="G93" s="54"/>
      <c r="H93" s="42"/>
      <c r="I93" s="42"/>
      <c r="J93" s="42"/>
      <c r="K93" s="42"/>
      <c r="L93" s="42"/>
      <c r="M93" s="42"/>
      <c r="N93" s="53" t="e">
        <f t="shared" si="2"/>
        <v>#REF!</v>
      </c>
      <c r="O93" s="54"/>
      <c r="P93" s="54">
        <f t="shared" si="3"/>
        <v>0</v>
      </c>
      <c r="Q93" s="42"/>
      <c r="R93" s="42"/>
      <c r="S93" s="42"/>
      <c r="T93" s="42"/>
      <c r="U93" s="42"/>
      <c r="V93" s="73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  <c r="BA93" s="44"/>
      <c r="BB93" s="44"/>
      <c r="BC93" s="44"/>
      <c r="BD93" s="44"/>
      <c r="BE93" s="44"/>
      <c r="BF93" s="44"/>
      <c r="BG93" s="44"/>
    </row>
    <row r="94" spans="1:59" x14ac:dyDescent="0.25">
      <c r="A94" s="71">
        <v>426</v>
      </c>
      <c r="B94" s="70" t="s">
        <v>86</v>
      </c>
      <c r="C94" s="52">
        <v>6</v>
      </c>
      <c r="D94" s="57">
        <v>140940</v>
      </c>
      <c r="E94" s="53" t="e">
        <f>(($B$5*$D94)-($B$20*$B$7*'LRFR Flexure Responses'!#REF!)-('LFR Shear Ratings'!$B$7*'LRFR Flexure Responses'!#REF!))/('LFR Shear Ratings'!$B$9*'LRFR Flexure Responses'!#REF!)</f>
        <v>#REF!</v>
      </c>
      <c r="F94" s="54"/>
      <c r="G94" s="54"/>
      <c r="H94" s="42"/>
      <c r="I94" s="42"/>
      <c r="J94" s="42"/>
      <c r="K94" s="42"/>
      <c r="L94" s="42"/>
      <c r="M94" s="42"/>
      <c r="N94" s="53" t="e">
        <f t="shared" si="2"/>
        <v>#REF!</v>
      </c>
      <c r="O94" s="54"/>
      <c r="P94" s="54">
        <f t="shared" si="3"/>
        <v>0</v>
      </c>
      <c r="Q94" s="42"/>
      <c r="R94" s="42"/>
      <c r="S94" s="42"/>
      <c r="T94" s="42"/>
      <c r="U94" s="42"/>
      <c r="V94" s="73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  <c r="BA94" s="44"/>
      <c r="BB94" s="44"/>
      <c r="BC94" s="44"/>
      <c r="BD94" s="44"/>
      <c r="BE94" s="44"/>
      <c r="BF94" s="44"/>
      <c r="BG94" s="44"/>
    </row>
    <row r="95" spans="1:59" x14ac:dyDescent="0.25">
      <c r="A95" s="71">
        <v>448</v>
      </c>
      <c r="B95" s="70" t="s">
        <v>86</v>
      </c>
      <c r="C95" s="52">
        <v>6</v>
      </c>
      <c r="D95" s="57">
        <v>140940</v>
      </c>
      <c r="E95" s="53" t="e">
        <f>(($B$5*$D95)-($B$20*$B$7*'LRFR Flexure Responses'!#REF!)-('LFR Shear Ratings'!$B$7*'LRFR Flexure Responses'!#REF!))/('LFR Shear Ratings'!$B$9*'LRFR Flexure Responses'!#REF!)</f>
        <v>#REF!</v>
      </c>
      <c r="F95" s="54"/>
      <c r="G95" s="54"/>
      <c r="H95" s="42"/>
      <c r="I95" s="42"/>
      <c r="J95" s="42"/>
      <c r="K95" s="42"/>
      <c r="L95" s="42"/>
      <c r="M95" s="42"/>
      <c r="N95" s="53" t="e">
        <f t="shared" si="2"/>
        <v>#REF!</v>
      </c>
      <c r="O95" s="54"/>
      <c r="P95" s="54">
        <f t="shared" si="3"/>
        <v>0</v>
      </c>
      <c r="Q95" s="42"/>
      <c r="R95" s="42"/>
      <c r="S95" s="42"/>
      <c r="T95" s="42"/>
      <c r="U95" s="42"/>
      <c r="V95" s="73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  <c r="BA95" s="44"/>
      <c r="BB95" s="44"/>
      <c r="BC95" s="44"/>
      <c r="BD95" s="44"/>
      <c r="BE95" s="44"/>
      <c r="BF95" s="44"/>
      <c r="BG95" s="44"/>
    </row>
    <row r="96" spans="1:59" x14ac:dyDescent="0.25">
      <c r="A96" s="71">
        <v>454</v>
      </c>
      <c r="B96" s="70" t="s">
        <v>86</v>
      </c>
      <c r="C96" s="52">
        <v>6</v>
      </c>
      <c r="D96" s="57">
        <v>140940</v>
      </c>
      <c r="E96" s="53" t="e">
        <f>(($B$5*$D96)-($B$20*$B$7*'LRFR Flexure Responses'!#REF!)-('LFR Shear Ratings'!$B$7*'LRFR Flexure Responses'!#REF!))/('LFR Shear Ratings'!$B$9*'LRFR Flexure Responses'!#REF!)</f>
        <v>#REF!</v>
      </c>
      <c r="F96" s="54"/>
      <c r="G96" s="54"/>
      <c r="H96" s="42"/>
      <c r="I96" s="42"/>
      <c r="J96" s="42"/>
      <c r="K96" s="42"/>
      <c r="L96" s="42"/>
      <c r="M96" s="42"/>
      <c r="N96" s="53" t="e">
        <f t="shared" si="2"/>
        <v>#REF!</v>
      </c>
      <c r="O96" s="54"/>
      <c r="P96" s="54">
        <f t="shared" si="3"/>
        <v>0</v>
      </c>
      <c r="Q96" s="42"/>
      <c r="R96" s="42"/>
      <c r="S96" s="42"/>
      <c r="T96" s="42"/>
      <c r="U96" s="42"/>
      <c r="V96" s="73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  <c r="AZ96" s="44"/>
      <c r="BA96" s="44"/>
      <c r="BB96" s="44"/>
      <c r="BC96" s="44"/>
      <c r="BD96" s="44"/>
      <c r="BE96" s="44"/>
      <c r="BF96" s="44"/>
      <c r="BG96" s="44"/>
    </row>
    <row r="97" spans="1:59" x14ac:dyDescent="0.25">
      <c r="A97" s="71">
        <v>476</v>
      </c>
      <c r="B97" s="70" t="s">
        <v>86</v>
      </c>
      <c r="C97" s="52">
        <v>6</v>
      </c>
      <c r="D97" s="57">
        <v>140940</v>
      </c>
      <c r="E97" s="53" t="e">
        <f>(($B$5*$D97)-($B$20*$B$7*'LRFR Flexure Responses'!#REF!)-('LFR Shear Ratings'!$B$7*'LRFR Flexure Responses'!#REF!))/('LFR Shear Ratings'!$B$9*'LRFR Flexure Responses'!#REF!)</f>
        <v>#REF!</v>
      </c>
      <c r="F97" s="54"/>
      <c r="G97" s="54"/>
      <c r="H97" s="42"/>
      <c r="I97" s="42"/>
      <c r="J97" s="42"/>
      <c r="K97" s="42"/>
      <c r="L97" s="42"/>
      <c r="M97" s="42"/>
      <c r="N97" s="53" t="e">
        <f t="shared" si="2"/>
        <v>#REF!</v>
      </c>
      <c r="O97" s="54"/>
      <c r="P97" s="54">
        <f t="shared" si="3"/>
        <v>0</v>
      </c>
      <c r="Q97" s="42"/>
      <c r="R97" s="42"/>
      <c r="S97" s="42"/>
      <c r="T97" s="42"/>
      <c r="U97" s="42"/>
      <c r="V97" s="73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/>
      <c r="AY97" s="44"/>
      <c r="AZ97" s="44"/>
      <c r="BA97" s="44"/>
      <c r="BB97" s="44"/>
      <c r="BC97" s="44"/>
      <c r="BD97" s="44"/>
      <c r="BE97" s="44"/>
      <c r="BF97" s="44"/>
      <c r="BG97" s="44"/>
    </row>
    <row r="98" spans="1:59" x14ac:dyDescent="0.25">
      <c r="A98" s="71">
        <v>482</v>
      </c>
      <c r="B98" s="70" t="s">
        <v>86</v>
      </c>
      <c r="C98" s="52">
        <v>6</v>
      </c>
      <c r="D98" s="57">
        <v>140940</v>
      </c>
      <c r="E98" s="53" t="e">
        <f>(($B$5*$D98)-($B$20*$B$7*'LRFR Flexure Responses'!#REF!)-('LFR Shear Ratings'!$B$7*'LRFR Flexure Responses'!#REF!))/('LFR Shear Ratings'!$B$9*'LRFR Flexure Responses'!#REF!)</f>
        <v>#REF!</v>
      </c>
      <c r="F98" s="54"/>
      <c r="G98" s="54"/>
      <c r="H98" s="42"/>
      <c r="I98" s="42"/>
      <c r="J98" s="42"/>
      <c r="K98" s="42"/>
      <c r="L98" s="42"/>
      <c r="M98" s="42"/>
      <c r="N98" s="53" t="e">
        <f t="shared" si="2"/>
        <v>#REF!</v>
      </c>
      <c r="O98" s="54"/>
      <c r="P98" s="54">
        <f t="shared" si="3"/>
        <v>0</v>
      </c>
      <c r="Q98" s="42"/>
      <c r="R98" s="42"/>
      <c r="S98" s="42"/>
      <c r="T98" s="42"/>
      <c r="U98" s="42"/>
      <c r="V98" s="73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/>
      <c r="AY98" s="44"/>
      <c r="AZ98" s="44"/>
      <c r="BA98" s="44"/>
      <c r="BB98" s="44"/>
      <c r="BC98" s="44"/>
      <c r="BD98" s="44"/>
      <c r="BE98" s="44"/>
      <c r="BF98" s="44"/>
      <c r="BG98" s="44"/>
    </row>
    <row r="99" spans="1:59" x14ac:dyDescent="0.25">
      <c r="A99" s="71">
        <v>504</v>
      </c>
      <c r="B99" s="70" t="s">
        <v>86</v>
      </c>
      <c r="C99" s="52">
        <v>6</v>
      </c>
      <c r="D99" s="57">
        <v>140940</v>
      </c>
      <c r="E99" s="53" t="e">
        <f>(($B$5*$D99)-($B$20*$B$7*'LRFR Flexure Responses'!#REF!)-('LFR Shear Ratings'!$B$7*'LRFR Flexure Responses'!#REF!))/('LFR Shear Ratings'!$B$9*'LRFR Flexure Responses'!#REF!)</f>
        <v>#REF!</v>
      </c>
      <c r="F99" s="54"/>
      <c r="G99" s="54"/>
      <c r="H99" s="42"/>
      <c r="I99" s="42"/>
      <c r="J99" s="42"/>
      <c r="K99" s="42"/>
      <c r="L99" s="42"/>
      <c r="M99" s="42"/>
      <c r="N99" s="53" t="e">
        <f t="shared" si="2"/>
        <v>#REF!</v>
      </c>
      <c r="O99" s="54"/>
      <c r="P99" s="54">
        <f t="shared" si="3"/>
        <v>0</v>
      </c>
      <c r="Q99" s="42"/>
      <c r="R99" s="42"/>
      <c r="S99" s="42"/>
      <c r="T99" s="42"/>
      <c r="U99" s="42"/>
      <c r="V99" s="73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/>
      <c r="AY99" s="44"/>
      <c r="AZ99" s="44"/>
      <c r="BA99" s="44"/>
      <c r="BB99" s="44"/>
      <c r="BC99" s="44"/>
      <c r="BD99" s="44"/>
      <c r="BE99" s="44"/>
      <c r="BF99" s="44"/>
      <c r="BG99" s="44"/>
    </row>
    <row r="100" spans="1:59" x14ac:dyDescent="0.25">
      <c r="A100" s="71">
        <v>510</v>
      </c>
      <c r="B100" s="70" t="s">
        <v>86</v>
      </c>
      <c r="C100" s="52">
        <v>6</v>
      </c>
      <c r="D100" s="57">
        <v>140940</v>
      </c>
      <c r="E100" s="53" t="e">
        <f>(($B$5*$D100)-($B$20*$B$7*'LRFR Flexure Responses'!#REF!)-('LFR Shear Ratings'!$B$7*'LRFR Flexure Responses'!#REF!))/('LFR Shear Ratings'!$B$9*'LRFR Flexure Responses'!#REF!)</f>
        <v>#REF!</v>
      </c>
      <c r="F100" s="54"/>
      <c r="G100" s="54"/>
      <c r="H100" s="42"/>
      <c r="I100" s="42"/>
      <c r="J100" s="42"/>
      <c r="K100" s="42"/>
      <c r="L100" s="42"/>
      <c r="M100" s="42"/>
      <c r="N100" s="53" t="e">
        <f t="shared" si="2"/>
        <v>#REF!</v>
      </c>
      <c r="O100" s="54"/>
      <c r="P100" s="54">
        <f t="shared" si="3"/>
        <v>0</v>
      </c>
      <c r="Q100" s="42"/>
      <c r="R100" s="42"/>
      <c r="S100" s="42"/>
      <c r="T100" s="42"/>
      <c r="U100" s="42"/>
      <c r="V100" s="73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  <c r="BF100" s="44"/>
      <c r="BG100" s="44"/>
    </row>
    <row r="101" spans="1:59" x14ac:dyDescent="0.25">
      <c r="A101" s="71">
        <v>532</v>
      </c>
      <c r="B101" s="70" t="s">
        <v>86</v>
      </c>
      <c r="C101" s="52">
        <v>6</v>
      </c>
      <c r="D101" s="57">
        <v>140940</v>
      </c>
      <c r="E101" s="53" t="e">
        <f>(($B$5*$D101)-($B$20*$B$7*'LRFR Flexure Responses'!#REF!)-('LFR Shear Ratings'!$B$7*'LRFR Flexure Responses'!#REF!))/('LFR Shear Ratings'!$B$9*'LRFR Flexure Responses'!#REF!)</f>
        <v>#REF!</v>
      </c>
      <c r="F101" s="54"/>
      <c r="G101" s="54"/>
      <c r="H101" s="42"/>
      <c r="I101" s="42"/>
      <c r="J101" s="42"/>
      <c r="K101" s="42"/>
      <c r="L101" s="42"/>
      <c r="M101" s="42"/>
      <c r="N101" s="53" t="e">
        <f t="shared" si="2"/>
        <v>#REF!</v>
      </c>
      <c r="O101" s="54"/>
      <c r="P101" s="54">
        <f t="shared" si="3"/>
        <v>0</v>
      </c>
      <c r="Q101" s="42"/>
      <c r="R101" s="42"/>
      <c r="S101" s="42"/>
      <c r="T101" s="42"/>
      <c r="U101" s="42"/>
      <c r="V101" s="73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  <c r="AW101" s="44"/>
      <c r="AX101" s="44"/>
      <c r="AY101" s="44"/>
      <c r="AZ101" s="44"/>
      <c r="BA101" s="44"/>
      <c r="BB101" s="44"/>
      <c r="BC101" s="44"/>
      <c r="BD101" s="44"/>
      <c r="BE101" s="44"/>
      <c r="BF101" s="44"/>
      <c r="BG101" s="44"/>
    </row>
    <row r="102" spans="1:59" x14ac:dyDescent="0.25">
      <c r="A102" s="71">
        <v>538</v>
      </c>
      <c r="B102" s="70" t="s">
        <v>86</v>
      </c>
      <c r="C102" s="52">
        <v>6</v>
      </c>
      <c r="D102" s="57">
        <v>140940</v>
      </c>
      <c r="E102" s="53" t="e">
        <f>(($B$5*$D102)-($B$20*$B$7*'LRFR Flexure Responses'!#REF!)-('LFR Shear Ratings'!$B$7*'LRFR Flexure Responses'!#REF!))/('LFR Shear Ratings'!$B$9*'LRFR Flexure Responses'!#REF!)</f>
        <v>#REF!</v>
      </c>
      <c r="F102" s="54"/>
      <c r="G102" s="54"/>
      <c r="H102" s="42"/>
      <c r="I102" s="42"/>
      <c r="J102" s="42"/>
      <c r="K102" s="42"/>
      <c r="L102" s="42"/>
      <c r="M102" s="42"/>
      <c r="N102" s="53" t="e">
        <f t="shared" si="2"/>
        <v>#REF!</v>
      </c>
      <c r="O102" s="54"/>
      <c r="P102" s="54">
        <f t="shared" si="3"/>
        <v>0</v>
      </c>
      <c r="Q102" s="42"/>
      <c r="R102" s="42"/>
      <c r="S102" s="42"/>
      <c r="T102" s="42"/>
      <c r="U102" s="42"/>
      <c r="V102" s="73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  <c r="BA102" s="44"/>
      <c r="BB102" s="44"/>
      <c r="BC102" s="44"/>
      <c r="BD102" s="44"/>
      <c r="BE102" s="44"/>
      <c r="BF102" s="44"/>
      <c r="BG102" s="44"/>
    </row>
    <row r="103" spans="1:59" x14ac:dyDescent="0.25">
      <c r="A103" s="71">
        <v>280</v>
      </c>
      <c r="B103" s="70" t="s">
        <v>86</v>
      </c>
      <c r="C103" s="52">
        <v>6</v>
      </c>
      <c r="D103" s="57">
        <v>140940</v>
      </c>
      <c r="E103" s="53" t="e">
        <f>(($B$5*$D103)-($B$20*$B$7*'LRFR Flexure Responses'!#REF!)-('LFR Shear Ratings'!$B$7*'LRFR Flexure Responses'!#REF!))/('LFR Shear Ratings'!$B$9*'LRFR Flexure Responses'!#REF!)</f>
        <v>#REF!</v>
      </c>
      <c r="F103" s="54"/>
      <c r="G103" s="54"/>
      <c r="H103" s="42"/>
      <c r="I103" s="42"/>
      <c r="J103" s="42"/>
      <c r="K103" s="42"/>
      <c r="L103" s="42"/>
      <c r="M103" s="42"/>
      <c r="N103" s="53" t="e">
        <f t="shared" si="2"/>
        <v>#REF!</v>
      </c>
      <c r="O103" s="54"/>
      <c r="P103" s="54">
        <f t="shared" si="3"/>
        <v>0</v>
      </c>
      <c r="Q103" s="42"/>
      <c r="R103" s="42"/>
      <c r="S103" s="42"/>
      <c r="T103" s="42"/>
      <c r="U103" s="42"/>
      <c r="V103" s="73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  <c r="AY103" s="44"/>
      <c r="AZ103" s="44"/>
      <c r="BA103" s="44"/>
      <c r="BB103" s="44"/>
      <c r="BC103" s="44"/>
      <c r="BD103" s="44"/>
      <c r="BE103" s="44"/>
      <c r="BF103" s="44"/>
      <c r="BG103" s="44"/>
    </row>
    <row r="104" spans="1:59" x14ac:dyDescent="0.25">
      <c r="A104" s="71">
        <v>286</v>
      </c>
      <c r="B104" s="70" t="s">
        <v>86</v>
      </c>
      <c r="C104" s="52">
        <v>6</v>
      </c>
      <c r="D104" s="57">
        <v>140940</v>
      </c>
      <c r="E104" s="53" t="e">
        <f>(($B$5*$D104)-($B$20*$B$7*'LRFR Flexure Responses'!#REF!)-('LFR Shear Ratings'!$B$7*'LRFR Flexure Responses'!#REF!))/('LFR Shear Ratings'!$B$9*'LRFR Flexure Responses'!#REF!)</f>
        <v>#REF!</v>
      </c>
      <c r="F104" s="54"/>
      <c r="G104" s="54"/>
      <c r="H104" s="42"/>
      <c r="I104" s="42"/>
      <c r="J104" s="42"/>
      <c r="K104" s="42"/>
      <c r="L104" s="42"/>
      <c r="M104" s="42"/>
      <c r="N104" s="53" t="e">
        <f t="shared" si="2"/>
        <v>#REF!</v>
      </c>
      <c r="O104" s="54"/>
      <c r="P104" s="54">
        <f t="shared" si="3"/>
        <v>0</v>
      </c>
      <c r="Q104" s="42"/>
      <c r="R104" s="42"/>
      <c r="S104" s="42"/>
      <c r="T104" s="42"/>
      <c r="U104" s="42"/>
      <c r="V104" s="73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</row>
    <row r="105" spans="1:59" x14ac:dyDescent="0.25">
      <c r="A105" s="71">
        <v>385</v>
      </c>
      <c r="B105" s="70" t="s">
        <v>86</v>
      </c>
      <c r="C105" s="52">
        <v>6</v>
      </c>
      <c r="D105" s="57">
        <v>140940</v>
      </c>
      <c r="E105" s="53" t="e">
        <f>(($B$5*$D105)-($B$20*$B$7*'LRFR Flexure Responses'!#REF!)-('LFR Shear Ratings'!$B$7*'LRFR Flexure Responses'!#REF!))/('LFR Shear Ratings'!$B$9*'LRFR Flexure Responses'!#REF!)</f>
        <v>#REF!</v>
      </c>
      <c r="F105" s="54"/>
      <c r="G105" s="54"/>
      <c r="H105" s="42"/>
      <c r="I105" s="42"/>
      <c r="J105" s="42"/>
      <c r="K105" s="42"/>
      <c r="L105" s="42"/>
      <c r="M105" s="42"/>
      <c r="N105" s="53" t="e">
        <f t="shared" si="2"/>
        <v>#REF!</v>
      </c>
      <c r="O105" s="54"/>
      <c r="P105" s="54">
        <f t="shared" si="3"/>
        <v>0</v>
      </c>
      <c r="Q105" s="42"/>
      <c r="R105" s="42"/>
      <c r="S105" s="42"/>
      <c r="T105" s="42"/>
      <c r="U105" s="42"/>
      <c r="V105" s="73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</row>
    <row r="106" spans="1:59" x14ac:dyDescent="0.25">
      <c r="A106" s="71">
        <v>391</v>
      </c>
      <c r="B106" s="70" t="s">
        <v>86</v>
      </c>
      <c r="C106" s="52">
        <v>6</v>
      </c>
      <c r="D106" s="57">
        <v>140940</v>
      </c>
      <c r="E106" s="53" t="e">
        <f>(($B$5*$D106)-($B$20*$B$7*'LRFR Flexure Responses'!#REF!)-('LFR Shear Ratings'!$B$7*'LRFR Flexure Responses'!#REF!))/('LFR Shear Ratings'!$B$9*'LRFR Flexure Responses'!#REF!)</f>
        <v>#REF!</v>
      </c>
      <c r="F106" s="54"/>
      <c r="G106" s="54"/>
      <c r="H106" s="42"/>
      <c r="I106" s="42"/>
      <c r="J106" s="42"/>
      <c r="K106" s="42"/>
      <c r="L106" s="42"/>
      <c r="M106" s="42"/>
      <c r="N106" s="53" t="e">
        <f t="shared" si="2"/>
        <v>#REF!</v>
      </c>
      <c r="O106" s="54"/>
      <c r="P106" s="54">
        <f t="shared" si="3"/>
        <v>0</v>
      </c>
      <c r="Q106" s="42"/>
      <c r="R106" s="42"/>
      <c r="S106" s="42"/>
      <c r="T106" s="42"/>
      <c r="U106" s="42"/>
      <c r="V106" s="73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</row>
    <row r="107" spans="1:59" x14ac:dyDescent="0.25">
      <c r="A107" s="71">
        <v>392</v>
      </c>
      <c r="B107" s="70" t="s">
        <v>86</v>
      </c>
      <c r="C107" s="52">
        <v>6</v>
      </c>
      <c r="D107" s="57">
        <v>140940</v>
      </c>
      <c r="E107" s="53" t="e">
        <f>(($B$5*$D107)-($B$20*$B$7*'LRFR Flexure Responses'!#REF!)-('LFR Shear Ratings'!$B$7*'LRFR Flexure Responses'!#REF!))/('LFR Shear Ratings'!$B$9*'LRFR Flexure Responses'!#REF!)</f>
        <v>#REF!</v>
      </c>
      <c r="F107" s="54"/>
      <c r="G107" s="54"/>
      <c r="H107" s="42"/>
      <c r="I107" s="42"/>
      <c r="J107" s="42"/>
      <c r="K107" s="42"/>
      <c r="L107" s="42"/>
      <c r="M107" s="42"/>
      <c r="N107" s="53" t="e">
        <f t="shared" si="2"/>
        <v>#REF!</v>
      </c>
      <c r="O107" s="54"/>
      <c r="P107" s="54">
        <f t="shared" si="3"/>
        <v>0</v>
      </c>
      <c r="Q107" s="42"/>
      <c r="R107" s="42"/>
      <c r="S107" s="42"/>
      <c r="T107" s="42"/>
      <c r="U107" s="42"/>
      <c r="V107" s="73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</row>
    <row r="108" spans="1:59" x14ac:dyDescent="0.25">
      <c r="A108" s="71">
        <v>398</v>
      </c>
      <c r="B108" s="70" t="s">
        <v>86</v>
      </c>
      <c r="C108" s="52">
        <v>6</v>
      </c>
      <c r="D108" s="57">
        <v>140940</v>
      </c>
      <c r="E108" s="53" t="e">
        <f>(($B$5*$D108)-($B$20*$B$7*'LRFR Flexure Responses'!#REF!)-('LFR Shear Ratings'!$B$7*'LRFR Flexure Responses'!#REF!))/('LFR Shear Ratings'!$B$9*'LRFR Flexure Responses'!#REF!)</f>
        <v>#REF!</v>
      </c>
      <c r="F108" s="54"/>
      <c r="G108" s="54"/>
      <c r="H108" s="42"/>
      <c r="I108" s="42"/>
      <c r="J108" s="42"/>
      <c r="K108" s="42"/>
      <c r="L108" s="42"/>
      <c r="M108" s="42"/>
      <c r="N108" s="53" t="e">
        <f t="shared" si="2"/>
        <v>#REF!</v>
      </c>
      <c r="O108" s="54"/>
      <c r="P108" s="54">
        <f t="shared" si="3"/>
        <v>0</v>
      </c>
      <c r="Q108" s="42"/>
      <c r="R108" s="42"/>
      <c r="S108" s="42"/>
      <c r="T108" s="42"/>
      <c r="U108" s="42"/>
      <c r="V108" s="73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</row>
    <row r="109" spans="1:59" x14ac:dyDescent="0.25">
      <c r="A109" s="71">
        <v>399</v>
      </c>
      <c r="B109" s="70" t="s">
        <v>86</v>
      </c>
      <c r="C109" s="52">
        <v>6</v>
      </c>
      <c r="D109" s="57">
        <v>140940</v>
      </c>
      <c r="E109" s="53" t="e">
        <f>(($B$5*$D109)-($B$20*$B$7*'LRFR Flexure Responses'!#REF!)-('LFR Shear Ratings'!$B$7*'LRFR Flexure Responses'!#REF!))/('LFR Shear Ratings'!$B$9*'LRFR Flexure Responses'!#REF!)</f>
        <v>#REF!</v>
      </c>
      <c r="F109" s="54"/>
      <c r="G109" s="54"/>
      <c r="H109" s="42"/>
      <c r="I109" s="42"/>
      <c r="J109" s="42"/>
      <c r="K109" s="42"/>
      <c r="L109" s="42"/>
      <c r="M109" s="42"/>
      <c r="N109" s="53" t="e">
        <f t="shared" si="2"/>
        <v>#REF!</v>
      </c>
      <c r="O109" s="54"/>
      <c r="P109" s="54">
        <f t="shared" si="3"/>
        <v>0</v>
      </c>
      <c r="Q109" s="42"/>
      <c r="R109" s="42"/>
      <c r="S109" s="42"/>
      <c r="T109" s="42"/>
      <c r="U109" s="42"/>
      <c r="V109" s="73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</row>
    <row r="110" spans="1:59" x14ac:dyDescent="0.25">
      <c r="A110" s="71">
        <v>405</v>
      </c>
      <c r="B110" s="70" t="s">
        <v>86</v>
      </c>
      <c r="C110" s="52">
        <v>6</v>
      </c>
      <c r="D110" s="57">
        <v>140940</v>
      </c>
      <c r="E110" s="53" t="e">
        <f>(($B$5*$D110)-($B$20*$B$7*'LRFR Flexure Responses'!#REF!)-('LFR Shear Ratings'!$B$7*'LRFR Flexure Responses'!#REF!))/('LFR Shear Ratings'!$B$9*'LRFR Flexure Responses'!#REF!)</f>
        <v>#REF!</v>
      </c>
      <c r="F110" s="54"/>
      <c r="G110" s="54"/>
      <c r="H110" s="42"/>
      <c r="I110" s="42"/>
      <c r="J110" s="42"/>
      <c r="K110" s="42"/>
      <c r="L110" s="42"/>
      <c r="M110" s="42"/>
      <c r="N110" s="53" t="e">
        <f t="shared" si="2"/>
        <v>#REF!</v>
      </c>
      <c r="O110" s="54"/>
      <c r="P110" s="54">
        <f t="shared" si="3"/>
        <v>0</v>
      </c>
      <c r="Q110" s="42"/>
      <c r="R110" s="42"/>
      <c r="S110" s="42"/>
      <c r="T110" s="42"/>
      <c r="U110" s="42"/>
      <c r="V110" s="73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</row>
    <row r="111" spans="1:59" x14ac:dyDescent="0.25">
      <c r="A111" s="71">
        <v>406</v>
      </c>
      <c r="B111" s="70" t="s">
        <v>86</v>
      </c>
      <c r="C111" s="52">
        <v>6</v>
      </c>
      <c r="D111" s="57">
        <v>140940</v>
      </c>
      <c r="E111" s="53" t="e">
        <f>(($B$5*$D111)-($B$20*$B$7*'LRFR Flexure Responses'!#REF!)-('LFR Shear Ratings'!$B$7*'LRFR Flexure Responses'!#REF!))/('LFR Shear Ratings'!$B$9*'LRFR Flexure Responses'!#REF!)</f>
        <v>#REF!</v>
      </c>
      <c r="F111" s="54"/>
      <c r="G111" s="54"/>
      <c r="H111" s="42"/>
      <c r="I111" s="42"/>
      <c r="J111" s="42"/>
      <c r="K111" s="42"/>
      <c r="L111" s="42"/>
      <c r="M111" s="42"/>
      <c r="N111" s="53" t="e">
        <f t="shared" si="2"/>
        <v>#REF!</v>
      </c>
      <c r="O111" s="54"/>
      <c r="P111" s="54">
        <f t="shared" si="3"/>
        <v>0</v>
      </c>
      <c r="Q111" s="42"/>
      <c r="R111" s="42"/>
      <c r="S111" s="42"/>
      <c r="T111" s="42"/>
      <c r="U111" s="42"/>
      <c r="V111" s="73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</row>
    <row r="112" spans="1:59" x14ac:dyDescent="0.25">
      <c r="A112" s="71">
        <v>412</v>
      </c>
      <c r="B112" s="70" t="s">
        <v>86</v>
      </c>
      <c r="C112" s="52">
        <v>6</v>
      </c>
      <c r="D112" s="57">
        <v>140940</v>
      </c>
      <c r="E112" s="53" t="e">
        <f>(($B$5*$D112)-($B$20*$B$7*'LRFR Flexure Responses'!#REF!)-('LFR Shear Ratings'!$B$7*'LRFR Flexure Responses'!#REF!))/('LFR Shear Ratings'!$B$9*'LRFR Flexure Responses'!#REF!)</f>
        <v>#REF!</v>
      </c>
      <c r="F112" s="54"/>
      <c r="G112" s="54"/>
      <c r="H112" s="42"/>
      <c r="I112" s="42"/>
      <c r="J112" s="42"/>
      <c r="K112" s="42"/>
      <c r="L112" s="42"/>
      <c r="M112" s="42"/>
      <c r="N112" s="53" t="e">
        <f t="shared" si="2"/>
        <v>#REF!</v>
      </c>
      <c r="O112" s="54"/>
      <c r="P112" s="54">
        <f t="shared" si="3"/>
        <v>0</v>
      </c>
      <c r="Q112" s="42"/>
      <c r="R112" s="42"/>
      <c r="S112" s="42"/>
      <c r="T112" s="42"/>
      <c r="U112" s="42"/>
      <c r="V112" s="73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4"/>
      <c r="AW112" s="44"/>
      <c r="AX112" s="44"/>
      <c r="AY112" s="44"/>
      <c r="AZ112" s="44"/>
      <c r="BA112" s="44"/>
      <c r="BB112" s="44"/>
      <c r="BC112" s="44"/>
      <c r="BD112" s="44"/>
      <c r="BE112" s="44"/>
      <c r="BF112" s="44"/>
      <c r="BG112" s="44"/>
    </row>
    <row r="113" spans="1:59" x14ac:dyDescent="0.25">
      <c r="A113" s="71">
        <v>413</v>
      </c>
      <c r="B113" s="70" t="s">
        <v>86</v>
      </c>
      <c r="C113" s="52">
        <v>6</v>
      </c>
      <c r="D113" s="57">
        <v>140940</v>
      </c>
      <c r="E113" s="53" t="e">
        <f>(($B$5*$D113)-($B$20*$B$7*'LRFR Flexure Responses'!#REF!)-('LFR Shear Ratings'!$B$7*'LRFR Flexure Responses'!#REF!))/('LFR Shear Ratings'!$B$9*'LRFR Flexure Responses'!#REF!)</f>
        <v>#REF!</v>
      </c>
      <c r="F113" s="54"/>
      <c r="G113" s="54"/>
      <c r="H113" s="42"/>
      <c r="I113" s="42"/>
      <c r="J113" s="42"/>
      <c r="K113" s="42"/>
      <c r="L113" s="42"/>
      <c r="M113" s="42"/>
      <c r="N113" s="53" t="e">
        <f t="shared" si="2"/>
        <v>#REF!</v>
      </c>
      <c r="O113" s="54"/>
      <c r="P113" s="54">
        <f t="shared" si="3"/>
        <v>0</v>
      </c>
      <c r="Q113" s="42"/>
      <c r="R113" s="42"/>
      <c r="S113" s="42"/>
      <c r="T113" s="42"/>
      <c r="U113" s="42"/>
      <c r="V113" s="73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4"/>
      <c r="AW113" s="44"/>
      <c r="AX113" s="44"/>
      <c r="AY113" s="44"/>
      <c r="AZ113" s="44"/>
      <c r="BA113" s="44"/>
      <c r="BB113" s="44"/>
      <c r="BC113" s="44"/>
      <c r="BD113" s="44"/>
      <c r="BE113" s="44"/>
      <c r="BF113" s="44"/>
      <c r="BG113" s="44"/>
    </row>
    <row r="114" spans="1:59" x14ac:dyDescent="0.25">
      <c r="A114" s="71">
        <v>419</v>
      </c>
      <c r="B114" s="70" t="s">
        <v>86</v>
      </c>
      <c r="C114" s="52">
        <v>6</v>
      </c>
      <c r="D114" s="57">
        <v>140940</v>
      </c>
      <c r="E114" s="53" t="e">
        <f>(($B$5*$D114)-($B$20*$B$7*'LRFR Flexure Responses'!#REF!)-('LFR Shear Ratings'!$B$7*'LRFR Flexure Responses'!#REF!))/('LFR Shear Ratings'!$B$9*'LRFR Flexure Responses'!#REF!)</f>
        <v>#REF!</v>
      </c>
      <c r="F114" s="54"/>
      <c r="G114" s="54"/>
      <c r="H114" s="42"/>
      <c r="I114" s="42"/>
      <c r="J114" s="42"/>
      <c r="K114" s="42"/>
      <c r="L114" s="42"/>
      <c r="M114" s="42"/>
      <c r="N114" s="53" t="e">
        <f t="shared" si="2"/>
        <v>#REF!</v>
      </c>
      <c r="O114" s="54"/>
      <c r="P114" s="54">
        <f t="shared" si="3"/>
        <v>0</v>
      </c>
      <c r="Q114" s="42"/>
      <c r="R114" s="42"/>
      <c r="S114" s="42"/>
      <c r="T114" s="42"/>
      <c r="U114" s="42"/>
      <c r="V114" s="73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  <c r="BF114" s="44"/>
      <c r="BG114" s="44"/>
    </row>
    <row r="115" spans="1:59" x14ac:dyDescent="0.25">
      <c r="A115" s="71">
        <v>263</v>
      </c>
      <c r="B115" s="70" t="s">
        <v>87</v>
      </c>
      <c r="C115" s="52">
        <v>5</v>
      </c>
      <c r="D115" s="57">
        <v>91350</v>
      </c>
      <c r="E115" s="53" t="e">
        <f>(($B$5*$D115)-($B$20*$B$7*'LRFR Flexure Responses'!#REF!)-('LFR Shear Ratings'!$B$7*'LRFR Flexure Responses'!#REF!))/('LFR Shear Ratings'!$B$9*'LRFR Flexure Responses'!#REF!)</f>
        <v>#REF!</v>
      </c>
      <c r="F115" s="54"/>
      <c r="G115" s="54"/>
      <c r="H115" s="42"/>
      <c r="I115" s="42"/>
      <c r="J115" s="42"/>
      <c r="K115" s="42"/>
      <c r="L115" s="42"/>
      <c r="M115" s="42"/>
      <c r="N115" s="53" t="e">
        <f t="shared" si="2"/>
        <v>#REF!</v>
      </c>
      <c r="O115" s="54"/>
      <c r="P115" s="54">
        <f t="shared" si="3"/>
        <v>0</v>
      </c>
      <c r="Q115" s="42"/>
      <c r="R115" s="42"/>
      <c r="S115" s="42"/>
      <c r="T115" s="42"/>
      <c r="U115" s="42"/>
      <c r="V115" s="73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4"/>
      <c r="AW115" s="44"/>
      <c r="AX115" s="44"/>
      <c r="AY115" s="44"/>
      <c r="AZ115" s="44"/>
      <c r="BA115" s="44"/>
      <c r="BB115" s="44"/>
      <c r="BC115" s="44"/>
      <c r="BD115" s="44"/>
      <c r="BE115" s="44"/>
      <c r="BF115" s="44"/>
      <c r="BG115" s="44"/>
    </row>
    <row r="116" spans="1:59" x14ac:dyDescent="0.25">
      <c r="A116" s="71">
        <v>269</v>
      </c>
      <c r="B116" s="70" t="s">
        <v>87</v>
      </c>
      <c r="C116" s="52">
        <v>5</v>
      </c>
      <c r="D116" s="57">
        <v>91350</v>
      </c>
      <c r="E116" s="53" t="e">
        <f>(($B$5*$D116)-($B$20*$B$7*'LRFR Flexure Responses'!#REF!)-('LFR Shear Ratings'!$B$7*'LRFR Flexure Responses'!#REF!))/('LFR Shear Ratings'!$B$9*'LRFR Flexure Responses'!#REF!)</f>
        <v>#REF!</v>
      </c>
      <c r="F116" s="54"/>
      <c r="G116" s="54"/>
      <c r="H116" s="42"/>
      <c r="I116" s="42"/>
      <c r="J116" s="42"/>
      <c r="K116" s="42"/>
      <c r="L116" s="42"/>
      <c r="M116" s="42"/>
      <c r="N116" s="53" t="e">
        <f t="shared" si="2"/>
        <v>#REF!</v>
      </c>
      <c r="O116" s="54"/>
      <c r="P116" s="54">
        <f t="shared" si="3"/>
        <v>0</v>
      </c>
      <c r="Q116" s="42"/>
      <c r="R116" s="42"/>
      <c r="S116" s="42"/>
      <c r="T116" s="42"/>
      <c r="U116" s="42"/>
      <c r="V116" s="73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  <c r="BF116" s="44"/>
      <c r="BG116" s="44"/>
    </row>
    <row r="117" spans="1:59" x14ac:dyDescent="0.25">
      <c r="A117" s="71">
        <v>315</v>
      </c>
      <c r="B117" s="70" t="s">
        <v>87</v>
      </c>
      <c r="C117" s="52">
        <v>5</v>
      </c>
      <c r="D117" s="57">
        <v>91350</v>
      </c>
      <c r="E117" s="53" t="e">
        <f>(($B$5*$D117)-($B$20*$B$7*'LRFR Flexure Responses'!#REF!)-('LFR Shear Ratings'!$B$7*'LRFR Flexure Responses'!#REF!))/('LFR Shear Ratings'!$B$9*'LRFR Flexure Responses'!#REF!)</f>
        <v>#REF!</v>
      </c>
      <c r="F117" s="54"/>
      <c r="G117" s="54"/>
      <c r="H117" s="42"/>
      <c r="I117" s="42"/>
      <c r="J117" s="42"/>
      <c r="K117" s="42"/>
      <c r="L117" s="42"/>
      <c r="M117" s="42"/>
      <c r="N117" s="53" t="e">
        <f t="shared" si="2"/>
        <v>#REF!</v>
      </c>
      <c r="O117" s="54"/>
      <c r="P117" s="54">
        <f t="shared" si="3"/>
        <v>0</v>
      </c>
      <c r="Q117" s="42"/>
      <c r="R117" s="42"/>
      <c r="S117" s="42"/>
      <c r="T117" s="42"/>
      <c r="U117" s="42"/>
      <c r="V117" s="73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  <c r="BF117" s="44"/>
      <c r="BG117" s="44"/>
    </row>
    <row r="118" spans="1:59" x14ac:dyDescent="0.25">
      <c r="A118" s="71">
        <v>321</v>
      </c>
      <c r="B118" s="70" t="s">
        <v>87</v>
      </c>
      <c r="C118" s="52">
        <v>5</v>
      </c>
      <c r="D118" s="57">
        <v>91350</v>
      </c>
      <c r="E118" s="53" t="e">
        <f>(($B$5*$D118)-($B$20*$B$7*'LRFR Flexure Responses'!#REF!)-('LFR Shear Ratings'!$B$7*'LRFR Flexure Responses'!#REF!))/('LFR Shear Ratings'!$B$9*'LRFR Flexure Responses'!#REF!)</f>
        <v>#REF!</v>
      </c>
      <c r="F118" s="54"/>
      <c r="G118" s="54"/>
      <c r="H118" s="42"/>
      <c r="I118" s="42"/>
      <c r="J118" s="42"/>
      <c r="K118" s="42"/>
      <c r="L118" s="42"/>
      <c r="M118" s="42"/>
      <c r="N118" s="53" t="e">
        <f t="shared" si="2"/>
        <v>#REF!</v>
      </c>
      <c r="O118" s="54"/>
      <c r="P118" s="54">
        <f t="shared" si="3"/>
        <v>0</v>
      </c>
      <c r="Q118" s="42"/>
      <c r="R118" s="42"/>
      <c r="S118" s="42"/>
      <c r="T118" s="42"/>
      <c r="U118" s="42"/>
      <c r="V118" s="73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  <c r="BF118" s="44"/>
      <c r="BG118" s="44"/>
    </row>
    <row r="119" spans="1:59" x14ac:dyDescent="0.25">
      <c r="A119" s="71">
        <v>322</v>
      </c>
      <c r="B119" s="70" t="s">
        <v>87</v>
      </c>
      <c r="C119" s="52">
        <v>5</v>
      </c>
      <c r="D119" s="57">
        <v>91350</v>
      </c>
      <c r="E119" s="53" t="e">
        <f>(($B$5*$D119)-($B$20*$B$7*'LRFR Flexure Responses'!#REF!)-('LFR Shear Ratings'!$B$7*'LRFR Flexure Responses'!#REF!))/('LFR Shear Ratings'!$B$9*'LRFR Flexure Responses'!#REF!)</f>
        <v>#REF!</v>
      </c>
      <c r="F119" s="54"/>
      <c r="G119" s="54"/>
      <c r="H119" s="42"/>
      <c r="I119" s="42"/>
      <c r="J119" s="42"/>
      <c r="K119" s="42"/>
      <c r="L119" s="42"/>
      <c r="M119" s="42"/>
      <c r="N119" s="53" t="e">
        <f t="shared" si="2"/>
        <v>#REF!</v>
      </c>
      <c r="O119" s="54"/>
      <c r="P119" s="54">
        <f t="shared" si="3"/>
        <v>0</v>
      </c>
      <c r="Q119" s="42"/>
      <c r="R119" s="42"/>
      <c r="S119" s="42"/>
      <c r="T119" s="42"/>
      <c r="U119" s="42"/>
      <c r="V119" s="73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  <c r="BA119" s="44"/>
      <c r="BB119" s="44"/>
      <c r="BC119" s="44"/>
      <c r="BD119" s="44"/>
      <c r="BE119" s="44"/>
      <c r="BF119" s="44"/>
      <c r="BG119" s="44"/>
    </row>
    <row r="120" spans="1:59" x14ac:dyDescent="0.25">
      <c r="A120" s="71">
        <v>328</v>
      </c>
      <c r="B120" s="70" t="s">
        <v>87</v>
      </c>
      <c r="C120" s="52">
        <v>5</v>
      </c>
      <c r="D120" s="57">
        <v>91350</v>
      </c>
      <c r="E120" s="53" t="e">
        <f>(($B$5*$D120)-($B$20*$B$7*'LRFR Flexure Responses'!#REF!)-('LFR Shear Ratings'!$B$7*'LRFR Flexure Responses'!#REF!))/('LFR Shear Ratings'!$B$9*'LRFR Flexure Responses'!#REF!)</f>
        <v>#REF!</v>
      </c>
      <c r="F120" s="54"/>
      <c r="G120" s="54"/>
      <c r="H120" s="42"/>
      <c r="I120" s="42"/>
      <c r="J120" s="42"/>
      <c r="K120" s="42"/>
      <c r="L120" s="42"/>
      <c r="M120" s="42"/>
      <c r="N120" s="53" t="e">
        <f t="shared" si="2"/>
        <v>#REF!</v>
      </c>
      <c r="O120" s="54"/>
      <c r="P120" s="54">
        <f t="shared" si="3"/>
        <v>0</v>
      </c>
      <c r="Q120" s="42"/>
      <c r="R120" s="42"/>
      <c r="S120" s="42"/>
      <c r="T120" s="42"/>
      <c r="U120" s="42"/>
      <c r="V120" s="73"/>
      <c r="W120" s="44"/>
      <c r="X120" s="44"/>
      <c r="Y120" s="44"/>
    </row>
    <row r="121" spans="1:59" x14ac:dyDescent="0.25">
      <c r="A121" s="71">
        <v>329</v>
      </c>
      <c r="B121" s="70" t="s">
        <v>87</v>
      </c>
      <c r="C121" s="52">
        <v>5</v>
      </c>
      <c r="D121" s="57">
        <v>91350</v>
      </c>
      <c r="E121" s="53" t="e">
        <f>(($B$5*$D121)-($B$20*$B$7*'LRFR Flexure Responses'!#REF!)-('LFR Shear Ratings'!$B$7*'LRFR Flexure Responses'!#REF!))/('LFR Shear Ratings'!$B$9*'LRFR Flexure Responses'!#REF!)</f>
        <v>#REF!</v>
      </c>
      <c r="F121" s="54"/>
      <c r="G121" s="54"/>
      <c r="H121" s="42"/>
      <c r="I121" s="42"/>
      <c r="J121" s="42"/>
      <c r="K121" s="42"/>
      <c r="L121" s="42"/>
      <c r="M121" s="42"/>
      <c r="N121" s="53" t="e">
        <f t="shared" si="2"/>
        <v>#REF!</v>
      </c>
      <c r="O121" s="54"/>
      <c r="P121" s="54">
        <f t="shared" si="3"/>
        <v>0</v>
      </c>
      <c r="Q121" s="42"/>
      <c r="R121" s="42"/>
      <c r="S121" s="42"/>
      <c r="T121" s="42"/>
      <c r="U121" s="42"/>
      <c r="V121" s="73"/>
      <c r="W121" s="44"/>
      <c r="X121" s="44"/>
      <c r="Y121" s="44"/>
    </row>
    <row r="122" spans="1:59" x14ac:dyDescent="0.25">
      <c r="A122" s="71">
        <v>335</v>
      </c>
      <c r="B122" s="70" t="s">
        <v>87</v>
      </c>
      <c r="C122" s="52">
        <v>5</v>
      </c>
      <c r="D122" s="57">
        <v>91350</v>
      </c>
      <c r="E122" s="53" t="e">
        <f>(($B$5*$D122)-($B$20*$B$7*'LRFR Flexure Responses'!#REF!)-('LFR Shear Ratings'!$B$7*'LRFR Flexure Responses'!#REF!))/('LFR Shear Ratings'!$B$9*'LRFR Flexure Responses'!#REF!)</f>
        <v>#REF!</v>
      </c>
      <c r="F122" s="54"/>
      <c r="G122" s="54"/>
      <c r="H122" s="42"/>
      <c r="I122" s="42"/>
      <c r="J122" s="42"/>
      <c r="K122" s="42"/>
      <c r="L122" s="42"/>
      <c r="M122" s="42"/>
      <c r="N122" s="53" t="e">
        <f t="shared" si="2"/>
        <v>#REF!</v>
      </c>
      <c r="O122" s="54"/>
      <c r="P122" s="54">
        <f t="shared" si="3"/>
        <v>0</v>
      </c>
      <c r="Q122" s="42"/>
      <c r="R122" s="42"/>
      <c r="S122" s="42"/>
      <c r="T122" s="42"/>
      <c r="U122" s="42"/>
      <c r="V122" s="73"/>
      <c r="W122" s="44"/>
      <c r="X122" s="44"/>
      <c r="Y122" s="44"/>
    </row>
    <row r="123" spans="1:59" x14ac:dyDescent="0.25">
      <c r="A123" s="71">
        <v>336</v>
      </c>
      <c r="B123" s="70" t="s">
        <v>87</v>
      </c>
      <c r="C123" s="52">
        <v>5</v>
      </c>
      <c r="D123" s="57">
        <v>91350</v>
      </c>
      <c r="E123" s="53" t="e">
        <f>(($B$5*$D123)-($B$20*$B$7*'LRFR Flexure Responses'!#REF!)-('LFR Shear Ratings'!$B$7*'LRFR Flexure Responses'!#REF!))/('LFR Shear Ratings'!$B$9*'LRFR Flexure Responses'!#REF!)</f>
        <v>#REF!</v>
      </c>
      <c r="F123" s="54"/>
      <c r="G123" s="54"/>
      <c r="H123" s="42"/>
      <c r="I123" s="42"/>
      <c r="J123" s="42"/>
      <c r="K123" s="42"/>
      <c r="L123" s="42"/>
      <c r="M123" s="42"/>
      <c r="N123" s="53" t="e">
        <f t="shared" si="2"/>
        <v>#REF!</v>
      </c>
      <c r="O123" s="54"/>
      <c r="P123" s="54">
        <f t="shared" si="3"/>
        <v>0</v>
      </c>
      <c r="Q123" s="42"/>
      <c r="R123" s="42"/>
      <c r="S123" s="42"/>
      <c r="T123" s="42"/>
      <c r="U123" s="42"/>
      <c r="V123" s="73"/>
      <c r="W123" s="44"/>
      <c r="X123" s="44"/>
      <c r="Y123" s="44"/>
    </row>
    <row r="124" spans="1:59" x14ac:dyDescent="0.25">
      <c r="A124" s="71">
        <v>342</v>
      </c>
      <c r="B124" s="70" t="s">
        <v>87</v>
      </c>
      <c r="C124" s="52">
        <v>5</v>
      </c>
      <c r="D124" s="57">
        <v>91350</v>
      </c>
      <c r="E124" s="53" t="e">
        <f>(($B$5*$D124)-($B$20*$B$7*'LRFR Flexure Responses'!#REF!)-('LFR Shear Ratings'!$B$7*'LRFR Flexure Responses'!#REF!))/('LFR Shear Ratings'!$B$9*'LRFR Flexure Responses'!#REF!)</f>
        <v>#REF!</v>
      </c>
      <c r="F124" s="54"/>
      <c r="G124" s="54"/>
      <c r="H124" s="42"/>
      <c r="I124" s="42"/>
      <c r="J124" s="42"/>
      <c r="K124" s="42"/>
      <c r="L124" s="42"/>
      <c r="M124" s="42"/>
      <c r="N124" s="53" t="e">
        <f t="shared" si="2"/>
        <v>#REF!</v>
      </c>
      <c r="O124" s="54"/>
      <c r="P124" s="54">
        <f t="shared" si="3"/>
        <v>0</v>
      </c>
      <c r="Q124" s="42"/>
      <c r="R124" s="42"/>
      <c r="S124" s="42"/>
      <c r="T124" s="42"/>
      <c r="U124" s="42"/>
      <c r="V124" s="73"/>
      <c r="W124" s="44"/>
      <c r="X124" s="44"/>
      <c r="Y124" s="44"/>
    </row>
    <row r="125" spans="1:59" x14ac:dyDescent="0.25">
      <c r="A125" s="71">
        <v>343</v>
      </c>
      <c r="B125" s="70" t="s">
        <v>87</v>
      </c>
      <c r="C125" s="52">
        <v>5</v>
      </c>
      <c r="D125" s="57">
        <v>91350</v>
      </c>
      <c r="E125" s="53" t="e">
        <f>(($B$5*$D125)-($B$20*$B$7*'LRFR Flexure Responses'!#REF!)-('LFR Shear Ratings'!$B$7*'LRFR Flexure Responses'!#REF!))/('LFR Shear Ratings'!$B$9*'LRFR Flexure Responses'!#REF!)</f>
        <v>#REF!</v>
      </c>
      <c r="F125" s="54"/>
      <c r="G125" s="54"/>
      <c r="H125" s="42"/>
      <c r="I125" s="42"/>
      <c r="J125" s="42"/>
      <c r="K125" s="42"/>
      <c r="L125" s="42"/>
      <c r="M125" s="42"/>
      <c r="N125" s="53" t="e">
        <f t="shared" si="2"/>
        <v>#REF!</v>
      </c>
      <c r="O125" s="54"/>
      <c r="P125" s="54">
        <f t="shared" si="3"/>
        <v>0</v>
      </c>
      <c r="Q125" s="42"/>
      <c r="R125" s="42"/>
      <c r="S125" s="42"/>
      <c r="T125" s="42"/>
      <c r="U125" s="42"/>
      <c r="V125" s="73"/>
      <c r="W125" s="44"/>
      <c r="X125" s="44"/>
      <c r="Y125" s="44"/>
    </row>
    <row r="126" spans="1:59" x14ac:dyDescent="0.25">
      <c r="A126" s="71">
        <v>349</v>
      </c>
      <c r="B126" s="70" t="s">
        <v>87</v>
      </c>
      <c r="C126" s="52">
        <v>5</v>
      </c>
      <c r="D126" s="57">
        <v>91350</v>
      </c>
      <c r="E126" s="53" t="e">
        <f>(($B$5*$D126)-($B$20*$B$7*'LRFR Flexure Responses'!#REF!)-('LFR Shear Ratings'!$B$7*'LRFR Flexure Responses'!#REF!))/('LFR Shear Ratings'!$B$9*'LRFR Flexure Responses'!#REF!)</f>
        <v>#REF!</v>
      </c>
      <c r="F126" s="54"/>
      <c r="G126" s="54"/>
      <c r="H126" s="42"/>
      <c r="I126" s="42"/>
      <c r="J126" s="42"/>
      <c r="K126" s="42"/>
      <c r="L126" s="42"/>
      <c r="M126" s="42"/>
      <c r="N126" s="53" t="e">
        <f t="shared" si="2"/>
        <v>#REF!</v>
      </c>
      <c r="O126" s="54"/>
      <c r="P126" s="54">
        <f t="shared" si="3"/>
        <v>0</v>
      </c>
      <c r="Q126" s="42"/>
      <c r="R126" s="42"/>
      <c r="S126" s="42"/>
      <c r="T126" s="42"/>
      <c r="U126" s="42"/>
      <c r="V126" s="73"/>
      <c r="W126" s="44"/>
      <c r="X126" s="44"/>
      <c r="Y126" s="44"/>
    </row>
    <row r="127" spans="1:59" ht="15.75" thickBot="1" x14ac:dyDescent="0.3">
      <c r="A127" s="74"/>
      <c r="B127" s="75"/>
      <c r="C127" s="75"/>
      <c r="D127" s="75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8"/>
      <c r="W127" s="44"/>
      <c r="X127" s="44"/>
      <c r="Y127" s="44"/>
    </row>
    <row r="128" spans="1:59" x14ac:dyDescent="0.25"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</row>
    <row r="129" spans="5:25" x14ac:dyDescent="0.25"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</row>
    <row r="130" spans="5:25" x14ac:dyDescent="0.25"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</row>
    <row r="131" spans="5:25" x14ac:dyDescent="0.25"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</row>
    <row r="132" spans="5:25" x14ac:dyDescent="0.25"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</row>
    <row r="133" spans="5:25" x14ac:dyDescent="0.25"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</row>
    <row r="134" spans="5:25" x14ac:dyDescent="0.25"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</row>
    <row r="135" spans="5:25" x14ac:dyDescent="0.25"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</row>
    <row r="136" spans="5:25" x14ac:dyDescent="0.25"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</row>
    <row r="137" spans="5:25" x14ac:dyDescent="0.25"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</row>
    <row r="138" spans="5:25" x14ac:dyDescent="0.25"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</row>
    <row r="139" spans="5:25" x14ac:dyDescent="0.25"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</row>
    <row r="140" spans="5:25" x14ac:dyDescent="0.25"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</row>
    <row r="141" spans="5:25" x14ac:dyDescent="0.25"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</row>
    <row r="142" spans="5:25" x14ac:dyDescent="0.25"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</row>
    <row r="143" spans="5:25" x14ac:dyDescent="0.25"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</row>
    <row r="144" spans="5:25" x14ac:dyDescent="0.25"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</row>
    <row r="145" spans="5:25" x14ac:dyDescent="0.25"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</row>
    <row r="146" spans="5:25" x14ac:dyDescent="0.25"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</row>
    <row r="147" spans="5:25" x14ac:dyDescent="0.25"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</row>
    <row r="148" spans="5:25" x14ac:dyDescent="0.25"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</row>
    <row r="149" spans="5:25" x14ac:dyDescent="0.25"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</row>
    <row r="150" spans="5:25" x14ac:dyDescent="0.25"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</row>
    <row r="151" spans="5:25" x14ac:dyDescent="0.25"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</row>
    <row r="152" spans="5:25" x14ac:dyDescent="0.25"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</row>
    <row r="153" spans="5:25" x14ac:dyDescent="0.25"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</row>
    <row r="154" spans="5:25" x14ac:dyDescent="0.25"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</row>
    <row r="155" spans="5:25" x14ac:dyDescent="0.25"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</row>
    <row r="156" spans="5:25" x14ac:dyDescent="0.25"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</row>
    <row r="157" spans="5:25" x14ac:dyDescent="0.25"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</row>
    <row r="158" spans="5:25" x14ac:dyDescent="0.25"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</row>
    <row r="159" spans="5:25" x14ac:dyDescent="0.25"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</row>
    <row r="160" spans="5:25" x14ac:dyDescent="0.25"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</row>
    <row r="161" spans="5:25" x14ac:dyDescent="0.25"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</row>
    <row r="162" spans="5:25" x14ac:dyDescent="0.25"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</row>
    <row r="163" spans="5:25" x14ac:dyDescent="0.25"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</row>
    <row r="164" spans="5:25" x14ac:dyDescent="0.25"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</row>
    <row r="165" spans="5:25" x14ac:dyDescent="0.25"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</row>
    <row r="166" spans="5:25" x14ac:dyDescent="0.25"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</row>
    <row r="167" spans="5:25" x14ac:dyDescent="0.25"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</row>
    <row r="168" spans="5:25" x14ac:dyDescent="0.25"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</row>
    <row r="169" spans="5:25" x14ac:dyDescent="0.25"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</row>
    <row r="170" spans="5:25" x14ac:dyDescent="0.25"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</row>
    <row r="171" spans="5:25" x14ac:dyDescent="0.25"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</row>
    <row r="172" spans="5:25" x14ac:dyDescent="0.25"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</row>
    <row r="173" spans="5:25" x14ac:dyDescent="0.25"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</row>
    <row r="174" spans="5:25" x14ac:dyDescent="0.25"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</row>
    <row r="175" spans="5:25" x14ac:dyDescent="0.25"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</row>
    <row r="176" spans="5:25" x14ac:dyDescent="0.25"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</row>
    <row r="177" spans="5:25" x14ac:dyDescent="0.25"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</row>
    <row r="178" spans="5:25" x14ac:dyDescent="0.25"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</row>
    <row r="179" spans="5:25" x14ac:dyDescent="0.25"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</row>
    <row r="180" spans="5:25" x14ac:dyDescent="0.25"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</row>
    <row r="181" spans="5:25" x14ac:dyDescent="0.25"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</row>
    <row r="182" spans="5:25" x14ac:dyDescent="0.25"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</row>
    <row r="183" spans="5:25" x14ac:dyDescent="0.25"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</row>
    <row r="184" spans="5:25" x14ac:dyDescent="0.25"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</row>
    <row r="185" spans="5:25" x14ac:dyDescent="0.25"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</row>
    <row r="186" spans="5:25" x14ac:dyDescent="0.25"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</row>
    <row r="187" spans="5:25" x14ac:dyDescent="0.25"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</row>
    <row r="188" spans="5:25" x14ac:dyDescent="0.25"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</row>
    <row r="189" spans="5:25" x14ac:dyDescent="0.25"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</row>
    <row r="190" spans="5:25" x14ac:dyDescent="0.25"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</row>
    <row r="191" spans="5:25" x14ac:dyDescent="0.25"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</row>
    <row r="192" spans="5:25" x14ac:dyDescent="0.25"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</row>
    <row r="193" spans="5:25" x14ac:dyDescent="0.25"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</row>
    <row r="194" spans="5:25" x14ac:dyDescent="0.25"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</row>
    <row r="195" spans="5:25" x14ac:dyDescent="0.25"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</row>
    <row r="196" spans="5:25" x14ac:dyDescent="0.25"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</row>
    <row r="197" spans="5:25" x14ac:dyDescent="0.25"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</row>
    <row r="198" spans="5:25" x14ac:dyDescent="0.25"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</row>
    <row r="199" spans="5:25" x14ac:dyDescent="0.25"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</row>
    <row r="200" spans="5:25" x14ac:dyDescent="0.25"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</row>
    <row r="201" spans="5:25" x14ac:dyDescent="0.25"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</row>
    <row r="202" spans="5:25" x14ac:dyDescent="0.25"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</row>
    <row r="203" spans="5:25" x14ac:dyDescent="0.25"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</row>
    <row r="204" spans="5:25" x14ac:dyDescent="0.25"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</row>
    <row r="205" spans="5:25" x14ac:dyDescent="0.25"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</row>
    <row r="206" spans="5:25" x14ac:dyDescent="0.25"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</row>
    <row r="207" spans="5:25" x14ac:dyDescent="0.25"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</row>
    <row r="208" spans="5:25" x14ac:dyDescent="0.25"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</row>
    <row r="209" spans="5:25" x14ac:dyDescent="0.25"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</row>
    <row r="210" spans="5:25" x14ac:dyDescent="0.25"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</row>
  </sheetData>
  <mergeCells count="3">
    <mergeCell ref="B3:C3"/>
    <mergeCell ref="E23:M23"/>
    <mergeCell ref="N23:V2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22" sqref="D22"/>
    </sheetView>
  </sheetViews>
  <sheetFormatPr defaultRowHeight="15" x14ac:dyDescent="0.25"/>
  <cols>
    <col min="1" max="1" width="20.140625" customWidth="1"/>
    <col min="2" max="2" width="10.85546875" bestFit="1" customWidth="1"/>
    <col min="3" max="3" width="7" bestFit="1" customWidth="1"/>
  </cols>
  <sheetData>
    <row r="1" spans="1:3" x14ac:dyDescent="0.25">
      <c r="A1" t="s">
        <v>144</v>
      </c>
      <c r="B1" t="s">
        <v>145</v>
      </c>
      <c r="C1" t="s">
        <v>143</v>
      </c>
    </row>
    <row r="2" spans="1:3" x14ac:dyDescent="0.25">
      <c r="A2" t="s">
        <v>146</v>
      </c>
      <c r="B2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4"/>
  <sheetViews>
    <sheetView workbookViewId="0">
      <selection activeCell="B33" sqref="B33"/>
    </sheetView>
  </sheetViews>
  <sheetFormatPr defaultRowHeight="15" x14ac:dyDescent="0.25"/>
  <cols>
    <col min="1" max="1" width="15.28515625" bestFit="1" customWidth="1"/>
    <col min="2" max="2" width="28.28515625" bestFit="1" customWidth="1"/>
  </cols>
  <sheetData>
    <row r="1" spans="1:2" ht="14.45" x14ac:dyDescent="0.3">
      <c r="A1" s="2" t="s">
        <v>0</v>
      </c>
      <c r="B1" s="1">
        <v>1710152</v>
      </c>
    </row>
    <row r="2" spans="1:2" ht="14.45" x14ac:dyDescent="0.3">
      <c r="A2" s="2" t="s">
        <v>1</v>
      </c>
      <c r="B2" s="1" t="s">
        <v>31</v>
      </c>
    </row>
    <row r="3" spans="1:2" ht="14.45" x14ac:dyDescent="0.3">
      <c r="A3" s="2" t="s">
        <v>2</v>
      </c>
      <c r="B3" s="1" t="s">
        <v>32</v>
      </c>
    </row>
    <row r="4" spans="1:2" ht="14.45" x14ac:dyDescent="0.3">
      <c r="B4" s="1"/>
    </row>
    <row r="5" spans="1:2" ht="14.45" x14ac:dyDescent="0.3">
      <c r="A5" t="s">
        <v>3</v>
      </c>
      <c r="B5" s="1" t="s">
        <v>4</v>
      </c>
    </row>
    <row r="6" spans="1:2" ht="14.45" x14ac:dyDescent="0.3">
      <c r="B6" s="1"/>
    </row>
    <row r="7" spans="1:2" ht="14.45" x14ac:dyDescent="0.3">
      <c r="A7" s="2" t="s">
        <v>5</v>
      </c>
      <c r="B7" s="1"/>
    </row>
    <row r="8" spans="1:2" ht="14.45" x14ac:dyDescent="0.3">
      <c r="A8" t="s">
        <v>6</v>
      </c>
      <c r="B8" s="1">
        <v>1</v>
      </c>
    </row>
    <row r="9" spans="1:2" ht="14.45" x14ac:dyDescent="0.3">
      <c r="A9" t="s">
        <v>7</v>
      </c>
      <c r="B9" s="1">
        <v>1012</v>
      </c>
    </row>
    <row r="10" spans="1:2" ht="14.45" x14ac:dyDescent="0.3">
      <c r="A10" t="s">
        <v>8</v>
      </c>
      <c r="B10" s="1">
        <v>480</v>
      </c>
    </row>
    <row r="11" spans="1:2" ht="14.45" x14ac:dyDescent="0.3">
      <c r="A11" t="s">
        <v>9</v>
      </c>
      <c r="B11" s="1">
        <v>0</v>
      </c>
    </row>
    <row r="12" spans="1:2" ht="14.45" x14ac:dyDescent="0.3">
      <c r="A12" t="s">
        <v>10</v>
      </c>
      <c r="B12" s="1">
        <v>0</v>
      </c>
    </row>
    <row r="13" spans="1:2" ht="14.45" x14ac:dyDescent="0.3">
      <c r="A13" t="s">
        <v>11</v>
      </c>
      <c r="B13" s="1" t="s">
        <v>33</v>
      </c>
    </row>
    <row r="14" spans="1:2" ht="14.45" x14ac:dyDescent="0.3">
      <c r="A14" t="s">
        <v>12</v>
      </c>
      <c r="B14" s="1">
        <v>81</v>
      </c>
    </row>
    <row r="15" spans="1:2" ht="14.45" x14ac:dyDescent="0.3">
      <c r="B15" s="1"/>
    </row>
    <row r="16" spans="1:2" x14ac:dyDescent="0.25">
      <c r="A16" s="2" t="s">
        <v>13</v>
      </c>
      <c r="B16" s="1"/>
    </row>
    <row r="17" spans="1:3" x14ac:dyDescent="0.25">
      <c r="A17" t="s">
        <v>14</v>
      </c>
      <c r="B17" s="1">
        <v>2.5</v>
      </c>
      <c r="C17" t="s">
        <v>34</v>
      </c>
    </row>
    <row r="18" spans="1:3" x14ac:dyDescent="0.25">
      <c r="A18" t="s">
        <v>15</v>
      </c>
      <c r="B18" s="1">
        <v>3000</v>
      </c>
    </row>
    <row r="19" spans="1:3" x14ac:dyDescent="0.25">
      <c r="A19" t="s">
        <v>16</v>
      </c>
      <c r="B19" s="1">
        <v>0</v>
      </c>
    </row>
    <row r="20" spans="1:3" x14ac:dyDescent="0.25">
      <c r="A20" t="s">
        <v>17</v>
      </c>
      <c r="B20" s="1">
        <v>0</v>
      </c>
    </row>
    <row r="21" spans="1:3" x14ac:dyDescent="0.25">
      <c r="B21" s="1"/>
    </row>
    <row r="22" spans="1:3" x14ac:dyDescent="0.25">
      <c r="A22" s="2" t="s">
        <v>18</v>
      </c>
      <c r="B22" s="1"/>
    </row>
    <row r="23" spans="1:3" x14ac:dyDescent="0.25">
      <c r="A23" t="s">
        <v>19</v>
      </c>
      <c r="B23" s="1" t="s">
        <v>36</v>
      </c>
      <c r="C23" t="s">
        <v>35</v>
      </c>
    </row>
    <row r="24" spans="1:3" x14ac:dyDescent="0.25">
      <c r="A24" t="s">
        <v>21</v>
      </c>
      <c r="B24" s="1" t="s">
        <v>36</v>
      </c>
    </row>
    <row r="25" spans="1:3" x14ac:dyDescent="0.25">
      <c r="A25" t="s">
        <v>20</v>
      </c>
      <c r="B25" s="1" t="s">
        <v>36</v>
      </c>
    </row>
    <row r="26" spans="1:3" x14ac:dyDescent="0.25">
      <c r="A26" t="s">
        <v>15</v>
      </c>
      <c r="B26" s="1">
        <v>3000</v>
      </c>
    </row>
    <row r="27" spans="1:3" x14ac:dyDescent="0.25">
      <c r="B27" s="1"/>
    </row>
    <row r="28" spans="1:3" x14ac:dyDescent="0.25">
      <c r="A28" s="2" t="s">
        <v>22</v>
      </c>
      <c r="B28" s="1" t="s">
        <v>36</v>
      </c>
    </row>
    <row r="29" spans="1:3" x14ac:dyDescent="0.25">
      <c r="A29" t="s">
        <v>19</v>
      </c>
      <c r="B29" s="1" t="s">
        <v>36</v>
      </c>
      <c r="C29" t="s">
        <v>35</v>
      </c>
    </row>
    <row r="30" spans="1:3" x14ac:dyDescent="0.25">
      <c r="A30" t="s">
        <v>23</v>
      </c>
      <c r="B30" s="1" t="s">
        <v>36</v>
      </c>
    </row>
    <row r="31" spans="1:3" x14ac:dyDescent="0.25">
      <c r="A31" t="s">
        <v>15</v>
      </c>
      <c r="B31" s="1">
        <v>3000</v>
      </c>
    </row>
    <row r="32" spans="1:3" x14ac:dyDescent="0.25">
      <c r="B32" s="1"/>
    </row>
    <row r="33" spans="1:2" x14ac:dyDescent="0.25">
      <c r="A33" t="s">
        <v>37</v>
      </c>
      <c r="B33" s="1">
        <v>33000</v>
      </c>
    </row>
    <row r="34" spans="1:2" x14ac:dyDescent="0.25">
      <c r="B34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1"/>
  <sheetViews>
    <sheetView workbookViewId="0">
      <selection activeCell="I6" sqref="I6"/>
    </sheetView>
  </sheetViews>
  <sheetFormatPr defaultRowHeight="15" x14ac:dyDescent="0.25"/>
  <cols>
    <col min="1" max="1" width="18.5703125" bestFit="1" customWidth="1"/>
    <col min="2" max="2" width="13.42578125" style="3" bestFit="1" customWidth="1"/>
    <col min="3" max="3" width="10.140625" style="3" bestFit="1" customWidth="1"/>
    <col min="4" max="4" width="11.5703125" style="3" bestFit="1" customWidth="1"/>
    <col min="5" max="5" width="10.42578125" style="3" customWidth="1"/>
    <col min="6" max="6" width="8.7109375" style="3" bestFit="1" customWidth="1"/>
    <col min="7" max="7" width="10" style="3" customWidth="1"/>
    <col min="8" max="8" width="11.140625" style="3" customWidth="1"/>
    <col min="9" max="9" width="10" style="3" customWidth="1"/>
    <col min="10" max="10" width="11.140625" style="3" customWidth="1"/>
  </cols>
  <sheetData>
    <row r="1" spans="1:11" ht="14.45" x14ac:dyDescent="0.3">
      <c r="A1" t="s">
        <v>24</v>
      </c>
      <c r="B1" s="3">
        <v>33000</v>
      </c>
    </row>
    <row r="2" spans="1:11" ht="14.45" x14ac:dyDescent="0.3">
      <c r="A2" s="4"/>
      <c r="B2" s="5"/>
      <c r="C2" s="124" t="s">
        <v>29</v>
      </c>
      <c r="D2" s="124"/>
      <c r="E2" s="124" t="s">
        <v>27</v>
      </c>
      <c r="F2" s="124"/>
      <c r="G2" s="124" t="s">
        <v>28</v>
      </c>
      <c r="H2" s="124"/>
      <c r="J2" s="125" t="s">
        <v>115</v>
      </c>
      <c r="K2" s="125"/>
    </row>
    <row r="3" spans="1:11" ht="14.45" x14ac:dyDescent="0.3">
      <c r="A3" s="4" t="s">
        <v>26</v>
      </c>
      <c r="B3" s="5" t="s">
        <v>106</v>
      </c>
      <c r="C3" s="14" t="s">
        <v>25</v>
      </c>
      <c r="D3" s="14" t="s">
        <v>14</v>
      </c>
      <c r="E3" s="14" t="s">
        <v>30</v>
      </c>
      <c r="F3" s="14" t="s">
        <v>14</v>
      </c>
      <c r="G3" s="5" t="s">
        <v>30</v>
      </c>
      <c r="H3" s="5" t="s">
        <v>14</v>
      </c>
      <c r="I3" s="3" t="s">
        <v>112</v>
      </c>
      <c r="J3" s="3" t="s">
        <v>116</v>
      </c>
      <c r="K3" s="13" t="s">
        <v>117</v>
      </c>
    </row>
    <row r="4" spans="1:11" ht="21" customHeight="1" x14ac:dyDescent="0.3">
      <c r="A4" t="s">
        <v>107</v>
      </c>
      <c r="B4" s="3">
        <v>1</v>
      </c>
      <c r="C4" s="3">
        <v>84</v>
      </c>
      <c r="D4" s="3">
        <v>0.5625</v>
      </c>
      <c r="E4" s="3">
        <v>16.4375</v>
      </c>
      <c r="F4" s="3">
        <v>1.25</v>
      </c>
      <c r="G4" s="13">
        <v>16.4375</v>
      </c>
      <c r="H4" s="13">
        <v>1.25</v>
      </c>
      <c r="I4" s="22">
        <v>3604.1</v>
      </c>
      <c r="J4" s="22">
        <v>349700</v>
      </c>
      <c r="K4" s="46">
        <v>595010</v>
      </c>
    </row>
    <row r="5" spans="1:11" ht="14.45" x14ac:dyDescent="0.3">
      <c r="A5" t="s">
        <v>108</v>
      </c>
      <c r="B5" s="3">
        <v>2</v>
      </c>
      <c r="C5" s="3">
        <v>84</v>
      </c>
      <c r="D5" s="13">
        <v>0.5625</v>
      </c>
      <c r="E5" s="13">
        <v>16.4375</v>
      </c>
      <c r="F5" s="13">
        <v>2.75</v>
      </c>
      <c r="G5" s="13">
        <v>16.4375</v>
      </c>
      <c r="H5" s="13">
        <v>2.75</v>
      </c>
      <c r="I5" s="22">
        <v>4765.7</v>
      </c>
      <c r="J5" s="22">
        <v>349700</v>
      </c>
      <c r="K5" s="46">
        <v>595010</v>
      </c>
    </row>
    <row r="6" spans="1:11" ht="14.45" x14ac:dyDescent="0.3">
      <c r="A6" s="3" t="s">
        <v>118</v>
      </c>
      <c r="B6" s="13">
        <v>3</v>
      </c>
      <c r="C6" s="3">
        <v>30</v>
      </c>
      <c r="D6" s="3">
        <v>0.5625</v>
      </c>
      <c r="E6" s="3">
        <v>10.5</v>
      </c>
      <c r="F6" s="3">
        <v>0.75</v>
      </c>
      <c r="G6" s="3">
        <v>10.5</v>
      </c>
      <c r="H6" s="3">
        <v>0.75</v>
      </c>
      <c r="I6" s="22">
        <v>302.35250000000002</v>
      </c>
      <c r="J6" s="22">
        <v>352350</v>
      </c>
      <c r="K6" s="46">
        <v>352350</v>
      </c>
    </row>
    <row r="7" spans="1:11" ht="14.45" x14ac:dyDescent="0.3">
      <c r="A7" s="13" t="s">
        <v>119</v>
      </c>
      <c r="B7" s="13">
        <v>4</v>
      </c>
      <c r="C7" s="3">
        <v>33</v>
      </c>
      <c r="D7" s="3">
        <v>0.8125</v>
      </c>
      <c r="E7" s="3">
        <v>15.75</v>
      </c>
      <c r="F7" s="3">
        <v>1.25</v>
      </c>
      <c r="G7" s="3">
        <v>15.75</v>
      </c>
      <c r="H7" s="3">
        <v>1.25</v>
      </c>
      <c r="I7" s="22">
        <v>859.28859999999997</v>
      </c>
      <c r="J7" s="22">
        <v>559845</v>
      </c>
      <c r="K7" s="46">
        <v>559845</v>
      </c>
    </row>
    <row r="8" spans="1:11" ht="14.45" x14ac:dyDescent="0.3">
      <c r="A8" t="s">
        <v>120</v>
      </c>
      <c r="B8" s="13">
        <v>5</v>
      </c>
      <c r="C8" s="3">
        <v>14</v>
      </c>
      <c r="D8" s="3">
        <v>0.3125</v>
      </c>
      <c r="E8" s="3">
        <v>6.75</v>
      </c>
      <c r="F8" s="3">
        <v>0.5</v>
      </c>
      <c r="G8" s="3">
        <v>6.75</v>
      </c>
      <c r="H8" s="3">
        <v>0.5</v>
      </c>
      <c r="I8" s="22">
        <v>57.688299999999998</v>
      </c>
      <c r="J8" s="22">
        <v>91350</v>
      </c>
      <c r="K8" s="46">
        <v>91350</v>
      </c>
    </row>
    <row r="9" spans="1:11" ht="14.45" x14ac:dyDescent="0.3">
      <c r="A9" t="s">
        <v>121</v>
      </c>
      <c r="B9" s="13">
        <v>6</v>
      </c>
      <c r="C9" s="3">
        <v>18</v>
      </c>
      <c r="D9" s="3">
        <v>0.375</v>
      </c>
      <c r="E9" s="3">
        <v>7.5</v>
      </c>
      <c r="F9" s="3">
        <v>0.5625</v>
      </c>
      <c r="G9" s="3">
        <v>7.5</v>
      </c>
      <c r="H9" s="3">
        <v>0.5625</v>
      </c>
      <c r="I9" s="22">
        <v>96.374799999999993</v>
      </c>
      <c r="J9" s="22">
        <v>140940</v>
      </c>
      <c r="K9" s="46">
        <v>140940</v>
      </c>
    </row>
    <row r="10" spans="1:11" ht="14.45" x14ac:dyDescent="0.3">
      <c r="B10" s="13"/>
    </row>
    <row r="11" spans="1:11" ht="14.45" x14ac:dyDescent="0.3">
      <c r="B11" s="13"/>
    </row>
  </sheetData>
  <mergeCells count="4">
    <mergeCell ref="E2:F2"/>
    <mergeCell ref="G2:H2"/>
    <mergeCell ref="C2:D2"/>
    <mergeCell ref="J2:K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5"/>
  <sheetViews>
    <sheetView tabSelected="1" zoomScale="55" zoomScaleNormal="55" workbookViewId="0">
      <selection activeCell="J37" sqref="J37"/>
    </sheetView>
  </sheetViews>
  <sheetFormatPr defaultRowHeight="15" x14ac:dyDescent="0.25"/>
  <cols>
    <col min="1" max="1" width="22.7109375" customWidth="1"/>
    <col min="2" max="2" width="81.28515625" bestFit="1" customWidth="1"/>
    <col min="3" max="3" width="20.28515625" style="3" bestFit="1" customWidth="1"/>
    <col min="4" max="4" width="12.85546875" bestFit="1" customWidth="1"/>
    <col min="5" max="5" width="17.42578125" bestFit="1" customWidth="1"/>
    <col min="6" max="6" width="12.7109375" bestFit="1" customWidth="1"/>
    <col min="7" max="7" width="14.28515625" bestFit="1" customWidth="1"/>
    <col min="8" max="8" width="17.42578125" bestFit="1" customWidth="1"/>
    <col min="9" max="9" width="17.140625" bestFit="1" customWidth="1"/>
    <col min="10" max="13" width="17.7109375" bestFit="1" customWidth="1"/>
    <col min="14" max="14" width="12.85546875" bestFit="1" customWidth="1"/>
    <col min="15" max="15" width="17.42578125" bestFit="1" customWidth="1"/>
    <col min="16" max="16" width="12.7109375" bestFit="1" customWidth="1"/>
    <col min="17" max="17" width="14.28515625" bestFit="1" customWidth="1"/>
    <col min="18" max="18" width="17.42578125" bestFit="1" customWidth="1"/>
    <col min="19" max="19" width="17.140625" bestFit="1" customWidth="1"/>
    <col min="20" max="22" width="17.7109375" bestFit="1" customWidth="1"/>
    <col min="23" max="23" width="17.7109375" customWidth="1"/>
  </cols>
  <sheetData>
    <row r="1" spans="1:23" ht="23.45" x14ac:dyDescent="0.45">
      <c r="A1" s="6" t="s">
        <v>125</v>
      </c>
      <c r="B1" s="7"/>
      <c r="C1" s="12"/>
    </row>
    <row r="2" spans="1:23" thickBot="1" x14ac:dyDescent="0.35">
      <c r="A2" s="1"/>
      <c r="C2" s="11"/>
      <c r="D2" s="1"/>
    </row>
    <row r="3" spans="1:23" ht="16.149999999999999" thickBot="1" x14ac:dyDescent="0.35">
      <c r="A3" s="19" t="s">
        <v>49</v>
      </c>
      <c r="B3" s="20"/>
      <c r="C3" s="49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1"/>
    </row>
    <row r="4" spans="1:23" ht="19.899999999999999" customHeight="1" x14ac:dyDescent="0.3">
      <c r="A4" s="104"/>
      <c r="B4" s="105"/>
      <c r="C4" s="99"/>
      <c r="D4" s="126" t="s">
        <v>130</v>
      </c>
      <c r="E4" s="127"/>
      <c r="F4" s="127"/>
      <c r="G4" s="127"/>
      <c r="H4" s="127"/>
      <c r="I4" s="127"/>
      <c r="J4" s="127"/>
      <c r="K4" s="127"/>
      <c r="L4" s="127"/>
      <c r="M4" s="128"/>
      <c r="N4" s="127" t="s">
        <v>131</v>
      </c>
      <c r="O4" s="127"/>
      <c r="P4" s="127"/>
      <c r="Q4" s="127"/>
      <c r="R4" s="127"/>
      <c r="S4" s="127"/>
      <c r="T4" s="127"/>
      <c r="U4" s="127"/>
      <c r="V4" s="127"/>
      <c r="W4" s="129"/>
    </row>
    <row r="5" spans="1:23" ht="25.15" customHeight="1" x14ac:dyDescent="0.3">
      <c r="A5" s="100" t="s">
        <v>50</v>
      </c>
      <c r="B5" s="101" t="s">
        <v>1</v>
      </c>
      <c r="C5" s="102" t="s">
        <v>59</v>
      </c>
      <c r="D5" s="103" t="s">
        <v>88</v>
      </c>
      <c r="E5" s="103" t="s">
        <v>89</v>
      </c>
      <c r="F5" s="115" t="s">
        <v>93</v>
      </c>
      <c r="G5" s="115" t="s">
        <v>94</v>
      </c>
      <c r="H5" s="115" t="s">
        <v>95</v>
      </c>
      <c r="I5" s="115" t="s">
        <v>96</v>
      </c>
      <c r="J5" s="115" t="s">
        <v>97</v>
      </c>
      <c r="K5" s="115" t="s">
        <v>98</v>
      </c>
      <c r="L5" s="115" t="s">
        <v>99</v>
      </c>
      <c r="M5" s="117" t="s">
        <v>100</v>
      </c>
      <c r="N5" s="103" t="s">
        <v>88</v>
      </c>
      <c r="O5" s="103" t="s">
        <v>89</v>
      </c>
      <c r="P5" s="115" t="s">
        <v>93</v>
      </c>
      <c r="Q5" s="115" t="s">
        <v>94</v>
      </c>
      <c r="R5" s="115" t="s">
        <v>95</v>
      </c>
      <c r="S5" s="115" t="s">
        <v>96</v>
      </c>
      <c r="T5" s="115" t="s">
        <v>97</v>
      </c>
      <c r="U5" s="115" t="s">
        <v>98</v>
      </c>
      <c r="V5" s="115" t="s">
        <v>99</v>
      </c>
      <c r="W5" s="116" t="s">
        <v>100</v>
      </c>
    </row>
    <row r="6" spans="1:23" ht="14.45" x14ac:dyDescent="0.3">
      <c r="A6" s="66"/>
      <c r="B6" s="8"/>
      <c r="C6" s="18"/>
      <c r="D6" s="16"/>
      <c r="E6" s="16"/>
      <c r="F6" s="16"/>
      <c r="G6" s="16"/>
      <c r="H6" s="16"/>
      <c r="I6" s="16"/>
      <c r="J6" s="16"/>
      <c r="K6" s="16"/>
      <c r="L6" s="16"/>
      <c r="M6" s="18"/>
      <c r="N6" s="16"/>
      <c r="O6" s="16"/>
      <c r="P6" s="16"/>
      <c r="Q6" s="16"/>
      <c r="R6" s="16"/>
      <c r="S6" s="16"/>
      <c r="T6" s="16"/>
      <c r="U6" s="16"/>
      <c r="V6" s="16"/>
      <c r="W6" s="56"/>
    </row>
    <row r="7" spans="1:23" ht="22.15" customHeight="1" x14ac:dyDescent="0.3">
      <c r="A7" s="66">
        <v>45</v>
      </c>
      <c r="B7" s="8" t="s">
        <v>51</v>
      </c>
      <c r="C7" s="18">
        <v>2</v>
      </c>
      <c r="D7" s="57">
        <v>22606001.2015507</v>
      </c>
      <c r="E7" s="57">
        <v>9383915.7039887104</v>
      </c>
      <c r="F7" s="57">
        <v>34152868.322941303</v>
      </c>
      <c r="G7" s="57">
        <v>17903810.185774401</v>
      </c>
      <c r="H7" s="57">
        <v>23757541.1196515</v>
      </c>
      <c r="I7" s="57">
        <v>21246865.001083899</v>
      </c>
      <c r="J7" s="57">
        <v>19880818.2963425</v>
      </c>
      <c r="K7" s="57">
        <v>22915647.352802798</v>
      </c>
      <c r="L7" s="57">
        <v>24925630.130035799</v>
      </c>
      <c r="M7" s="47">
        <v>28209992.779072799</v>
      </c>
      <c r="N7" s="57">
        <f>D7/'Girder &amp; Diaphragms'!$I$5</f>
        <v>4743.4796990055402</v>
      </c>
      <c r="O7" s="57">
        <f>E7/'Girder &amp; Diaphragms'!$I$5</f>
        <v>1969.052962626416</v>
      </c>
      <c r="P7" s="57">
        <f>F7/'Girder &amp; Diaphragms'!$I$5</f>
        <v>7166.3907344023555</v>
      </c>
      <c r="Q7" s="57">
        <f>G7/'Girder &amp; Diaphragms'!$I$5</f>
        <v>3756.8059646587913</v>
      </c>
      <c r="R7" s="57">
        <f>H7/'Girder &amp; Diaphragms'!$I$5</f>
        <v>4985.1105020566756</v>
      </c>
      <c r="S7" s="57">
        <f>I7/'Girder &amp; Diaphragms'!$I$5</f>
        <v>4458.2883943773004</v>
      </c>
      <c r="T7" s="57">
        <f>J7/'Girder &amp; Diaphragms'!$I$5</f>
        <v>4171.6470395414108</v>
      </c>
      <c r="U7" s="57">
        <f>K7/'Girder &amp; Diaphragms'!$I$5</f>
        <v>4808.453606564156</v>
      </c>
      <c r="V7" s="57">
        <f>L7/'Girder &amp; Diaphragms'!$I$5</f>
        <v>5230.2138468715611</v>
      </c>
      <c r="W7" s="58">
        <f>M7/'Girder &amp; Diaphragms'!$I$5</f>
        <v>5919.3807371577732</v>
      </c>
    </row>
    <row r="8" spans="1:23" ht="14.45" x14ac:dyDescent="0.3">
      <c r="A8" s="66">
        <v>129</v>
      </c>
      <c r="B8" s="8" t="s">
        <v>51</v>
      </c>
      <c r="C8" s="18">
        <v>2</v>
      </c>
      <c r="D8" s="57">
        <v>22612681.2366593</v>
      </c>
      <c r="E8" s="57">
        <v>9385064.9350005202</v>
      </c>
      <c r="F8" s="57">
        <v>34150646.1017005</v>
      </c>
      <c r="G8" s="57">
        <v>17902334.239134099</v>
      </c>
      <c r="H8" s="57">
        <v>23756937.141002301</v>
      </c>
      <c r="I8" s="57">
        <v>21246542.8092524</v>
      </c>
      <c r="J8" s="57">
        <v>19879399.205486</v>
      </c>
      <c r="K8" s="57">
        <v>21813016.226936601</v>
      </c>
      <c r="L8" s="57">
        <v>24924106.569907099</v>
      </c>
      <c r="M8" s="47">
        <v>26774302.168088101</v>
      </c>
      <c r="N8" s="57">
        <f>D8/'Girder &amp; Diaphragms'!$I$5</f>
        <v>4744.8813892312355</v>
      </c>
      <c r="O8" s="57">
        <f>E8/'Girder &amp; Diaphragms'!$I$5</f>
        <v>1969.29410894528</v>
      </c>
      <c r="P8" s="57">
        <f>F8/'Girder &amp; Diaphragms'!$I$5</f>
        <v>7165.9244395787609</v>
      </c>
      <c r="Q8" s="57">
        <f>G8/'Girder &amp; Diaphragms'!$I$5</f>
        <v>3756.4962626967917</v>
      </c>
      <c r="R8" s="57">
        <f>H8/'Girder &amp; Diaphragms'!$I$5</f>
        <v>4984.9837675477474</v>
      </c>
      <c r="S8" s="57">
        <f>I8/'Girder &amp; Diaphragms'!$I$5</f>
        <v>4458.2207879749885</v>
      </c>
      <c r="T8" s="57">
        <f>J8/'Girder &amp; Diaphragms'!$I$5</f>
        <v>4171.3492677856348</v>
      </c>
      <c r="U8" s="57">
        <f>K8/'Girder &amp; Diaphragms'!$I$5</f>
        <v>4577.0854705366683</v>
      </c>
      <c r="V8" s="57">
        <f>L8/'Girder &amp; Diaphragms'!$I$5</f>
        <v>5229.8941540397209</v>
      </c>
      <c r="W8" s="58">
        <f>M8/'Girder &amp; Diaphragms'!$I$5</f>
        <v>5618.1258090287056</v>
      </c>
    </row>
    <row r="9" spans="1:23" ht="14.45" x14ac:dyDescent="0.3">
      <c r="A9" s="66">
        <v>187</v>
      </c>
      <c r="B9" s="8" t="s">
        <v>52</v>
      </c>
      <c r="C9" s="18">
        <v>3</v>
      </c>
      <c r="D9" s="57">
        <v>26638.075487607199</v>
      </c>
      <c r="E9" s="57">
        <v>185218.06816924299</v>
      </c>
      <c r="F9" s="57">
        <v>2808564.5956555102</v>
      </c>
      <c r="G9" s="57">
        <v>1295984.2775201299</v>
      </c>
      <c r="H9" s="57">
        <v>1567353.9276762099</v>
      </c>
      <c r="I9" s="57">
        <v>1046120.28101232</v>
      </c>
      <c r="J9" s="57">
        <v>1380102.98499498</v>
      </c>
      <c r="K9" s="57">
        <v>1705045.19525983</v>
      </c>
      <c r="L9" s="57">
        <v>1514098.3228237401</v>
      </c>
      <c r="M9" s="47">
        <v>1948661.3039523801</v>
      </c>
      <c r="N9" s="57">
        <f>D9/'Girder &amp; Diaphragms'!$I$6</f>
        <v>88.102712852075626</v>
      </c>
      <c r="O9" s="57">
        <f>E9/'Girder &amp; Diaphragms'!$I$6</f>
        <v>612.5898352725477</v>
      </c>
      <c r="P9" s="57">
        <f>F9/'Girder &amp; Diaphragms'!$I$6</f>
        <v>9289.0404268379134</v>
      </c>
      <c r="Q9" s="57">
        <f>G9/'Girder &amp; Diaphragms'!$I$6</f>
        <v>4286.3355769180998</v>
      </c>
      <c r="R9" s="57">
        <f>H9/'Girder &amp; Diaphragms'!$I$6</f>
        <v>5183.8629668225331</v>
      </c>
      <c r="S9" s="57">
        <f>I9/'Girder &amp; Diaphragms'!$I$6</f>
        <v>3459.9359390523309</v>
      </c>
      <c r="T9" s="57">
        <f>J9/'Girder &amp; Diaphragms'!$I$6</f>
        <v>4564.5496068164803</v>
      </c>
      <c r="U9" s="57">
        <f>K9/'Girder &amp; Diaphragms'!$I$6</f>
        <v>5639.2627653478303</v>
      </c>
      <c r="V9" s="57">
        <f>L9/'Girder &amp; Diaphragms'!$I$6</f>
        <v>5007.725495319999</v>
      </c>
      <c r="W9" s="58">
        <f>M9/'Girder &amp; Diaphragms'!$I$6</f>
        <v>6444.9981526608181</v>
      </c>
    </row>
    <row r="10" spans="1:23" ht="14.45" x14ac:dyDescent="0.3">
      <c r="A10" s="66">
        <v>199</v>
      </c>
      <c r="B10" s="8" t="s">
        <v>53</v>
      </c>
      <c r="C10" s="18">
        <v>4</v>
      </c>
      <c r="D10" s="57">
        <v>443774.235087996</v>
      </c>
      <c r="E10" s="57">
        <v>1162700.8597707399</v>
      </c>
      <c r="F10" s="57">
        <v>8356910.77402722</v>
      </c>
      <c r="G10" s="57">
        <v>4757219.7022307497</v>
      </c>
      <c r="H10" s="57">
        <v>5061916.7990524303</v>
      </c>
      <c r="I10" s="57">
        <v>3939031.9266938502</v>
      </c>
      <c r="J10" s="57">
        <v>5779274.5967014004</v>
      </c>
      <c r="K10" s="57">
        <v>6178488.4584292304</v>
      </c>
      <c r="L10" s="57">
        <v>6952560.8127191504</v>
      </c>
      <c r="M10" s="47">
        <v>7567828.2868065303</v>
      </c>
      <c r="N10" s="57">
        <f>D10/'Girder &amp; Diaphragms'!$I$7</f>
        <v>516.44375950989695</v>
      </c>
      <c r="O10" s="57">
        <f>E10/'Girder &amp; Diaphragms'!$I$7</f>
        <v>1353.0970383765593</v>
      </c>
      <c r="P10" s="57">
        <f>F10/'Girder &amp; Diaphragms'!$I$7</f>
        <v>9725.3830366505736</v>
      </c>
      <c r="Q10" s="57">
        <f>G10/'Girder &amp; Diaphragms'!$I$7</f>
        <v>5536.2304378654035</v>
      </c>
      <c r="R10" s="57">
        <f>H10/'Girder &amp; Diaphragms'!$I$7</f>
        <v>5890.8227096838364</v>
      </c>
      <c r="S10" s="57">
        <f>I10/'Girder &amp; Diaphragms'!$I$7</f>
        <v>4584.0616606502754</v>
      </c>
      <c r="T10" s="57">
        <f>J10/'Girder &amp; Diaphragms'!$I$7</f>
        <v>6725.6502608103965</v>
      </c>
      <c r="U10" s="57">
        <f>K10/'Girder &amp; Diaphragms'!$I$7</f>
        <v>7190.2367358640977</v>
      </c>
      <c r="V10" s="57">
        <f>L10/'Girder &amp; Diaphragms'!$I$7</f>
        <v>8091.066043142142</v>
      </c>
      <c r="W10" s="58">
        <f>M10/'Girder &amp; Diaphragms'!$I$7</f>
        <v>8807.0856366609896</v>
      </c>
    </row>
    <row r="11" spans="1:23" ht="14.45" x14ac:dyDescent="0.3">
      <c r="A11" s="66">
        <v>205</v>
      </c>
      <c r="B11" s="8" t="s">
        <v>54</v>
      </c>
      <c r="C11" s="18">
        <v>4</v>
      </c>
      <c r="D11" s="57">
        <v>360708.34647122503</v>
      </c>
      <c r="E11" s="57">
        <v>1391969.3517002601</v>
      </c>
      <c r="F11" s="57">
        <v>8877912.2081591599</v>
      </c>
      <c r="G11" s="57">
        <v>5275530.2362963203</v>
      </c>
      <c r="H11" s="57">
        <v>5591138.4834396802</v>
      </c>
      <c r="I11" s="57">
        <v>4506690.3421952603</v>
      </c>
      <c r="J11" s="57">
        <v>6136247.3612633701</v>
      </c>
      <c r="K11" s="57">
        <v>6726052.7726667197</v>
      </c>
      <c r="L11" s="57">
        <v>7466151.8899005</v>
      </c>
      <c r="M11" s="47">
        <v>8061620.9840875203</v>
      </c>
      <c r="N11" s="57">
        <f>D11/'Girder &amp; Diaphragms'!$I$7</f>
        <v>419.77555209184089</v>
      </c>
      <c r="O11" s="57">
        <f>E11/'Girder &amp; Diaphragms'!$I$7</f>
        <v>1619.9090174130788</v>
      </c>
      <c r="P11" s="57">
        <f>F11/'Girder &amp; Diaphragms'!$I$7</f>
        <v>10331.700208939303</v>
      </c>
      <c r="Q11" s="57">
        <f>G11/'Girder &amp; Diaphragms'!$I$7</f>
        <v>6139.416066146252</v>
      </c>
      <c r="R11" s="57">
        <f>H11/'Girder &amp; Diaphragms'!$I$7</f>
        <v>6506.7062258706565</v>
      </c>
      <c r="S11" s="57">
        <f>I11/'Girder &amp; Diaphragms'!$I$7</f>
        <v>5244.6760520217076</v>
      </c>
      <c r="T11" s="57">
        <f>J11/'Girder &amp; Diaphragms'!$I$7</f>
        <v>7141.0785168840484</v>
      </c>
      <c r="U11" s="57">
        <f>K11/'Girder &amp; Diaphragms'!$I$7</f>
        <v>7827.4665492672893</v>
      </c>
      <c r="V11" s="57">
        <f>L11/'Girder &amp; Diaphragms'!$I$7</f>
        <v>8688.7593875916664</v>
      </c>
      <c r="W11" s="58">
        <f>M11/'Girder &amp; Diaphragms'!$I$7</f>
        <v>9381.7385498743042</v>
      </c>
    </row>
    <row r="12" spans="1:23" ht="14.45" x14ac:dyDescent="0.3">
      <c r="A12" s="66">
        <v>211</v>
      </c>
      <c r="B12" s="8" t="s">
        <v>55</v>
      </c>
      <c r="C12" s="18">
        <v>4</v>
      </c>
      <c r="D12" s="57">
        <v>374556.639070459</v>
      </c>
      <c r="E12" s="57">
        <v>1358076.0359861399</v>
      </c>
      <c r="F12" s="57">
        <v>8987592.6077312697</v>
      </c>
      <c r="G12" s="57">
        <v>5342527.49309202</v>
      </c>
      <c r="H12" s="57">
        <v>5555243.4387167403</v>
      </c>
      <c r="I12" s="57">
        <v>4495483.8225941099</v>
      </c>
      <c r="J12" s="57">
        <v>6217456.2138142604</v>
      </c>
      <c r="K12" s="57">
        <v>6844504.0337219303</v>
      </c>
      <c r="L12" s="57">
        <v>7558763.31257971</v>
      </c>
      <c r="M12" s="47">
        <v>8129131.2707952196</v>
      </c>
      <c r="N12" s="57">
        <f>D12/'Girder &amp; Diaphragms'!$I$7</f>
        <v>435.89154920763411</v>
      </c>
      <c r="O12" s="57">
        <f>E12/'Girder &amp; Diaphragms'!$I$7</f>
        <v>1580.4655571901453</v>
      </c>
      <c r="P12" s="57">
        <f>F12/'Girder &amp; Diaphragms'!$I$7</f>
        <v>10459.341143047015</v>
      </c>
      <c r="Q12" s="57">
        <f>G12/'Girder &amp; Diaphragms'!$I$7</f>
        <v>6217.38434920703</v>
      </c>
      <c r="R12" s="57">
        <f>H12/'Girder &amp; Diaphragms'!$I$7</f>
        <v>6464.9332467773229</v>
      </c>
      <c r="S12" s="57">
        <f>I12/'Girder &amp; Diaphragms'!$I$7</f>
        <v>5231.6344271227499</v>
      </c>
      <c r="T12" s="57">
        <f>J12/'Girder &amp; Diaphragms'!$I$7</f>
        <v>7235.5855923309828</v>
      </c>
      <c r="U12" s="57">
        <f>K12/'Girder &amp; Diaphragms'!$I$7</f>
        <v>7965.3146029423997</v>
      </c>
      <c r="V12" s="57">
        <f>L12/'Girder &amp; Diaphragms'!$I$7</f>
        <v>8796.536242398317</v>
      </c>
      <c r="W12" s="58">
        <f>M12/'Girder &amp; Diaphragms'!$I$7</f>
        <v>9460.3038732216628</v>
      </c>
    </row>
    <row r="13" spans="1:23" ht="14.45" x14ac:dyDescent="0.3">
      <c r="A13" s="66">
        <v>217</v>
      </c>
      <c r="B13" s="8" t="s">
        <v>56</v>
      </c>
      <c r="C13" s="18">
        <v>4</v>
      </c>
      <c r="D13" s="57">
        <v>339976.50483137398</v>
      </c>
      <c r="E13" s="57">
        <v>1397171.4173506601</v>
      </c>
      <c r="F13" s="57">
        <v>8964299.3477736395</v>
      </c>
      <c r="G13" s="57">
        <v>5262859.5749347201</v>
      </c>
      <c r="H13" s="57">
        <v>5617691.6509935204</v>
      </c>
      <c r="I13" s="57">
        <v>4470846.2344451696</v>
      </c>
      <c r="J13" s="57">
        <v>6127271.2255844502</v>
      </c>
      <c r="K13" s="57">
        <v>6717042.4102744302</v>
      </c>
      <c r="L13" s="57">
        <v>7420956.8214130998</v>
      </c>
      <c r="M13" s="47">
        <v>8068106.1700836504</v>
      </c>
      <c r="N13" s="57">
        <f>D13/'Girder &amp; Diaphragms'!$I$7</f>
        <v>395.64880161493357</v>
      </c>
      <c r="O13" s="57">
        <f>E13/'Girder &amp; Diaphragms'!$I$7</f>
        <v>1625.962938820159</v>
      </c>
      <c r="P13" s="57">
        <f>F13/'Girder &amp; Diaphragms'!$I$7</f>
        <v>10432.233533382894</v>
      </c>
      <c r="Q13" s="57">
        <f>G13/'Girder &amp; Diaphragms'!$I$7</f>
        <v>6124.6705413463187</v>
      </c>
      <c r="R13" s="57">
        <f>H13/'Girder &amp; Diaphragms'!$I$7</f>
        <v>6537.6075639703822</v>
      </c>
      <c r="S13" s="57">
        <f>I13/'Girder &amp; Diaphragms'!$I$7</f>
        <v>5202.9623510019446</v>
      </c>
      <c r="T13" s="57">
        <f>J13/'Girder &amp; Diaphragms'!$I$7</f>
        <v>7130.6325087804616</v>
      </c>
      <c r="U13" s="57">
        <f>K13/'Girder &amp; Diaphragms'!$I$7</f>
        <v>7816.980709710836</v>
      </c>
      <c r="V13" s="57">
        <f>L13/'Girder &amp; Diaphragms'!$I$7</f>
        <v>8636.1634745452229</v>
      </c>
      <c r="W13" s="58">
        <f>M13/'Girder &amp; Diaphragms'!$I$7</f>
        <v>9389.2857069017919</v>
      </c>
    </row>
    <row r="14" spans="1:23" ht="14.45" x14ac:dyDescent="0.3">
      <c r="A14" s="66">
        <v>223</v>
      </c>
      <c r="B14" s="8" t="s">
        <v>57</v>
      </c>
      <c r="C14" s="18">
        <v>4</v>
      </c>
      <c r="D14" s="57">
        <v>219263.30794132099</v>
      </c>
      <c r="E14" s="57">
        <v>1185915.57423545</v>
      </c>
      <c r="F14" s="57">
        <v>8768874.8156930692</v>
      </c>
      <c r="G14" s="57">
        <v>5367770.3660993297</v>
      </c>
      <c r="H14" s="57">
        <v>5592699.9276688201</v>
      </c>
      <c r="I14" s="57">
        <v>4319706.1617123</v>
      </c>
      <c r="J14" s="57">
        <v>6352350.7731853798</v>
      </c>
      <c r="K14" s="57">
        <v>6851285.6783526102</v>
      </c>
      <c r="L14" s="57">
        <v>7573272.4483420402</v>
      </c>
      <c r="M14" s="47">
        <v>8125987.9523546901</v>
      </c>
      <c r="N14" s="57">
        <f>D14/'Girder &amp; Diaphragms'!$I$7</f>
        <v>255.16841249996915</v>
      </c>
      <c r="O14" s="57">
        <f>E14/'Girder &amp; Diaphragms'!$I$7</f>
        <v>1380.113240458968</v>
      </c>
      <c r="P14" s="57">
        <f>F14/'Girder &amp; Diaphragms'!$I$7</f>
        <v>10204.807576515119</v>
      </c>
      <c r="Q14" s="57">
        <f>G14/'Girder &amp; Diaphragms'!$I$7</f>
        <v>6246.7608276187184</v>
      </c>
      <c r="R14" s="57">
        <f>H14/'Girder &amp; Diaphragms'!$I$7</f>
        <v>6508.5233618470211</v>
      </c>
      <c r="S14" s="57">
        <f>I14/'Girder &amp; Diaphragms'!$I$7</f>
        <v>5027.0725827298302</v>
      </c>
      <c r="T14" s="57">
        <f>J14/'Girder &amp; Diaphragms'!$I$7</f>
        <v>7392.569589757597</v>
      </c>
      <c r="U14" s="57">
        <f>K14/'Girder &amp; Diaphragms'!$I$7</f>
        <v>7973.2067647035119</v>
      </c>
      <c r="V14" s="57">
        <f>L14/'Girder &amp; Diaphragms'!$I$7</f>
        <v>8813.4212979690874</v>
      </c>
      <c r="W14" s="58">
        <f>M14/'Girder &amp; Diaphragms'!$I$7</f>
        <v>9456.6458258083385</v>
      </c>
    </row>
    <row r="15" spans="1:23" ht="14.45" x14ac:dyDescent="0.3">
      <c r="A15" s="66">
        <v>785</v>
      </c>
      <c r="B15" s="8" t="s">
        <v>58</v>
      </c>
      <c r="C15" s="18">
        <v>3</v>
      </c>
      <c r="D15" s="57">
        <v>77140.696568230705</v>
      </c>
      <c r="E15" s="57">
        <v>178750.450379221</v>
      </c>
      <c r="F15" s="57">
        <v>2873208.5841216599</v>
      </c>
      <c r="G15" s="57">
        <v>1702199.1219226499</v>
      </c>
      <c r="H15" s="57">
        <v>1411052.1809640301</v>
      </c>
      <c r="I15" s="57">
        <v>1421692.51771392</v>
      </c>
      <c r="J15" s="57">
        <v>1822010.76511296</v>
      </c>
      <c r="K15" s="57">
        <v>1498067.9959549999</v>
      </c>
      <c r="L15" s="57">
        <v>1890858.7515584701</v>
      </c>
      <c r="M15" s="47">
        <v>1537671.2083503201</v>
      </c>
      <c r="N15" s="57">
        <f>D15/'Girder &amp; Diaphragms'!$I$6</f>
        <v>255.13497182338727</v>
      </c>
      <c r="O15" s="57">
        <f>E15/'Girder &amp; Diaphragms'!$I$6</f>
        <v>591.19885027979262</v>
      </c>
      <c r="P15" s="57">
        <f>F15/'Girder &amp; Diaphragms'!$I$6</f>
        <v>9502.8438135013257</v>
      </c>
      <c r="Q15" s="57">
        <f>G15/'Girder &amp; Diaphragms'!$I$6</f>
        <v>5629.8496685909649</v>
      </c>
      <c r="R15" s="57">
        <f>H15/'Girder &amp; Diaphragms'!$I$6</f>
        <v>4666.9109101595986</v>
      </c>
      <c r="S15" s="57">
        <f>I15/'Girder &amp; Diaphragms'!$I$6</f>
        <v>4702.1027367523666</v>
      </c>
      <c r="T15" s="57">
        <f>J15/'Girder &amp; Diaphragms'!$I$6</f>
        <v>6026.1144363382473</v>
      </c>
      <c r="U15" s="57">
        <f>K15/'Girder &amp; Diaphragms'!$I$6</f>
        <v>4954.7068271471207</v>
      </c>
      <c r="V15" s="57">
        <f>L15/'Girder &amp; Diaphragms'!$I$6</f>
        <v>6253.8221167626198</v>
      </c>
      <c r="W15" s="58">
        <f>M15/'Girder &amp; Diaphragms'!$I$6</f>
        <v>5085.6904055707164</v>
      </c>
    </row>
    <row r="16" spans="1:23" ht="14.45" x14ac:dyDescent="0.3">
      <c r="A16" s="66">
        <v>325</v>
      </c>
      <c r="B16" s="8" t="s">
        <v>60</v>
      </c>
      <c r="C16" s="18">
        <v>5</v>
      </c>
      <c r="D16" s="57">
        <v>59248.573340847099</v>
      </c>
      <c r="E16" s="57">
        <v>32341.753616066198</v>
      </c>
      <c r="F16" s="57">
        <v>201665.64210606099</v>
      </c>
      <c r="G16" s="57">
        <v>123753.410569731</v>
      </c>
      <c r="H16" s="57">
        <v>131255.4051142</v>
      </c>
      <c r="I16" s="57">
        <v>103029.573237745</v>
      </c>
      <c r="J16" s="57">
        <v>137818.38111286599</v>
      </c>
      <c r="K16" s="57">
        <v>142383.02203260799</v>
      </c>
      <c r="L16" s="57">
        <v>160334.887819658</v>
      </c>
      <c r="M16" s="47">
        <v>164598.12974966699</v>
      </c>
      <c r="N16" s="57">
        <f>D16/'Girder &amp; Diaphragms'!$I$8</f>
        <v>1027.0466167463264</v>
      </c>
      <c r="O16" s="57">
        <f>E16/'Girder &amp; Diaphragms'!$I$8</f>
        <v>560.62934106337332</v>
      </c>
      <c r="P16" s="57">
        <f>F16/'Girder &amp; Diaphragms'!$I$8</f>
        <v>3495.7806367332892</v>
      </c>
      <c r="Q16" s="57">
        <f>G16/'Girder &amp; Diaphragms'!$I$8</f>
        <v>2145.2081370005876</v>
      </c>
      <c r="R16" s="57">
        <f>H16/'Girder &amp; Diaphragms'!$I$8</f>
        <v>2275.2517428005331</v>
      </c>
      <c r="S16" s="57">
        <f>I16/'Girder &amp; Diaphragms'!$I$8</f>
        <v>1785.9700015036847</v>
      </c>
      <c r="T16" s="57">
        <f>J16/'Girder &amp; Diaphragms'!$I$8</f>
        <v>2389.0178963995472</v>
      </c>
      <c r="U16" s="57">
        <f>K16/'Girder &amp; Diaphragms'!$I$8</f>
        <v>2468.1438356236531</v>
      </c>
      <c r="V16" s="57">
        <f>L16/'Girder &amp; Diaphragms'!$I$8</f>
        <v>2779.3311264096533</v>
      </c>
      <c r="W16" s="58">
        <f>M16/'Girder &amp; Diaphragms'!$I$8</f>
        <v>2853.2324535420007</v>
      </c>
    </row>
    <row r="17" spans="1:23" ht="14.45" x14ac:dyDescent="0.3">
      <c r="A17" s="66">
        <v>395</v>
      </c>
      <c r="B17" s="8" t="s">
        <v>61</v>
      </c>
      <c r="C17" s="18">
        <v>6</v>
      </c>
      <c r="D17" s="57">
        <v>114510.56381083799</v>
      </c>
      <c r="E17" s="57">
        <v>67231.020343184893</v>
      </c>
      <c r="F17" s="57">
        <v>1139705.7595542399</v>
      </c>
      <c r="G17" s="57">
        <v>680738.42931332102</v>
      </c>
      <c r="H17" s="57">
        <v>688680.40611170302</v>
      </c>
      <c r="I17" s="57">
        <v>547035.08365410205</v>
      </c>
      <c r="J17" s="57">
        <v>735210.58770290599</v>
      </c>
      <c r="K17" s="57">
        <v>785991.49768061296</v>
      </c>
      <c r="L17" s="57">
        <v>818216.12201618694</v>
      </c>
      <c r="M17" s="47">
        <v>768032.75287351699</v>
      </c>
      <c r="N17" s="57">
        <f>D17/'Girder &amp; Diaphragms'!$I$9</f>
        <v>1188.1795221451873</v>
      </c>
      <c r="O17" s="57">
        <f>E17/'Girder &amp; Diaphragms'!$I$9</f>
        <v>697.59958353412821</v>
      </c>
      <c r="P17" s="57">
        <f>F17/'Girder &amp; Diaphragms'!$I$9</f>
        <v>11825.765236910895</v>
      </c>
      <c r="Q17" s="57">
        <f>G17/'Girder &amp; Diaphragms'!$I$9</f>
        <v>7063.4484254527224</v>
      </c>
      <c r="R17" s="57">
        <f>H17/'Girder &amp; Diaphragms'!$I$9</f>
        <v>7145.8556190176587</v>
      </c>
      <c r="S17" s="57">
        <f>I17/'Girder &amp; Diaphragms'!$I$9</f>
        <v>5676.1215966632572</v>
      </c>
      <c r="T17" s="57">
        <f>J17/'Girder &amp; Diaphragms'!$I$9</f>
        <v>7628.6600615815132</v>
      </c>
      <c r="U17" s="57">
        <f>K17/'Girder &amp; Diaphragms'!$I$9</f>
        <v>8155.5707267938615</v>
      </c>
      <c r="V17" s="57">
        <f>L17/'Girder &amp; Diaphragms'!$I$9</f>
        <v>8489.9384695603731</v>
      </c>
      <c r="W17" s="58">
        <f>M17/'Girder &amp; Diaphragms'!$I$9</f>
        <v>7969.2279815212796</v>
      </c>
    </row>
    <row r="18" spans="1:23" ht="14.45" x14ac:dyDescent="0.3">
      <c r="A18" s="66">
        <v>451</v>
      </c>
      <c r="B18" s="8" t="s">
        <v>62</v>
      </c>
      <c r="C18" s="18">
        <v>6</v>
      </c>
      <c r="D18" s="57">
        <v>115994.364736545</v>
      </c>
      <c r="E18" s="57">
        <v>66049.117800318694</v>
      </c>
      <c r="F18" s="57">
        <v>1402657.04176124</v>
      </c>
      <c r="G18" s="57">
        <v>792714.76776843704</v>
      </c>
      <c r="H18" s="57">
        <v>779585.29944073199</v>
      </c>
      <c r="I18" s="57">
        <v>633952.22368778195</v>
      </c>
      <c r="J18" s="57">
        <v>869927.79527312401</v>
      </c>
      <c r="K18" s="57">
        <v>937520.12595731404</v>
      </c>
      <c r="L18" s="57">
        <v>973440.25865702098</v>
      </c>
      <c r="M18" s="47">
        <v>996240.44211599603</v>
      </c>
      <c r="N18" s="57">
        <f>D18/'Girder &amp; Diaphragms'!$I$9</f>
        <v>1203.5756726503714</v>
      </c>
      <c r="O18" s="57">
        <f>E18/'Girder &amp; Diaphragms'!$I$9</f>
        <v>685.33597787304041</v>
      </c>
      <c r="P18" s="57">
        <f>F18/'Girder &amp; Diaphragms'!$I$9</f>
        <v>14554.188872622719</v>
      </c>
      <c r="Q18" s="57">
        <f>G18/'Girder &amp; Diaphragms'!$I$9</f>
        <v>8225.332428896736</v>
      </c>
      <c r="R18" s="57">
        <f>H18/'Girder &amp; Diaphragms'!$I$9</f>
        <v>8089.0990117824585</v>
      </c>
      <c r="S18" s="57">
        <f>I18/'Girder &amp; Diaphragms'!$I$9</f>
        <v>6577.9874374606434</v>
      </c>
      <c r="T18" s="57">
        <f>J18/'Girder &amp; Diaphragms'!$I$9</f>
        <v>9026.5068801504549</v>
      </c>
      <c r="U18" s="57">
        <f>K18/'Girder &amp; Diaphragms'!$I$9</f>
        <v>9727.8554762999684</v>
      </c>
      <c r="V18" s="57">
        <f>L18/'Girder &amp; Diaphragms'!$I$9</f>
        <v>10100.568391913872</v>
      </c>
      <c r="W18" s="58">
        <f>M18/'Girder &amp; Diaphragms'!$I$9</f>
        <v>10337.146661948933</v>
      </c>
    </row>
    <row r="19" spans="1:23" ht="14.45" x14ac:dyDescent="0.3">
      <c r="A19" s="66">
        <v>458</v>
      </c>
      <c r="B19" s="8" t="s">
        <v>63</v>
      </c>
      <c r="C19" s="18">
        <v>6</v>
      </c>
      <c r="D19" s="57">
        <v>127250.31434743</v>
      </c>
      <c r="E19" s="57">
        <v>68106.382045322098</v>
      </c>
      <c r="F19" s="57">
        <v>1235145.6041547901</v>
      </c>
      <c r="G19" s="57">
        <v>701567.438098746</v>
      </c>
      <c r="H19" s="57">
        <v>685840.72537722799</v>
      </c>
      <c r="I19" s="57">
        <v>554944.99207740603</v>
      </c>
      <c r="J19" s="57">
        <v>794504.78979450394</v>
      </c>
      <c r="K19" s="57">
        <v>854552.19747784105</v>
      </c>
      <c r="L19" s="57">
        <v>898588.68077300396</v>
      </c>
      <c r="M19" s="47">
        <v>917696.68774647696</v>
      </c>
      <c r="N19" s="57">
        <f>D19/'Girder &amp; Diaphragms'!$I$9</f>
        <v>1320.3691664981925</v>
      </c>
      <c r="O19" s="57">
        <f>E19/'Girder &amp; Diaphragms'!$I$9</f>
        <v>706.6824734818864</v>
      </c>
      <c r="P19" s="57">
        <f>F19/'Girder &amp; Diaphragms'!$I$9</f>
        <v>12816.063993438016</v>
      </c>
      <c r="Q19" s="57">
        <f>G19/'Girder &amp; Diaphragms'!$I$9</f>
        <v>7279.5734787386955</v>
      </c>
      <c r="R19" s="57">
        <f>H19/'Girder &amp; Diaphragms'!$I$9</f>
        <v>7116.3906475264075</v>
      </c>
      <c r="S19" s="57">
        <f>I19/'Girder &amp; Diaphragms'!$I$9</f>
        <v>5758.1960437521639</v>
      </c>
      <c r="T19" s="57">
        <f>J19/'Girder &amp; Diaphragms'!$I$9</f>
        <v>8243.9059774391644</v>
      </c>
      <c r="U19" s="57">
        <f>K19/'Girder &amp; Diaphragms'!$I$9</f>
        <v>8866.9672723351032</v>
      </c>
      <c r="V19" s="57">
        <f>L19/'Girder &amp; Diaphragms'!$I$9</f>
        <v>9323.8967113083927</v>
      </c>
      <c r="W19" s="58">
        <f>M19/'Girder &amp; Diaphragms'!$I$9</f>
        <v>9522.1643805899166</v>
      </c>
    </row>
    <row r="20" spans="1:23" ht="14.45" x14ac:dyDescent="0.3">
      <c r="A20" s="66">
        <v>465</v>
      </c>
      <c r="B20" s="8" t="s">
        <v>64</v>
      </c>
      <c r="C20" s="18">
        <v>6</v>
      </c>
      <c r="D20" s="57">
        <v>115999.995681482</v>
      </c>
      <c r="E20" s="57">
        <v>66062.767078061501</v>
      </c>
      <c r="F20" s="57">
        <v>1402625.64602606</v>
      </c>
      <c r="G20" s="57">
        <v>792665.77147361403</v>
      </c>
      <c r="H20" s="57">
        <v>779576.17941455496</v>
      </c>
      <c r="I20" s="57">
        <v>633930.616366092</v>
      </c>
      <c r="J20" s="57">
        <v>869592.31223639601</v>
      </c>
      <c r="K20" s="57">
        <v>925826.26389632397</v>
      </c>
      <c r="L20" s="57">
        <v>973112.71962889796</v>
      </c>
      <c r="M20" s="47">
        <v>984901.80028410803</v>
      </c>
      <c r="N20" s="57">
        <f>D20/'Girder &amp; Diaphragms'!$I$9</f>
        <v>1203.6341002158449</v>
      </c>
      <c r="O20" s="57">
        <f>E20/'Girder &amp; Diaphragms'!$I$9</f>
        <v>685.47760491395582</v>
      </c>
      <c r="P20" s="57">
        <f>F20/'Girder &amp; Diaphragms'!$I$9</f>
        <v>14553.863105563489</v>
      </c>
      <c r="Q20" s="57">
        <f>G20/'Girder &amp; Diaphragms'!$I$9</f>
        <v>8224.8240356775223</v>
      </c>
      <c r="R20" s="57">
        <f>H20/'Girder &amp; Diaphragms'!$I$9</f>
        <v>8089.0043809642666</v>
      </c>
      <c r="S20" s="57">
        <f>I20/'Girder &amp; Diaphragms'!$I$9</f>
        <v>6577.7632365109139</v>
      </c>
      <c r="T20" s="57">
        <f>J20/'Girder &amp; Diaphragms'!$I$9</f>
        <v>9023.0258556842255</v>
      </c>
      <c r="U20" s="57">
        <f>K20/'Girder &amp; Diaphragms'!$I$9</f>
        <v>9606.5181343704371</v>
      </c>
      <c r="V20" s="57">
        <f>L20/'Girder &amp; Diaphragms'!$I$9</f>
        <v>10097.16979572355</v>
      </c>
      <c r="W20" s="58">
        <f>M20/'Girder &amp; Diaphragms'!$I$9</f>
        <v>10219.495140681051</v>
      </c>
    </row>
    <row r="21" spans="1:23" ht="14.45" x14ac:dyDescent="0.3">
      <c r="A21" s="66">
        <v>472</v>
      </c>
      <c r="B21" s="8" t="s">
        <v>65</v>
      </c>
      <c r="C21" s="18">
        <v>6</v>
      </c>
      <c r="D21" s="57">
        <v>114495.83305723099</v>
      </c>
      <c r="E21" s="57">
        <v>67201.715649882695</v>
      </c>
      <c r="F21" s="57">
        <v>1139646.99175457</v>
      </c>
      <c r="G21" s="57">
        <v>680791.30771911296</v>
      </c>
      <c r="H21" s="57">
        <v>688596.14363542001</v>
      </c>
      <c r="I21" s="57">
        <v>546964.90464026702</v>
      </c>
      <c r="J21" s="57">
        <v>735234.23692925298</v>
      </c>
      <c r="K21" s="57">
        <v>775086.96297918295</v>
      </c>
      <c r="L21" s="57">
        <v>818257.21626430796</v>
      </c>
      <c r="M21" s="47">
        <v>796508.83373193897</v>
      </c>
      <c r="N21" s="57">
        <f>D21/'Girder &amp; Diaphragms'!$I$9</f>
        <v>1188.0266735415378</v>
      </c>
      <c r="O21" s="57">
        <f>E21/'Girder &amp; Diaphragms'!$I$9</f>
        <v>697.29551345250729</v>
      </c>
      <c r="P21" s="57">
        <f>F21/'Girder &amp; Diaphragms'!$I$9</f>
        <v>11825.155453028905</v>
      </c>
      <c r="Q21" s="57">
        <f>G21/'Girder &amp; Diaphragms'!$I$9</f>
        <v>7063.9971000625992</v>
      </c>
      <c r="R21" s="57">
        <f>H21/'Girder &amp; Diaphragms'!$I$9</f>
        <v>7144.981298383188</v>
      </c>
      <c r="S21" s="57">
        <f>I21/'Girder &amp; Diaphragms'!$I$9</f>
        <v>5675.3934082381193</v>
      </c>
      <c r="T21" s="57">
        <f>J21/'Girder &amp; Diaphragms'!$I$9</f>
        <v>7628.9054496533636</v>
      </c>
      <c r="U21" s="57">
        <f>K21/'Girder &amp; Diaphragms'!$I$9</f>
        <v>8042.4235690157902</v>
      </c>
      <c r="V21" s="57">
        <f>L21/'Girder &amp; Diaphragms'!$I$9</f>
        <v>8490.3648699069472</v>
      </c>
      <c r="W21" s="58">
        <f>M21/'Girder &amp; Diaphragms'!$I$9</f>
        <v>8264.7002508118203</v>
      </c>
    </row>
    <row r="22" spans="1:23" ht="14.45" x14ac:dyDescent="0.3">
      <c r="A22" s="66">
        <v>360</v>
      </c>
      <c r="B22" s="8" t="s">
        <v>66</v>
      </c>
      <c r="C22" s="18">
        <v>5</v>
      </c>
      <c r="D22" s="57">
        <v>59327.810555145297</v>
      </c>
      <c r="E22" s="57">
        <v>32396.3049582157</v>
      </c>
      <c r="F22" s="57">
        <v>201295.67303999499</v>
      </c>
      <c r="G22" s="57">
        <v>119903.793204539</v>
      </c>
      <c r="H22" s="57">
        <v>129737.640754205</v>
      </c>
      <c r="I22" s="57">
        <v>100810.334488454</v>
      </c>
      <c r="J22" s="57">
        <v>130821.009982455</v>
      </c>
      <c r="K22" s="57">
        <v>158530.05414189701</v>
      </c>
      <c r="L22" s="57">
        <v>158471.07448754</v>
      </c>
      <c r="M22" s="47">
        <v>178299.45123228501</v>
      </c>
      <c r="N22" s="57">
        <f>D22/'Girder &amp; Diaphragms'!$I$9</f>
        <v>615.59464253254271</v>
      </c>
      <c r="O22" s="57">
        <f>E22/'Girder &amp; Diaphragms'!$I$9</f>
        <v>336.14912776177698</v>
      </c>
      <c r="P22" s="57">
        <f>F22/'Girder &amp; Diaphragms'!$I$9</f>
        <v>2088.6753906622375</v>
      </c>
      <c r="Q22" s="57">
        <f>G22/'Girder &amp; Diaphragms'!$I$9</f>
        <v>1244.1405139573728</v>
      </c>
      <c r="R22" s="57">
        <f>H22/'Girder &amp; Diaphragms'!$I$9</f>
        <v>1346.1780543690363</v>
      </c>
      <c r="S22" s="57">
        <f>I22/'Girder &amp; Diaphragms'!$I$9</f>
        <v>1046.0237996701835</v>
      </c>
      <c r="T22" s="57">
        <f>J22/'Girder &amp; Diaphragms'!$I$9</f>
        <v>1357.419262944826</v>
      </c>
      <c r="U22" s="57">
        <f>K22/'Girder &amp; Diaphragms'!$I$9</f>
        <v>1644.9326394648499</v>
      </c>
      <c r="V22" s="57">
        <f>L22/'Girder &amp; Diaphragms'!$I$9</f>
        <v>1644.3206573454888</v>
      </c>
      <c r="W22" s="58">
        <f>M22/'Girder &amp; Diaphragms'!$I$9</f>
        <v>1850.0629960558674</v>
      </c>
    </row>
    <row r="23" spans="1:23" ht="14.45" x14ac:dyDescent="0.3">
      <c r="A23" s="66">
        <v>2373</v>
      </c>
      <c r="B23" s="8" t="s">
        <v>67</v>
      </c>
      <c r="C23" s="18">
        <v>5</v>
      </c>
      <c r="D23" s="57">
        <v>60677.758400497398</v>
      </c>
      <c r="E23" s="57">
        <v>32588.1432242101</v>
      </c>
      <c r="F23" s="57">
        <v>200716.401848448</v>
      </c>
      <c r="G23" s="57">
        <v>121506.761089352</v>
      </c>
      <c r="H23" s="57">
        <v>127623.764723965</v>
      </c>
      <c r="I23" s="57">
        <v>105737.0337245</v>
      </c>
      <c r="J23" s="57">
        <v>132584.224387947</v>
      </c>
      <c r="K23" s="57">
        <v>130708.088252674</v>
      </c>
      <c r="L23" s="57">
        <v>156023.17266722399</v>
      </c>
      <c r="M23" s="47">
        <v>151348.24072131899</v>
      </c>
      <c r="N23" s="57">
        <f>D23/'Girder &amp; Diaphragms'!$I$9</f>
        <v>629.60191253831294</v>
      </c>
      <c r="O23" s="57">
        <f>E23/'Girder &amp; Diaphragms'!$I$9</f>
        <v>338.1396716175816</v>
      </c>
      <c r="P23" s="57">
        <f>F23/'Girder &amp; Diaphragms'!$I$9</f>
        <v>2082.6647821676206</v>
      </c>
      <c r="Q23" s="57">
        <f>G23/'Girder &amp; Diaphragms'!$I$9</f>
        <v>1260.7731594706502</v>
      </c>
      <c r="R23" s="57">
        <f>H23/'Girder &amp; Diaphragms'!$I$9</f>
        <v>1324.244146021211</v>
      </c>
      <c r="S23" s="57">
        <f>I23/'Girder &amp; Diaphragms'!$I$9</f>
        <v>1097.1440015906649</v>
      </c>
      <c r="T23" s="57">
        <f>J23/'Girder &amp; Diaphragms'!$I$9</f>
        <v>1375.7146514228514</v>
      </c>
      <c r="U23" s="57">
        <f>K23/'Girder &amp; Diaphragms'!$I$9</f>
        <v>1356.247569413104</v>
      </c>
      <c r="V23" s="57">
        <f>L23/'Girder &amp; Diaphragms'!$I$9</f>
        <v>1618.9208451506411</v>
      </c>
      <c r="W23" s="58">
        <f>M23/'Girder &amp; Diaphragms'!$I$9</f>
        <v>1570.4130200147652</v>
      </c>
    </row>
    <row r="24" spans="1:23" ht="14.45" x14ac:dyDescent="0.3">
      <c r="A24" s="66">
        <v>2423</v>
      </c>
      <c r="B24" s="8" t="s">
        <v>68</v>
      </c>
      <c r="C24" s="18">
        <v>6</v>
      </c>
      <c r="D24" s="57">
        <v>120791.62644387499</v>
      </c>
      <c r="E24" s="57">
        <v>67777.489982430707</v>
      </c>
      <c r="F24" s="57">
        <v>1146604.14815494</v>
      </c>
      <c r="G24" s="57">
        <v>672151.41067876294</v>
      </c>
      <c r="H24" s="57">
        <v>687388.48313637695</v>
      </c>
      <c r="I24" s="57">
        <v>557854.91617109894</v>
      </c>
      <c r="J24" s="57">
        <v>702153.42611466895</v>
      </c>
      <c r="K24" s="57">
        <v>771180.87366636598</v>
      </c>
      <c r="L24" s="57">
        <v>787180.06349298905</v>
      </c>
      <c r="M24" s="47">
        <v>809858.89627424302</v>
      </c>
      <c r="N24" s="57">
        <f>D24/'Girder &amp; Diaphragms'!$I$9</f>
        <v>1253.3528105259363</v>
      </c>
      <c r="O24" s="57">
        <f>E24/'Girder &amp; Diaphragms'!$I$9</f>
        <v>703.26983799116272</v>
      </c>
      <c r="P24" s="57">
        <f>F24/'Girder &amp; Diaphragms'!$I$9</f>
        <v>11897.343996095868</v>
      </c>
      <c r="Q24" s="57">
        <f>G24/'Girder &amp; Diaphragms'!$I$9</f>
        <v>6974.3481768964812</v>
      </c>
      <c r="R24" s="57">
        <f>H24/'Girder &amp; Diaphragms'!$I$9</f>
        <v>7132.4504241396817</v>
      </c>
      <c r="S24" s="57">
        <f>I24/'Girder &amp; Diaphragms'!$I$9</f>
        <v>5788.3898713263115</v>
      </c>
      <c r="T24" s="57">
        <f>J24/'Girder &amp; Diaphragms'!$I$9</f>
        <v>7285.6537820537005</v>
      </c>
      <c r="U24" s="57">
        <f>K24/'Girder &amp; Diaphragms'!$I$9</f>
        <v>8001.8933753052252</v>
      </c>
      <c r="V24" s="57">
        <f>L24/'Girder &amp; Diaphragms'!$I$9</f>
        <v>8167.9034715816697</v>
      </c>
      <c r="W24" s="58">
        <f>M24/'Girder &amp; Diaphragms'!$I$9</f>
        <v>8403.2225880027054</v>
      </c>
    </row>
    <row r="25" spans="1:23" ht="14.45" x14ac:dyDescent="0.3">
      <c r="A25" s="66">
        <v>2478</v>
      </c>
      <c r="B25" s="8" t="s">
        <v>69</v>
      </c>
      <c r="C25" s="18">
        <v>6</v>
      </c>
      <c r="D25" s="57">
        <v>112912.74599190601</v>
      </c>
      <c r="E25" s="57">
        <v>64072.373816650499</v>
      </c>
      <c r="F25" s="57">
        <v>1407086.7537135601</v>
      </c>
      <c r="G25" s="57">
        <v>806296.44077377301</v>
      </c>
      <c r="H25" s="57">
        <v>777374.77421419194</v>
      </c>
      <c r="I25" s="57">
        <v>643140.12961609196</v>
      </c>
      <c r="J25" s="57">
        <v>879296.18685463502</v>
      </c>
      <c r="K25" s="57">
        <v>963903.94521189795</v>
      </c>
      <c r="L25" s="57">
        <v>985085.57408471603</v>
      </c>
      <c r="M25" s="47">
        <v>1006736.21456499</v>
      </c>
      <c r="N25" s="57">
        <f>D25/'Girder &amp; Diaphragms'!$I$9</f>
        <v>1171.6003145210782</v>
      </c>
      <c r="O25" s="57">
        <f>E25/'Girder &amp; Diaphragms'!$I$9</f>
        <v>664.82497309099995</v>
      </c>
      <c r="P25" s="57">
        <f>F25/'Girder &amp; Diaphragms'!$I$9</f>
        <v>14600.1522567472</v>
      </c>
      <c r="Q25" s="57">
        <f>G25/'Girder &amp; Diaphragms'!$I$9</f>
        <v>8366.257992481158</v>
      </c>
      <c r="R25" s="57">
        <f>H25/'Girder &amp; Diaphragms'!$I$9</f>
        <v>8066.1622562557013</v>
      </c>
      <c r="S25" s="57">
        <f>I25/'Girder &amp; Diaphragms'!$I$9</f>
        <v>6673.3225865692275</v>
      </c>
      <c r="T25" s="57">
        <f>J25/'Girder &amp; Diaphragms'!$I$9</f>
        <v>9123.7147766286944</v>
      </c>
      <c r="U25" s="57">
        <f>K25/'Girder &amp; Diaphragms'!$I$9</f>
        <v>10001.618111912014</v>
      </c>
      <c r="V25" s="57">
        <f>L25/'Girder &amp; Diaphragms'!$I$9</f>
        <v>10221.402006382541</v>
      </c>
      <c r="W25" s="58">
        <f>M25/'Girder &amp; Diaphragms'!$I$9</f>
        <v>10446.052438656061</v>
      </c>
    </row>
    <row r="26" spans="1:23" ht="14.45" x14ac:dyDescent="0.3">
      <c r="A26" s="66">
        <v>2483</v>
      </c>
      <c r="B26" s="8" t="s">
        <v>70</v>
      </c>
      <c r="C26" s="18">
        <v>6</v>
      </c>
      <c r="D26" s="57">
        <v>106052.462901095</v>
      </c>
      <c r="E26" s="57">
        <v>62911.490630325599</v>
      </c>
      <c r="F26" s="57">
        <v>1237456.4174392801</v>
      </c>
      <c r="G26" s="57">
        <v>715295.75242665398</v>
      </c>
      <c r="H26" s="57">
        <v>681297.70389491995</v>
      </c>
      <c r="I26" s="57">
        <v>568895.32114251598</v>
      </c>
      <c r="J26" s="57">
        <v>799156.58170207497</v>
      </c>
      <c r="K26" s="57">
        <v>853981.54939703504</v>
      </c>
      <c r="L26" s="57">
        <v>891538.50412522606</v>
      </c>
      <c r="M26" s="47">
        <v>922622.36087595904</v>
      </c>
      <c r="N26" s="57">
        <f>D26/'Girder &amp; Diaphragms'!$I$9</f>
        <v>1100.416944067277</v>
      </c>
      <c r="O26" s="57">
        <f>E26/'Girder &amp; Diaphragms'!$I$9</f>
        <v>652.77946756128779</v>
      </c>
      <c r="P26" s="57">
        <f>F26/'Girder &amp; Diaphragms'!$I$9</f>
        <v>12840.041353541385</v>
      </c>
      <c r="Q26" s="57">
        <f>G26/'Girder &amp; Diaphragms'!$I$9</f>
        <v>7422.0206156241466</v>
      </c>
      <c r="R26" s="57">
        <f>H26/'Girder &amp; Diaphragms'!$I$9</f>
        <v>7069.2515459945962</v>
      </c>
      <c r="S26" s="57">
        <f>I26/'Girder &amp; Diaphragms'!$I$9</f>
        <v>5902.9468402789525</v>
      </c>
      <c r="T26" s="57">
        <f>J26/'Girder &amp; Diaphragms'!$I$9</f>
        <v>8292.1736979176621</v>
      </c>
      <c r="U26" s="57">
        <f>K26/'Girder &amp; Diaphragms'!$I$9</f>
        <v>8861.0461385863837</v>
      </c>
      <c r="V26" s="57">
        <f>L26/'Girder &amp; Diaphragms'!$I$9</f>
        <v>9250.7429756038528</v>
      </c>
      <c r="W26" s="58">
        <f>M26/'Girder &amp; Diaphragms'!$I$9</f>
        <v>9573.2739354681835</v>
      </c>
    </row>
    <row r="27" spans="1:23" ht="14.45" x14ac:dyDescent="0.3">
      <c r="A27" s="66">
        <v>2488</v>
      </c>
      <c r="B27" s="8" t="s">
        <v>71</v>
      </c>
      <c r="C27" s="18">
        <v>6</v>
      </c>
      <c r="D27" s="57">
        <v>112904.558694472</v>
      </c>
      <c r="E27" s="57">
        <v>64064.333350259003</v>
      </c>
      <c r="F27" s="57">
        <v>1407122.10673073</v>
      </c>
      <c r="G27" s="57">
        <v>806329.60920975695</v>
      </c>
      <c r="H27" s="57">
        <v>777449.10108462698</v>
      </c>
      <c r="I27" s="57">
        <v>643168.98932266806</v>
      </c>
      <c r="J27" s="57">
        <v>879327.16631278198</v>
      </c>
      <c r="K27" s="57">
        <v>950163.68203125196</v>
      </c>
      <c r="L27" s="57">
        <v>985151.29345513496</v>
      </c>
      <c r="M27" s="47">
        <v>996185.90813907003</v>
      </c>
      <c r="N27" s="57">
        <f>D27/'Girder &amp; Diaphragms'!$I$9</f>
        <v>1171.5153618422244</v>
      </c>
      <c r="O27" s="57">
        <f>E27/'Girder &amp; Diaphragms'!$I$9</f>
        <v>664.74154395401092</v>
      </c>
      <c r="P27" s="57">
        <f>F27/'Girder &amp; Diaphragms'!$I$9</f>
        <v>14600.519085183369</v>
      </c>
      <c r="Q27" s="57">
        <f>G27/'Girder &amp; Diaphragms'!$I$9</f>
        <v>8366.6021533612202</v>
      </c>
      <c r="R27" s="57">
        <f>H27/'Girder &amp; Diaphragms'!$I$9</f>
        <v>8066.93348348974</v>
      </c>
      <c r="S27" s="57">
        <f>I27/'Girder &amp; Diaphragms'!$I$9</f>
        <v>6673.6220393989724</v>
      </c>
      <c r="T27" s="57">
        <f>J27/'Girder &amp; Diaphragms'!$I$9</f>
        <v>9124.0362243323161</v>
      </c>
      <c r="U27" s="57">
        <f>K27/'Girder &amp; Diaphragms'!$I$9</f>
        <v>9859.0469918614835</v>
      </c>
      <c r="V27" s="57">
        <f>L27/'Girder &amp; Diaphragms'!$I$9</f>
        <v>10222.083920850004</v>
      </c>
      <c r="W27" s="58">
        <f>M27/'Girder &amp; Diaphragms'!$I$9</f>
        <v>10336.580808874001</v>
      </c>
    </row>
    <row r="28" spans="1:23" ht="14.45" x14ac:dyDescent="0.3">
      <c r="A28" s="66">
        <v>2493</v>
      </c>
      <c r="B28" s="8" t="s">
        <v>72</v>
      </c>
      <c r="C28" s="18">
        <v>6</v>
      </c>
      <c r="D28" s="57">
        <v>120770.21618718001</v>
      </c>
      <c r="E28" s="57">
        <v>67766.771047215894</v>
      </c>
      <c r="F28" s="57">
        <v>1146601.03191024</v>
      </c>
      <c r="G28" s="57">
        <v>672145.21365754597</v>
      </c>
      <c r="H28" s="57">
        <v>687383.26470632595</v>
      </c>
      <c r="I28" s="57">
        <v>557848.58697450405</v>
      </c>
      <c r="J28" s="57">
        <v>702178.73896365997</v>
      </c>
      <c r="K28" s="57">
        <v>765938.28310301097</v>
      </c>
      <c r="L28" s="57">
        <v>787460.57287305198</v>
      </c>
      <c r="M28" s="47">
        <v>810121.31650795403</v>
      </c>
      <c r="N28" s="57">
        <f>D28/'Girder &amp; Diaphragms'!$I$9</f>
        <v>1253.1306543534204</v>
      </c>
      <c r="O28" s="57">
        <f>E28/'Girder &amp; Diaphragms'!$I$9</f>
        <v>703.15861664268982</v>
      </c>
      <c r="P28" s="57">
        <f>F28/'Girder &amp; Diaphragms'!$I$9</f>
        <v>11897.31166145341</v>
      </c>
      <c r="Q28" s="57">
        <f>G28/'Girder &amp; Diaphragms'!$I$9</f>
        <v>6974.2838756349793</v>
      </c>
      <c r="R28" s="57">
        <f>H28/'Girder &amp; Diaphragms'!$I$9</f>
        <v>7132.3962768931924</v>
      </c>
      <c r="S28" s="57">
        <f>I28/'Girder &amp; Diaphragms'!$I$9</f>
        <v>5788.3241985924133</v>
      </c>
      <c r="T28" s="57">
        <f>J28/'Girder &amp; Diaphragms'!$I$9</f>
        <v>7285.9164321343342</v>
      </c>
      <c r="U28" s="57">
        <f>K28/'Girder &amp; Diaphragms'!$I$9</f>
        <v>7947.4954355600321</v>
      </c>
      <c r="V28" s="57">
        <f>L28/'Girder &amp; Diaphragms'!$I$9</f>
        <v>8170.8140807872187</v>
      </c>
      <c r="W28" s="58">
        <f>M28/'Girder &amp; Diaphragms'!$I$9</f>
        <v>8405.9455013961542</v>
      </c>
    </row>
    <row r="29" spans="1:23" x14ac:dyDescent="0.25">
      <c r="A29" s="66">
        <v>2398</v>
      </c>
      <c r="B29" s="8" t="s">
        <v>73</v>
      </c>
      <c r="C29" s="18">
        <v>5</v>
      </c>
      <c r="D29" s="57">
        <v>60799.960083352998</v>
      </c>
      <c r="E29" s="57">
        <v>32703.496384251299</v>
      </c>
      <c r="F29" s="57">
        <v>200895.028670573</v>
      </c>
      <c r="G29" s="57">
        <v>122686.243468695</v>
      </c>
      <c r="H29" s="57">
        <v>129025.13699798399</v>
      </c>
      <c r="I29" s="57">
        <v>107576.97004254301</v>
      </c>
      <c r="J29" s="57">
        <v>137288.417954701</v>
      </c>
      <c r="K29" s="57">
        <v>159076.38126546799</v>
      </c>
      <c r="L29" s="57">
        <v>158072.269811718</v>
      </c>
      <c r="M29" s="47">
        <v>180622.772720432</v>
      </c>
      <c r="N29" s="57">
        <f>D29/'Girder &amp; Diaphragms'!$I$8</f>
        <v>1053.9391884204076</v>
      </c>
      <c r="O29" s="57">
        <f>E29/'Girder &amp; Diaphragms'!$I$8</f>
        <v>566.8999846459559</v>
      </c>
      <c r="P29" s="57">
        <f>F29/'Girder &amp; Diaphragms'!$I$8</f>
        <v>3482.4224092332934</v>
      </c>
      <c r="Q29" s="57">
        <f>G29/'Girder &amp; Diaphragms'!$I$8</f>
        <v>2126.7092888626462</v>
      </c>
      <c r="R29" s="57">
        <f>H29/'Girder &amp; Diaphragms'!$I$8</f>
        <v>2236.5910764918362</v>
      </c>
      <c r="S29" s="57">
        <f>I29/'Girder &amp; Diaphragms'!$I$8</f>
        <v>1864.7970219705385</v>
      </c>
      <c r="T29" s="57">
        <f>J29/'Girder &amp; Diaphragms'!$I$8</f>
        <v>2379.8312301576057</v>
      </c>
      <c r="U29" s="57">
        <f>K29/'Girder &amp; Diaphragms'!$I$8</f>
        <v>2757.5154973446611</v>
      </c>
      <c r="V29" s="57">
        <f>L29/'Girder &amp; Diaphragms'!$I$8</f>
        <v>2740.1096896895556</v>
      </c>
      <c r="W29" s="58">
        <f>M29/'Girder &amp; Diaphragms'!$I$8</f>
        <v>3131.0122281369358</v>
      </c>
    </row>
    <row r="30" spans="1:23" ht="15.75" thickBot="1" x14ac:dyDescent="0.3">
      <c r="A30" s="67"/>
      <c r="B30" s="64"/>
      <c r="C30" s="63"/>
      <c r="D30" s="61"/>
      <c r="E30" s="60"/>
      <c r="F30" s="60"/>
      <c r="G30" s="60"/>
      <c r="H30" s="60"/>
      <c r="I30" s="60"/>
      <c r="J30" s="60"/>
      <c r="K30" s="60"/>
      <c r="L30" s="60"/>
      <c r="M30" s="64"/>
      <c r="N30" s="60"/>
      <c r="O30" s="60"/>
      <c r="P30" s="60"/>
      <c r="Q30" s="60"/>
      <c r="R30" s="60"/>
      <c r="S30" s="60"/>
      <c r="T30" s="60"/>
      <c r="U30" s="60"/>
      <c r="V30" s="60"/>
      <c r="W30" s="62"/>
    </row>
    <row r="31" spans="1:23" x14ac:dyDescent="0.25">
      <c r="A31" s="17"/>
      <c r="B31" s="17"/>
      <c r="C31" s="16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</row>
    <row r="32" spans="1:23" x14ac:dyDescent="0.25">
      <c r="A32" s="17"/>
      <c r="B32" s="17"/>
      <c r="C32" s="16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</row>
    <row r="33" spans="1:23" x14ac:dyDescent="0.25">
      <c r="A33" s="17"/>
      <c r="B33" s="17"/>
      <c r="C33" s="16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</row>
    <row r="34" spans="1:23" x14ac:dyDescent="0.25">
      <c r="A34" s="17"/>
      <c r="B34" s="17"/>
      <c r="C34" s="16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</row>
    <row r="35" spans="1:23" x14ac:dyDescent="0.25">
      <c r="A35" s="17"/>
      <c r="B35" s="17"/>
      <c r="C35" s="16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</row>
  </sheetData>
  <mergeCells count="2">
    <mergeCell ref="D4:M4"/>
    <mergeCell ref="N4:W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10"/>
  <sheetViews>
    <sheetView zoomScale="50" zoomScaleNormal="50" workbookViewId="0">
      <selection activeCell="P72" sqref="P72"/>
    </sheetView>
  </sheetViews>
  <sheetFormatPr defaultColWidth="8.85546875" defaultRowHeight="15" x14ac:dyDescent="0.25"/>
  <cols>
    <col min="1" max="1" width="20.5703125" style="24" customWidth="1"/>
    <col min="2" max="2" width="12" style="24" customWidth="1"/>
    <col min="3" max="4" width="16.5703125" style="24" customWidth="1"/>
    <col min="5" max="20" width="12.42578125" style="24" customWidth="1"/>
    <col min="21" max="36" width="12.5703125" style="24" customWidth="1"/>
    <col min="37" max="16384" width="8.85546875" style="24"/>
  </cols>
  <sheetData>
    <row r="1" spans="1:4" ht="23.45" x14ac:dyDescent="0.45">
      <c r="A1" s="23" t="s">
        <v>128</v>
      </c>
    </row>
    <row r="3" spans="1:4" ht="15.6" x14ac:dyDescent="0.3">
      <c r="A3" s="25" t="s">
        <v>38</v>
      </c>
      <c r="B3" s="137"/>
      <c r="C3" s="137"/>
      <c r="D3" s="26"/>
    </row>
    <row r="4" spans="1:4" ht="15.6" x14ac:dyDescent="0.3">
      <c r="A4" s="27"/>
      <c r="B4" s="28" t="s">
        <v>39</v>
      </c>
      <c r="C4" s="29" t="s">
        <v>40</v>
      </c>
      <c r="D4" s="30"/>
    </row>
    <row r="5" spans="1:4" ht="14.45" x14ac:dyDescent="0.3">
      <c r="A5" s="31" t="s">
        <v>41</v>
      </c>
      <c r="B5" s="32">
        <v>1</v>
      </c>
      <c r="C5" s="33">
        <v>1</v>
      </c>
      <c r="D5" s="33"/>
    </row>
    <row r="6" spans="1:4" ht="14.45" x14ac:dyDescent="0.3">
      <c r="A6" s="31" t="s">
        <v>42</v>
      </c>
      <c r="B6" s="32">
        <v>1</v>
      </c>
      <c r="C6" s="33">
        <v>1</v>
      </c>
      <c r="D6" s="33"/>
    </row>
    <row r="7" spans="1:4" ht="14.45" x14ac:dyDescent="0.3">
      <c r="A7" s="31" t="s">
        <v>43</v>
      </c>
      <c r="B7" s="32">
        <v>1.25</v>
      </c>
      <c r="C7" s="33">
        <v>1</v>
      </c>
      <c r="D7" s="33"/>
    </row>
    <row r="8" spans="1:4" ht="14.45" x14ac:dyDescent="0.3">
      <c r="A8" s="31" t="s">
        <v>44</v>
      </c>
      <c r="B8" s="32">
        <v>1.5</v>
      </c>
      <c r="C8" s="33">
        <v>1</v>
      </c>
      <c r="D8" s="33"/>
    </row>
    <row r="9" spans="1:4" ht="14.45" x14ac:dyDescent="0.3">
      <c r="A9" s="31" t="s">
        <v>45</v>
      </c>
      <c r="B9" s="32">
        <v>1.75</v>
      </c>
      <c r="C9" s="33">
        <v>1.3</v>
      </c>
      <c r="D9" s="33"/>
    </row>
    <row r="10" spans="1:4" ht="14.45" x14ac:dyDescent="0.3">
      <c r="A10" s="31" t="s">
        <v>46</v>
      </c>
      <c r="B10" s="32">
        <v>1.35</v>
      </c>
      <c r="C10" s="33">
        <v>1</v>
      </c>
      <c r="D10" s="33"/>
    </row>
    <row r="11" spans="1:4" ht="14.45" x14ac:dyDescent="0.3">
      <c r="A11" s="34" t="s">
        <v>47</v>
      </c>
      <c r="B11" s="32">
        <v>1.45</v>
      </c>
      <c r="C11" s="33">
        <v>1.3</v>
      </c>
      <c r="D11" s="33"/>
    </row>
    <row r="12" spans="1:4" ht="14.45" x14ac:dyDescent="0.3">
      <c r="A12" s="34" t="s">
        <v>48</v>
      </c>
      <c r="B12" s="32">
        <v>1.45</v>
      </c>
      <c r="C12" s="33">
        <v>1</v>
      </c>
      <c r="D12" s="33"/>
    </row>
    <row r="14" spans="1:4" ht="14.45" x14ac:dyDescent="0.3">
      <c r="A14" s="35" t="s">
        <v>109</v>
      </c>
      <c r="B14" s="36">
        <v>0.95</v>
      </c>
    </row>
    <row r="15" spans="1:4" ht="14.45" x14ac:dyDescent="0.3">
      <c r="A15" s="35" t="s">
        <v>127</v>
      </c>
    </row>
    <row r="16" spans="1:4" ht="14.45" x14ac:dyDescent="0.3">
      <c r="A16" s="106" t="s">
        <v>105</v>
      </c>
      <c r="B16" s="36">
        <v>0.9</v>
      </c>
    </row>
    <row r="17" spans="1:71" ht="14.45" x14ac:dyDescent="0.3">
      <c r="A17" s="106" t="s">
        <v>110</v>
      </c>
      <c r="B17" s="33">
        <v>0.85</v>
      </c>
      <c r="C17" s="33"/>
      <c r="D17" s="33"/>
      <c r="E17" s="33"/>
    </row>
    <row r="18" spans="1:71" ht="14.45" x14ac:dyDescent="0.3">
      <c r="A18" s="106" t="s">
        <v>113</v>
      </c>
      <c r="B18" s="33">
        <v>1</v>
      </c>
      <c r="C18" s="33"/>
      <c r="D18" s="33"/>
      <c r="E18" s="33"/>
    </row>
    <row r="19" spans="1:71" ht="14.45" x14ac:dyDescent="0.3">
      <c r="A19" s="106" t="s">
        <v>111</v>
      </c>
      <c r="B19" s="33">
        <v>1</v>
      </c>
      <c r="C19" s="33"/>
      <c r="D19" s="33"/>
      <c r="E19" s="33"/>
    </row>
    <row r="20" spans="1:71" ht="14.45" x14ac:dyDescent="0.3">
      <c r="A20" s="37" t="s">
        <v>90</v>
      </c>
      <c r="B20" s="33">
        <v>1.06</v>
      </c>
      <c r="C20" s="33"/>
      <c r="D20" s="33"/>
      <c r="E20" s="33"/>
    </row>
    <row r="21" spans="1:71" thickBot="1" x14ac:dyDescent="0.35"/>
    <row r="22" spans="1:71" ht="16.149999999999999" thickBot="1" x14ac:dyDescent="0.35">
      <c r="A22" s="38" t="s">
        <v>49</v>
      </c>
      <c r="B22" s="39"/>
      <c r="C22" s="40"/>
      <c r="D22" s="40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68"/>
    </row>
    <row r="23" spans="1:71" ht="24" customHeight="1" x14ac:dyDescent="0.25">
      <c r="A23" s="93"/>
      <c r="B23" s="94"/>
      <c r="C23" s="95"/>
      <c r="D23" s="95"/>
      <c r="E23" s="138" t="s">
        <v>101</v>
      </c>
      <c r="F23" s="131"/>
      <c r="G23" s="131"/>
      <c r="H23" s="131"/>
      <c r="I23" s="131"/>
      <c r="J23" s="131"/>
      <c r="K23" s="131"/>
      <c r="L23" s="131"/>
      <c r="M23" s="138" t="s">
        <v>102</v>
      </c>
      <c r="N23" s="131"/>
      <c r="O23" s="131"/>
      <c r="P23" s="131"/>
      <c r="Q23" s="131"/>
      <c r="R23" s="131"/>
      <c r="S23" s="131"/>
      <c r="T23" s="133"/>
      <c r="U23" s="130" t="s">
        <v>103</v>
      </c>
      <c r="V23" s="131"/>
      <c r="W23" s="131"/>
      <c r="X23" s="131"/>
      <c r="Y23" s="131"/>
      <c r="Z23" s="131"/>
      <c r="AA23" s="131"/>
      <c r="AB23" s="132"/>
      <c r="AC23" s="131" t="s">
        <v>104</v>
      </c>
      <c r="AD23" s="131"/>
      <c r="AE23" s="131"/>
      <c r="AF23" s="131"/>
      <c r="AG23" s="131"/>
      <c r="AH23" s="131"/>
      <c r="AI23" s="131"/>
      <c r="AJ23" s="133"/>
    </row>
    <row r="24" spans="1:71" ht="24.6" customHeight="1" x14ac:dyDescent="0.25">
      <c r="A24" s="118" t="s">
        <v>50</v>
      </c>
      <c r="B24" s="119" t="s">
        <v>1</v>
      </c>
      <c r="C24" s="120" t="s">
        <v>59</v>
      </c>
      <c r="D24" s="120" t="s">
        <v>114</v>
      </c>
      <c r="E24" s="121" t="s">
        <v>93</v>
      </c>
      <c r="F24" s="120" t="s">
        <v>94</v>
      </c>
      <c r="G24" s="120" t="s">
        <v>95</v>
      </c>
      <c r="H24" s="120" t="s">
        <v>96</v>
      </c>
      <c r="I24" s="120" t="s">
        <v>97</v>
      </c>
      <c r="J24" s="120" t="s">
        <v>98</v>
      </c>
      <c r="K24" s="120" t="s">
        <v>99</v>
      </c>
      <c r="L24" s="120" t="s">
        <v>100</v>
      </c>
      <c r="M24" s="121" t="s">
        <v>93</v>
      </c>
      <c r="N24" s="120" t="s">
        <v>94</v>
      </c>
      <c r="O24" s="120" t="s">
        <v>95</v>
      </c>
      <c r="P24" s="120" t="s">
        <v>96</v>
      </c>
      <c r="Q24" s="120" t="s">
        <v>97</v>
      </c>
      <c r="R24" s="120" t="s">
        <v>98</v>
      </c>
      <c r="S24" s="120" t="s">
        <v>99</v>
      </c>
      <c r="T24" s="122" t="s">
        <v>100</v>
      </c>
      <c r="U24" s="118" t="s">
        <v>93</v>
      </c>
      <c r="V24" s="120" t="s">
        <v>94</v>
      </c>
      <c r="W24" s="120" t="s">
        <v>95</v>
      </c>
      <c r="X24" s="120" t="s">
        <v>96</v>
      </c>
      <c r="Y24" s="120" t="s">
        <v>97</v>
      </c>
      <c r="Z24" s="120" t="s">
        <v>98</v>
      </c>
      <c r="AA24" s="120" t="s">
        <v>99</v>
      </c>
      <c r="AB24" s="123" t="s">
        <v>100</v>
      </c>
      <c r="AC24" s="120" t="s">
        <v>93</v>
      </c>
      <c r="AD24" s="120" t="s">
        <v>94</v>
      </c>
      <c r="AE24" s="120" t="s">
        <v>95</v>
      </c>
      <c r="AF24" s="120" t="s">
        <v>96</v>
      </c>
      <c r="AG24" s="120" t="s">
        <v>97</v>
      </c>
      <c r="AH24" s="120" t="s">
        <v>98</v>
      </c>
      <c r="AI24" s="120" t="s">
        <v>99</v>
      </c>
      <c r="AJ24" s="122" t="s">
        <v>100</v>
      </c>
    </row>
    <row r="25" spans="1:71" x14ac:dyDescent="0.25">
      <c r="A25" s="71"/>
      <c r="B25" s="70"/>
      <c r="C25" s="52"/>
      <c r="D25" s="52"/>
      <c r="E25" s="51"/>
      <c r="F25" s="52"/>
      <c r="G25" s="52"/>
      <c r="H25" s="52"/>
      <c r="I25" s="52"/>
      <c r="J25" s="52"/>
      <c r="K25" s="52"/>
      <c r="L25" s="52"/>
      <c r="M25" s="51"/>
      <c r="N25" s="52"/>
      <c r="O25" s="52"/>
      <c r="P25" s="52"/>
      <c r="Q25" s="52"/>
      <c r="R25" s="52"/>
      <c r="S25" s="52"/>
      <c r="T25" s="72"/>
      <c r="U25" s="71"/>
      <c r="V25" s="52"/>
      <c r="W25" s="52"/>
      <c r="X25" s="52"/>
      <c r="Y25" s="52"/>
      <c r="Z25" s="52"/>
      <c r="AA25" s="52"/>
      <c r="AB25" s="41"/>
      <c r="AC25" s="52"/>
      <c r="AD25" s="52"/>
      <c r="AE25" s="52"/>
      <c r="AF25" s="52"/>
      <c r="AG25" s="52"/>
      <c r="AH25" s="52"/>
      <c r="AI25" s="52"/>
      <c r="AJ25" s="72"/>
    </row>
    <row r="26" spans="1:71" x14ac:dyDescent="0.25">
      <c r="A26" s="71">
        <v>45</v>
      </c>
      <c r="B26" s="70" t="s">
        <v>51</v>
      </c>
      <c r="C26" s="52">
        <v>2</v>
      </c>
      <c r="D26" s="52">
        <f>$B$14*$B$16*'Girder &amp; Diaphragms'!$B$1</f>
        <v>28215</v>
      </c>
      <c r="E26" s="53">
        <f>(($B$5*$D26)-($B$20*$B$7*'LRFR Flexure Responses'!$N7)-('LRFR Flexure Ratings'!$B$7*'LRFR Flexure Responses'!$O7))/('LRFR Flexure Ratings'!$B$9*'LRFR Flexure Responses'!P7)</f>
        <v>1.5523712537012122</v>
      </c>
      <c r="F26" s="54">
        <f>(($B$5*$D26)-($B$20*$B$7*'LRFR Flexure Responses'!$N7)-('LRFR Flexure Ratings'!$B$7*'LRFR Flexure Responses'!$O7))/('LRFR Flexure Ratings'!$B$11*'LRFR Flexure Responses'!Q7)</f>
        <v>3.5739408237008732</v>
      </c>
      <c r="G26" s="54">
        <f>(($B$5*$D26)-($B$20*$B$7*'LRFR Flexure Responses'!$N7)-('LRFR Flexure Ratings'!$B$7*'LRFR Flexure Responses'!$O7))/('LRFR Flexure Ratings'!$B$11*'LRFR Flexure Responses'!R7)</f>
        <v>2.6933409396396857</v>
      </c>
      <c r="H26" s="54">
        <f>(($B$5*$D26)-($B$20*$B$7*'LRFR Flexure Responses'!$N7)-('LRFR Flexure Ratings'!$B$7*'LRFR Flexure Responses'!$O7))/('LRFR Flexure Ratings'!$B$11*'LRFR Flexure Responses'!S7)</f>
        <v>3.0116046823597906</v>
      </c>
      <c r="I26" s="54">
        <f>(($B$5*$D26)-($B$20*$B$7*'LRFR Flexure Responses'!$N7)-('LRFR Flexure Ratings'!$B$7*'LRFR Flexure Responses'!$O7))/('LRFR Flexure Ratings'!$B$11*'LRFR Flexure Responses'!T7)</f>
        <v>3.2185374449351736</v>
      </c>
      <c r="J26" s="54">
        <f>(($B$5*$D26)-($B$20*$B$7*'LRFR Flexure Responses'!$N7)-('LRFR Flexure Ratings'!$B$7*'LRFR Flexure Responses'!$O7))/('LRFR Flexure Ratings'!$B$11*'LRFR Flexure Responses'!U7)</f>
        <v>2.7922910986367753</v>
      </c>
      <c r="K26" s="54">
        <f>(($B$5*$D26)-($B$20*$B$7*'LRFR Flexure Responses'!$N7)-('LRFR Flexure Ratings'!$B$7*'LRFR Flexure Responses'!$O7))/('LRFR Flexure Ratings'!$B$11*'LRFR Flexure Responses'!V7)</f>
        <v>2.5671229890242593</v>
      </c>
      <c r="L26" s="54">
        <f>(($B$5*$D26)-($B$20*$B$7*'LRFR Flexure Responses'!$N7)-('LRFR Flexure Ratings'!$B$7*'LRFR Flexure Responses'!$O7))/('LRFR Flexure Ratings'!$B$11*'LRFR Flexure Responses'!W7)</f>
        <v>2.2682443992044781</v>
      </c>
      <c r="M26" s="53">
        <f>E26*($B$9/$B$10)</f>
        <v>2.0123331066497196</v>
      </c>
      <c r="N26" s="54">
        <f>F26*($B$11/$B$12)</f>
        <v>3.5739408237008732</v>
      </c>
      <c r="O26" s="54">
        <f>G26*($B$11/$B$12)</f>
        <v>2.6933409396396857</v>
      </c>
      <c r="P26" s="54">
        <f t="shared" ref="P26:T26" si="0">H26*($B$11/$B$12)</f>
        <v>3.0116046823597906</v>
      </c>
      <c r="Q26" s="54">
        <f t="shared" si="0"/>
        <v>3.2185374449351736</v>
      </c>
      <c r="R26" s="54">
        <f t="shared" si="0"/>
        <v>2.7922910986367753</v>
      </c>
      <c r="S26" s="54">
        <f t="shared" si="0"/>
        <v>2.5671229890242593</v>
      </c>
      <c r="T26" s="79">
        <f t="shared" si="0"/>
        <v>2.2682443992044781</v>
      </c>
      <c r="U26" s="88"/>
      <c r="V26" s="54"/>
      <c r="W26" s="54"/>
      <c r="X26" s="54"/>
      <c r="Y26" s="54"/>
      <c r="Z26" s="54"/>
      <c r="AA26" s="54"/>
      <c r="AB26" s="84"/>
      <c r="AC26" s="54"/>
      <c r="AD26" s="54"/>
      <c r="AE26" s="54"/>
      <c r="AF26" s="54"/>
      <c r="AG26" s="42"/>
      <c r="AH26" s="42"/>
      <c r="AI26" s="42"/>
      <c r="AJ26" s="73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</row>
    <row r="27" spans="1:71" x14ac:dyDescent="0.25">
      <c r="A27" s="71">
        <v>129</v>
      </c>
      <c r="B27" s="70" t="s">
        <v>51</v>
      </c>
      <c r="C27" s="52">
        <v>2</v>
      </c>
      <c r="D27" s="52">
        <f>$B$14*$B$16*'Girder &amp; Diaphragms'!$B$1</f>
        <v>28215</v>
      </c>
      <c r="E27" s="53">
        <f>(($B$5*$D27)-($B$20*$B$7*'LRFR Flexure Responses'!$N8)-('LRFR Flexure Ratings'!$B$7*'LRFR Flexure Responses'!$O8))/('LRFR Flexure Ratings'!$B$9*'LRFR Flexure Responses'!P8)</f>
        <v>1.552300130367813</v>
      </c>
      <c r="F27" s="54">
        <f>(($B$5*$D27)-($B$20*$B$7*'LRFR Flexure Responses'!$N8)-('LRFR Flexure Ratings'!$B$7*'LRFR Flexure Responses'!$O8))/('LRFR Flexure Ratings'!$B$11*'LRFR Flexure Responses'!Q8)</f>
        <v>3.5738391643068055</v>
      </c>
      <c r="G27" s="54">
        <f>(($B$5*$D27)-($B$20*$B$7*'LRFR Flexure Responses'!$N8)-('LRFR Flexure Ratings'!$B$7*'LRFR Flexure Responses'!$O8))/('LRFR Flexure Ratings'!$B$11*'LRFR Flexure Responses'!R8)</f>
        <v>2.6931107683028883</v>
      </c>
      <c r="H27" s="54">
        <f>(($B$5*$D27)-($B$20*$B$7*'LRFR Flexure Responses'!$N8)-('LRFR Flexure Ratings'!$B$7*'LRFR Flexure Responses'!$O8))/('LRFR Flexure Ratings'!$B$11*'LRFR Flexure Responses'!S8)</f>
        <v>3.01131642031033</v>
      </c>
      <c r="I27" s="54">
        <f>(($B$5*$D27)-($B$20*$B$7*'LRFR Flexure Responses'!$N8)-('LRFR Flexure Ratings'!$B$7*'LRFR Flexure Responses'!$O8))/('LRFR Flexure Ratings'!$B$11*'LRFR Flexure Responses'!T8)</f>
        <v>3.2184103038019338</v>
      </c>
      <c r="J27" s="54">
        <f>(($B$5*$D27)-($B$20*$B$7*'LRFR Flexure Responses'!$N8)-('LRFR Flexure Ratings'!$B$7*'LRFR Flexure Responses'!$O8))/('LRFR Flexure Ratings'!$B$11*'LRFR Flexure Responses'!U8)</f>
        <v>2.9331139981145755</v>
      </c>
      <c r="K27" s="54">
        <f>(($B$5*$D27)-($B$20*$B$7*'LRFR Flexure Responses'!$N8)-('LRFR Flexure Ratings'!$B$7*'LRFR Flexure Responses'!$O8))/('LRFR Flexure Ratings'!$B$11*'LRFR Flexure Responses'!V8)</f>
        <v>2.566995252442728</v>
      </c>
      <c r="L27" s="54">
        <f>(($B$5*$D27)-($B$20*$B$7*'LRFR Flexure Responses'!$N8)-('LRFR Flexure Ratings'!$B$7*'LRFR Flexure Responses'!$O8))/('LRFR Flexure Ratings'!$B$11*'LRFR Flexure Responses'!W8)</f>
        <v>2.3896071253197784</v>
      </c>
      <c r="M27" s="53">
        <f t="shared" ref="M27:M48" si="1">E27*($B$9/$B$10)</f>
        <v>2.0122409097360539</v>
      </c>
      <c r="N27" s="54">
        <f t="shared" ref="N27:N48" si="2">F27*($B$11/$B$12)</f>
        <v>3.5738391643068055</v>
      </c>
      <c r="O27" s="54">
        <f t="shared" ref="O27:O48" si="3">G27*($B$11/$B$12)</f>
        <v>2.6931107683028883</v>
      </c>
      <c r="P27" s="54">
        <f t="shared" ref="P27:P48" si="4">H27*($B$11/$B$12)</f>
        <v>3.01131642031033</v>
      </c>
      <c r="Q27" s="54">
        <f t="shared" ref="Q27:Q48" si="5">I27*($B$11/$B$12)</f>
        <v>3.2184103038019338</v>
      </c>
      <c r="R27" s="54">
        <f t="shared" ref="R27:R48" si="6">J27*($B$11/$B$12)</f>
        <v>2.9331139981145755</v>
      </c>
      <c r="S27" s="54">
        <f t="shared" ref="S27:S48" si="7">K27*($B$11/$B$12)</f>
        <v>2.566995252442728</v>
      </c>
      <c r="T27" s="79">
        <f t="shared" ref="T27:T48" si="8">L27*($B$11/$B$12)</f>
        <v>2.3896071253197784</v>
      </c>
      <c r="U27" s="88"/>
      <c r="V27" s="54"/>
      <c r="W27" s="54"/>
      <c r="X27" s="54"/>
      <c r="Y27" s="54"/>
      <c r="Z27" s="54"/>
      <c r="AA27" s="54"/>
      <c r="AB27" s="84"/>
      <c r="AC27" s="54"/>
      <c r="AD27" s="54"/>
      <c r="AE27" s="54"/>
      <c r="AF27" s="54"/>
      <c r="AG27" s="42"/>
      <c r="AH27" s="42"/>
      <c r="AI27" s="42"/>
      <c r="AJ27" s="73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</row>
    <row r="28" spans="1:71" x14ac:dyDescent="0.25">
      <c r="A28" s="71">
        <v>187</v>
      </c>
      <c r="B28" s="70" t="s">
        <v>52</v>
      </c>
      <c r="C28" s="52">
        <v>3</v>
      </c>
      <c r="D28" s="52">
        <f>$B$14*$B$17*'Girder &amp; Diaphragms'!$B$1</f>
        <v>26647.5</v>
      </c>
      <c r="E28" s="53">
        <f>(($B$5*$D28)-($B$20*$B$7*'LRFR Flexure Responses'!$N9)-('LRFR Flexure Ratings'!$B$7*'LRFR Flexure Responses'!$O9))/('LRFR Flexure Ratings'!$B$9*'LRFR Flexure Responses'!P9)</f>
        <v>1.5849723623575613</v>
      </c>
      <c r="F28" s="54">
        <f>(($B$5*$D28)-($B$20*$B$7*'LRFR Flexure Responses'!$N9)-('LRFR Flexure Ratings'!$B$7*'LRFR Flexure Responses'!$O9))/('LRFR Flexure Ratings'!$B$11*'LRFR Flexure Responses'!Q9)</f>
        <v>4.1454952723728313</v>
      </c>
      <c r="G28" s="54">
        <f>(($B$5*$D28)-($B$20*$B$7*'LRFR Flexure Responses'!$N9)-('LRFR Flexure Ratings'!$B$7*'LRFR Flexure Responses'!$O9))/('LRFR Flexure Ratings'!$B$11*'LRFR Flexure Responses'!R9)</f>
        <v>3.4277495342067303</v>
      </c>
      <c r="H28" s="54">
        <f>(($B$5*$D28)-($B$20*$B$7*'LRFR Flexure Responses'!$N9)-('LRFR Flexure Ratings'!$B$7*'LRFR Flexure Responses'!$O9))/('LRFR Flexure Ratings'!$B$11*'LRFR Flexure Responses'!S9)</f>
        <v>5.1356395560272547</v>
      </c>
      <c r="I28" s="54">
        <f>(($B$5*$D28)-($B$20*$B$7*'LRFR Flexure Responses'!$N9)-('LRFR Flexure Ratings'!$B$7*'LRFR Flexure Responses'!$O9))/('LRFR Flexure Ratings'!$B$11*'LRFR Flexure Responses'!T9)</f>
        <v>3.8928230385276361</v>
      </c>
      <c r="J28" s="54">
        <f>(($B$5*$D28)-($B$20*$B$7*'LRFR Flexure Responses'!$N9)-('LRFR Flexure Ratings'!$B$7*'LRFR Flexure Responses'!$O9))/('LRFR Flexure Ratings'!$B$11*'LRFR Flexure Responses'!U9)</f>
        <v>3.1509409313402448</v>
      </c>
      <c r="K28" s="54">
        <f>(($B$5*$D28)-($B$20*$B$7*'LRFR Flexure Responses'!$N9)-('LRFR Flexure Ratings'!$B$7*'LRFR Flexure Responses'!$O9))/('LRFR Flexure Ratings'!$B$11*'LRFR Flexure Responses'!V9)</f>
        <v>3.5483142769154523</v>
      </c>
      <c r="L28" s="54">
        <f>(($B$5*$D28)-($B$20*$B$7*'LRFR Flexure Responses'!$N9)-('LRFR Flexure Ratings'!$B$7*'LRFR Flexure Responses'!$O9))/('LRFR Flexure Ratings'!$B$11*'LRFR Flexure Responses'!W9)</f>
        <v>2.7570192339902428</v>
      </c>
      <c r="M28" s="53">
        <f t="shared" si="1"/>
        <v>2.0545938030560982</v>
      </c>
      <c r="N28" s="54">
        <f t="shared" si="2"/>
        <v>4.1454952723728313</v>
      </c>
      <c r="O28" s="54">
        <f t="shared" si="3"/>
        <v>3.4277495342067303</v>
      </c>
      <c r="P28" s="54">
        <f t="shared" si="4"/>
        <v>5.1356395560272547</v>
      </c>
      <c r="Q28" s="54">
        <f t="shared" si="5"/>
        <v>3.8928230385276361</v>
      </c>
      <c r="R28" s="54">
        <f t="shared" si="6"/>
        <v>3.1509409313402448</v>
      </c>
      <c r="S28" s="54">
        <f t="shared" si="7"/>
        <v>3.5483142769154523</v>
      </c>
      <c r="T28" s="79">
        <f t="shared" si="8"/>
        <v>2.7570192339902428</v>
      </c>
      <c r="U28" s="88"/>
      <c r="V28" s="54"/>
      <c r="W28" s="54"/>
      <c r="X28" s="54"/>
      <c r="Y28" s="54"/>
      <c r="Z28" s="54"/>
      <c r="AA28" s="54"/>
      <c r="AB28" s="84"/>
      <c r="AC28" s="54"/>
      <c r="AD28" s="54"/>
      <c r="AE28" s="54"/>
      <c r="AF28" s="54"/>
      <c r="AG28" s="42"/>
      <c r="AH28" s="42"/>
      <c r="AI28" s="42"/>
      <c r="AJ28" s="73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</row>
    <row r="29" spans="1:71" x14ac:dyDescent="0.25">
      <c r="A29" s="71">
        <v>199</v>
      </c>
      <c r="B29" s="70" t="s">
        <v>53</v>
      </c>
      <c r="C29" s="52">
        <v>4</v>
      </c>
      <c r="D29" s="52">
        <f>$B$14*$B$17*'Girder &amp; Diaphragms'!$B$1</f>
        <v>26647.5</v>
      </c>
      <c r="E29" s="53">
        <f>(($B$5*$D29)-($B$20*$B$7*'LRFR Flexure Responses'!$N10)-('LRFR Flexure Ratings'!$B$7*'LRFR Flexure Responses'!$O10))/('LRFR Flexure Ratings'!$B$9*'LRFR Flexure Responses'!P10)</f>
        <v>1.4261261707318784</v>
      </c>
      <c r="F29" s="54">
        <f>(($B$5*$D29)-($B$20*$B$7*'LRFR Flexure Responses'!$N10)-('LRFR Flexure Ratings'!$B$7*'LRFR Flexure Responses'!$O10))/('LRFR Flexure Ratings'!$B$11*'LRFR Flexure Responses'!Q10)</f>
        <v>3.0235736544727163</v>
      </c>
      <c r="G29" s="54">
        <f>(($B$5*$D29)-($B$20*$B$7*'LRFR Flexure Responses'!$N10)-('LRFR Flexure Ratings'!$B$7*'LRFR Flexure Responses'!$O10))/('LRFR Flexure Ratings'!$B$11*'LRFR Flexure Responses'!R10)</f>
        <v>2.8415726159102461</v>
      </c>
      <c r="H29" s="54">
        <f>(($B$5*$D29)-($B$20*$B$7*'LRFR Flexure Responses'!$N10)-('LRFR Flexure Ratings'!$B$7*'LRFR Flexure Responses'!$O10))/('LRFR Flexure Ratings'!$B$11*'LRFR Flexure Responses'!S10)</f>
        <v>3.6516089302876509</v>
      </c>
      <c r="I29" s="54">
        <f>(($B$5*$D29)-($B$20*$B$7*'LRFR Flexure Responses'!$N10)-('LRFR Flexure Ratings'!$B$7*'LRFR Flexure Responses'!$O10))/('LRFR Flexure Ratings'!$B$11*'LRFR Flexure Responses'!T10)</f>
        <v>2.4888597901911753</v>
      </c>
      <c r="J29" s="54">
        <f>(($B$5*$D29)-($B$20*$B$7*'LRFR Flexure Responses'!$N10)-('LRFR Flexure Ratings'!$B$7*'LRFR Flexure Responses'!$O10))/('LRFR Flexure Ratings'!$B$11*'LRFR Flexure Responses'!U10)</f>
        <v>2.328045808773795</v>
      </c>
      <c r="K29" s="54">
        <f>(($B$5*$D29)-($B$20*$B$7*'LRFR Flexure Responses'!$N10)-('LRFR Flexure Ratings'!$B$7*'LRFR Flexure Responses'!$O10))/('LRFR Flexure Ratings'!$B$11*'LRFR Flexure Responses'!V10)</f>
        <v>2.0688498162992581</v>
      </c>
      <c r="L29" s="54">
        <f>(($B$5*$D29)-($B$20*$B$7*'LRFR Flexure Responses'!$N10)-('LRFR Flexure Ratings'!$B$7*'LRFR Flexure Responses'!$O10))/('LRFR Flexure Ratings'!$B$11*'LRFR Flexure Responses'!W10)</f>
        <v>1.900651496715329</v>
      </c>
      <c r="M29" s="53">
        <f t="shared" si="1"/>
        <v>1.8486820731709535</v>
      </c>
      <c r="N29" s="54">
        <f t="shared" si="2"/>
        <v>3.0235736544727163</v>
      </c>
      <c r="O29" s="54">
        <f t="shared" si="3"/>
        <v>2.8415726159102461</v>
      </c>
      <c r="P29" s="54">
        <f t="shared" si="4"/>
        <v>3.6516089302876509</v>
      </c>
      <c r="Q29" s="54">
        <f t="shared" si="5"/>
        <v>2.4888597901911753</v>
      </c>
      <c r="R29" s="54">
        <f t="shared" si="6"/>
        <v>2.328045808773795</v>
      </c>
      <c r="S29" s="54">
        <f t="shared" si="7"/>
        <v>2.0688498162992581</v>
      </c>
      <c r="T29" s="79">
        <f t="shared" si="8"/>
        <v>1.900651496715329</v>
      </c>
      <c r="U29" s="88"/>
      <c r="V29" s="54"/>
      <c r="W29" s="54"/>
      <c r="X29" s="54"/>
      <c r="Y29" s="54"/>
      <c r="Z29" s="54"/>
      <c r="AA29" s="54"/>
      <c r="AB29" s="84"/>
      <c r="AC29" s="54"/>
      <c r="AD29" s="54"/>
      <c r="AE29" s="54"/>
      <c r="AF29" s="54"/>
      <c r="AG29" s="42"/>
      <c r="AH29" s="42"/>
      <c r="AI29" s="42"/>
      <c r="AJ29" s="73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</row>
    <row r="30" spans="1:71" x14ac:dyDescent="0.25">
      <c r="A30" s="71">
        <v>205</v>
      </c>
      <c r="B30" s="70" t="s">
        <v>54</v>
      </c>
      <c r="C30" s="52">
        <v>4</v>
      </c>
      <c r="D30" s="52">
        <f>$B$14*$B$17*'Girder &amp; Diaphragms'!$B$1</f>
        <v>26647.5</v>
      </c>
      <c r="E30" s="53">
        <f>(($B$5*$D30)-($B$20*$B$7*'LRFR Flexure Responses'!$N11)-('LRFR Flexure Ratings'!$B$7*'LRFR Flexure Responses'!$O11))/('LRFR Flexure Ratings'!$B$9*'LRFR Flexure Responses'!P11)</f>
        <v>1.3310718128264791</v>
      </c>
      <c r="F30" s="54">
        <f>(($B$5*$D30)-($B$20*$B$7*'LRFR Flexure Responses'!$N11)-('LRFR Flexure Ratings'!$B$7*'LRFR Flexure Responses'!$O11))/('LRFR Flexure Ratings'!$B$11*'LRFR Flexure Responses'!Q11)</f>
        <v>2.7034370586230456</v>
      </c>
      <c r="G30" s="54">
        <f>(($B$5*$D30)-($B$20*$B$7*'LRFR Flexure Responses'!$N11)-('LRFR Flexure Ratings'!$B$7*'LRFR Flexure Responses'!$O11))/('LRFR Flexure Ratings'!$B$11*'LRFR Flexure Responses'!R11)</f>
        <v>2.5508336069536619</v>
      </c>
      <c r="H30" s="54">
        <f>(($B$5*$D30)-($B$20*$B$7*'LRFR Flexure Responses'!$N11)-('LRFR Flexure Ratings'!$B$7*'LRFR Flexure Responses'!$O11))/('LRFR Flexure Ratings'!$B$11*'LRFR Flexure Responses'!S11)</f>
        <v>3.164642534046981</v>
      </c>
      <c r="I30" s="54">
        <f>(($B$5*$D30)-($B$20*$B$7*'LRFR Flexure Responses'!$N11)-('LRFR Flexure Ratings'!$B$7*'LRFR Flexure Responses'!$O11))/('LRFR Flexure Ratings'!$B$11*'LRFR Flexure Responses'!T11)</f>
        <v>2.3242322391895067</v>
      </c>
      <c r="J30" s="54">
        <f>(($B$5*$D30)-($B$20*$B$7*'LRFR Flexure Responses'!$N11)-('LRFR Flexure Ratings'!$B$7*'LRFR Flexure Responses'!$O11))/('LRFR Flexure Ratings'!$B$11*'LRFR Flexure Responses'!U11)</f>
        <v>2.1204210592352069</v>
      </c>
      <c r="K30" s="54">
        <f>(($B$5*$D30)-($B$20*$B$7*'LRFR Flexure Responses'!$N11)-('LRFR Flexure Ratings'!$B$7*'LRFR Flexure Responses'!$O11))/('LRFR Flexure Ratings'!$B$11*'LRFR Flexure Responses'!V11)</f>
        <v>1.9102295472962756</v>
      </c>
      <c r="L30" s="54">
        <f>(($B$5*$D30)-($B$20*$B$7*'LRFR Flexure Responses'!$N11)-('LRFR Flexure Ratings'!$B$7*'LRFR Flexure Responses'!$O11))/('LRFR Flexure Ratings'!$B$11*'LRFR Flexure Responses'!W11)</f>
        <v>1.7691310436004279</v>
      </c>
      <c r="M30" s="53">
        <f t="shared" si="1"/>
        <v>1.7254634610713617</v>
      </c>
      <c r="N30" s="54">
        <f t="shared" si="2"/>
        <v>2.7034370586230456</v>
      </c>
      <c r="O30" s="54">
        <f t="shared" si="3"/>
        <v>2.5508336069536619</v>
      </c>
      <c r="P30" s="54">
        <f t="shared" si="4"/>
        <v>3.164642534046981</v>
      </c>
      <c r="Q30" s="54">
        <f t="shared" si="5"/>
        <v>2.3242322391895067</v>
      </c>
      <c r="R30" s="54">
        <f t="shared" si="6"/>
        <v>2.1204210592352069</v>
      </c>
      <c r="S30" s="54">
        <f t="shared" si="7"/>
        <v>1.9102295472962756</v>
      </c>
      <c r="T30" s="79">
        <f t="shared" si="8"/>
        <v>1.7691310436004279</v>
      </c>
      <c r="U30" s="88"/>
      <c r="V30" s="54"/>
      <c r="W30" s="54"/>
      <c r="X30" s="54"/>
      <c r="Y30" s="54"/>
      <c r="Z30" s="54"/>
      <c r="AA30" s="54"/>
      <c r="AB30" s="84"/>
      <c r="AC30" s="54"/>
      <c r="AD30" s="54"/>
      <c r="AE30" s="54"/>
      <c r="AF30" s="54"/>
      <c r="AG30" s="42"/>
      <c r="AH30" s="42"/>
      <c r="AI30" s="42"/>
      <c r="AJ30" s="73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</row>
    <row r="31" spans="1:71" x14ac:dyDescent="0.25">
      <c r="A31" s="71">
        <v>211</v>
      </c>
      <c r="B31" s="70" t="s">
        <v>55</v>
      </c>
      <c r="C31" s="52">
        <v>4</v>
      </c>
      <c r="D31" s="52">
        <f>$B$14*$B$17*'Girder &amp; Diaphragms'!$B$1</f>
        <v>26647.5</v>
      </c>
      <c r="E31" s="53">
        <f>(($B$5*$D31)-($B$20*$B$7*'LRFR Flexure Responses'!$N12)-('LRFR Flexure Ratings'!$B$7*'LRFR Flexure Responses'!$O12))/('LRFR Flexure Ratings'!$B$9*'LRFR Flexure Responses'!P12)</f>
        <v>1.3163550673459417</v>
      </c>
      <c r="F31" s="54">
        <f>(($B$5*$D31)-($B$20*$B$7*'LRFR Flexure Responses'!$N12)-('LRFR Flexure Ratings'!$B$7*'LRFR Flexure Responses'!$O12))/('LRFR Flexure Ratings'!$B$11*'LRFR Flexure Responses'!Q12)</f>
        <v>2.6726353518061035</v>
      </c>
      <c r="G31" s="54">
        <f>(($B$5*$D31)-($B$20*$B$7*'LRFR Flexure Responses'!$N12)-('LRFR Flexure Ratings'!$B$7*'LRFR Flexure Responses'!$O12))/('LRFR Flexure Ratings'!$B$11*'LRFR Flexure Responses'!R12)</f>
        <v>2.5702974142447537</v>
      </c>
      <c r="H31" s="54">
        <f>(($B$5*$D31)-($B$20*$B$7*'LRFR Flexure Responses'!$N12)-('LRFR Flexure Ratings'!$B$7*'LRFR Flexure Responses'!$O12))/('LRFR Flexure Ratings'!$B$11*'LRFR Flexure Responses'!S12)</f>
        <v>3.1762160447046872</v>
      </c>
      <c r="I31" s="54">
        <f>(($B$5*$D31)-($B$20*$B$7*'LRFR Flexure Responses'!$N12)-('LRFR Flexure Ratings'!$B$7*'LRFR Flexure Responses'!$O12))/('LRFR Flexure Ratings'!$B$11*'LRFR Flexure Responses'!T12)</f>
        <v>2.2965385448648257</v>
      </c>
      <c r="J31" s="54">
        <f>(($B$5*$D31)-($B$20*$B$7*'LRFR Flexure Responses'!$N12)-('LRFR Flexure Ratings'!$B$7*'LRFR Flexure Responses'!$O12))/('LRFR Flexure Ratings'!$B$11*'LRFR Flexure Responses'!U12)</f>
        <v>2.086144996874125</v>
      </c>
      <c r="K31" s="54">
        <f>(($B$5*$D31)-($B$20*$B$7*'LRFR Flexure Responses'!$N12)-('LRFR Flexure Ratings'!$B$7*'LRFR Flexure Responses'!$O12))/('LRFR Flexure Ratings'!$B$11*'LRFR Flexure Responses'!V12)</f>
        <v>1.8890163979960177</v>
      </c>
      <c r="L31" s="54">
        <f>(($B$5*$D31)-($B$20*$B$7*'LRFR Flexure Responses'!$N12)-('LRFR Flexure Ratings'!$B$7*'LRFR Flexure Responses'!$O12))/('LRFR Flexure Ratings'!$B$11*'LRFR Flexure Responses'!W12)</f>
        <v>1.7564764758235951</v>
      </c>
      <c r="M31" s="53">
        <f t="shared" si="1"/>
        <v>1.7063861984114059</v>
      </c>
      <c r="N31" s="54">
        <f t="shared" si="2"/>
        <v>2.6726353518061035</v>
      </c>
      <c r="O31" s="54">
        <f t="shared" si="3"/>
        <v>2.5702974142447537</v>
      </c>
      <c r="P31" s="54">
        <f t="shared" si="4"/>
        <v>3.1762160447046872</v>
      </c>
      <c r="Q31" s="54">
        <f t="shared" si="5"/>
        <v>2.2965385448648257</v>
      </c>
      <c r="R31" s="54">
        <f t="shared" si="6"/>
        <v>2.086144996874125</v>
      </c>
      <c r="S31" s="54">
        <f t="shared" si="7"/>
        <v>1.8890163979960177</v>
      </c>
      <c r="T31" s="79">
        <f t="shared" si="8"/>
        <v>1.7564764758235951</v>
      </c>
      <c r="U31" s="88"/>
      <c r="V31" s="54"/>
      <c r="W31" s="54"/>
      <c r="X31" s="54"/>
      <c r="Y31" s="54"/>
      <c r="Z31" s="54"/>
      <c r="AA31" s="54"/>
      <c r="AB31" s="84"/>
      <c r="AC31" s="54"/>
      <c r="AD31" s="54"/>
      <c r="AE31" s="54"/>
      <c r="AF31" s="54"/>
      <c r="AG31" s="42"/>
      <c r="AH31" s="42"/>
      <c r="AI31" s="42"/>
      <c r="AJ31" s="73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</row>
    <row r="32" spans="1:71" x14ac:dyDescent="0.25">
      <c r="A32" s="71">
        <v>217</v>
      </c>
      <c r="B32" s="70" t="s">
        <v>56</v>
      </c>
      <c r="C32" s="52">
        <v>4</v>
      </c>
      <c r="D32" s="52">
        <f>$B$14*$B$17*'Girder &amp; Diaphragms'!$B$1</f>
        <v>26647.5</v>
      </c>
      <c r="E32" s="53">
        <f>(($B$5*$D32)-($B$20*$B$7*'LRFR Flexure Responses'!$N13)-('LRFR Flexure Ratings'!$B$7*'LRFR Flexure Responses'!$O13))/('LRFR Flexure Ratings'!$B$9*'LRFR Flexure Responses'!P13)</f>
        <v>1.3195810896922777</v>
      </c>
      <c r="F32" s="54">
        <f>(($B$5*$D32)-($B$20*$B$7*'LRFR Flexure Responses'!$N13)-('LRFR Flexure Ratings'!$B$7*'LRFR Flexure Responses'!$O13))/('LRFR Flexure Ratings'!$B$11*'LRFR Flexure Responses'!Q13)</f>
        <v>2.7126933211827966</v>
      </c>
      <c r="G32" s="54">
        <f>(($B$5*$D32)-($B$20*$B$7*'LRFR Flexure Responses'!$N13)-('LRFR Flexure Ratings'!$B$7*'LRFR Flexure Responses'!$O13))/('LRFR Flexure Ratings'!$B$11*'LRFR Flexure Responses'!R13)</f>
        <v>2.5413505949055541</v>
      </c>
      <c r="H32" s="54">
        <f>(($B$5*$D32)-($B$20*$B$7*'LRFR Flexure Responses'!$N13)-('LRFR Flexure Ratings'!$B$7*'LRFR Flexure Responses'!$O13))/('LRFR Flexure Ratings'!$B$11*'LRFR Flexure Responses'!S13)</f>
        <v>3.1932487208475999</v>
      </c>
      <c r="I32" s="54">
        <f>(($B$5*$D32)-($B$20*$B$7*'LRFR Flexure Responses'!$N13)-('LRFR Flexure Ratings'!$B$7*'LRFR Flexure Responses'!$O13))/('LRFR Flexure Ratings'!$B$11*'LRFR Flexure Responses'!T13)</f>
        <v>2.329997072699614</v>
      </c>
      <c r="J32" s="54">
        <f>(($B$5*$D32)-($B$20*$B$7*'LRFR Flexure Responses'!$N13)-('LRFR Flexure Ratings'!$B$7*'LRFR Flexure Responses'!$O13))/('LRFR Flexure Ratings'!$B$11*'LRFR Flexure Responses'!U13)</f>
        <v>2.1254181747328085</v>
      </c>
      <c r="K32" s="54">
        <f>(($B$5*$D32)-($B$20*$B$7*'LRFR Flexure Responses'!$N13)-('LRFR Flexure Ratings'!$B$7*'LRFR Flexure Responses'!$O13))/('LRFR Flexure Ratings'!$B$11*'LRFR Flexure Responses'!V13)</f>
        <v>1.9238117621239315</v>
      </c>
      <c r="L32" s="54">
        <f>(($B$5*$D32)-($B$20*$B$7*'LRFR Flexure Responses'!$N13)-('LRFR Flexure Ratings'!$B$7*'LRFR Flexure Responses'!$O13))/('LRFR Flexure Ratings'!$B$11*'LRFR Flexure Responses'!W13)</f>
        <v>1.769501258199274</v>
      </c>
      <c r="M32" s="53">
        <f t="shared" si="1"/>
        <v>1.7105680792307303</v>
      </c>
      <c r="N32" s="54">
        <f t="shared" si="2"/>
        <v>2.7126933211827966</v>
      </c>
      <c r="O32" s="54">
        <f t="shared" si="3"/>
        <v>2.5413505949055541</v>
      </c>
      <c r="P32" s="54">
        <f t="shared" si="4"/>
        <v>3.1932487208475999</v>
      </c>
      <c r="Q32" s="54">
        <f t="shared" si="5"/>
        <v>2.329997072699614</v>
      </c>
      <c r="R32" s="54">
        <f t="shared" si="6"/>
        <v>2.1254181747328085</v>
      </c>
      <c r="S32" s="54">
        <f t="shared" si="7"/>
        <v>1.9238117621239315</v>
      </c>
      <c r="T32" s="79">
        <f t="shared" si="8"/>
        <v>1.769501258199274</v>
      </c>
      <c r="U32" s="88"/>
      <c r="V32" s="54"/>
      <c r="W32" s="54"/>
      <c r="X32" s="54"/>
      <c r="Y32" s="54"/>
      <c r="Z32" s="54"/>
      <c r="AA32" s="54"/>
      <c r="AB32" s="84"/>
      <c r="AC32" s="54"/>
      <c r="AD32" s="54"/>
      <c r="AE32" s="54"/>
      <c r="AF32" s="54"/>
      <c r="AG32" s="42"/>
      <c r="AH32" s="42"/>
      <c r="AI32" s="42"/>
      <c r="AJ32" s="73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</row>
    <row r="33" spans="1:71" x14ac:dyDescent="0.25">
      <c r="A33" s="71">
        <v>223</v>
      </c>
      <c r="B33" s="70" t="s">
        <v>57</v>
      </c>
      <c r="C33" s="52">
        <v>4</v>
      </c>
      <c r="D33" s="52">
        <f>$B$14*$B$17*'Girder &amp; Diaphragms'!$B$1</f>
        <v>26647.5</v>
      </c>
      <c r="E33" s="53">
        <f>(($B$5*$D33)-($B$20*$B$7*'LRFR Flexure Responses'!$N14)-('LRFR Flexure Ratings'!$B$7*'LRFR Flexure Responses'!$O14))/('LRFR Flexure Ratings'!$B$9*'LRFR Flexure Responses'!P14)</f>
        <v>1.3766206407285315</v>
      </c>
      <c r="F33" s="54">
        <f>(($B$5*$D33)-($B$20*$B$7*'LRFR Flexure Responses'!$N14)-('LRFR Flexure Ratings'!$B$7*'LRFR Flexure Responses'!$O14))/('LRFR Flexure Ratings'!$B$11*'LRFR Flexure Responses'!Q14)</f>
        <v>2.7141526217677021</v>
      </c>
      <c r="G33" s="54">
        <f>(($B$5*$D33)-($B$20*$B$7*'LRFR Flexure Responses'!$N14)-('LRFR Flexure Ratings'!$B$7*'LRFR Flexure Responses'!$O14))/('LRFR Flexure Ratings'!$B$11*'LRFR Flexure Responses'!R14)</f>
        <v>2.6049936883111449</v>
      </c>
      <c r="H33" s="54">
        <f>(($B$5*$D33)-($B$20*$B$7*'LRFR Flexure Responses'!$N14)-('LRFR Flexure Ratings'!$B$7*'LRFR Flexure Responses'!$O14))/('LRFR Flexure Ratings'!$B$11*'LRFR Flexure Responses'!S14)</f>
        <v>3.372671072242666</v>
      </c>
      <c r="I33" s="54">
        <f>(($B$5*$D33)-($B$20*$B$7*'LRFR Flexure Responses'!$N14)-('LRFR Flexure Ratings'!$B$7*'LRFR Flexure Responses'!$O14))/('LRFR Flexure Ratings'!$B$11*'LRFR Flexure Responses'!T14)</f>
        <v>2.2934734765740727</v>
      </c>
      <c r="J33" s="54">
        <f>(($B$5*$D33)-($B$20*$B$7*'LRFR Flexure Responses'!$N14)-('LRFR Flexure Ratings'!$B$7*'LRFR Flexure Responses'!$O14))/('LRFR Flexure Ratings'!$B$11*'LRFR Flexure Responses'!U14)</f>
        <v>2.1264546095673205</v>
      </c>
      <c r="K33" s="54">
        <f>(($B$5*$D33)-($B$20*$B$7*'LRFR Flexure Responses'!$N14)-('LRFR Flexure Ratings'!$B$7*'LRFR Flexure Responses'!$O14))/('LRFR Flexure Ratings'!$B$11*'LRFR Flexure Responses'!V14)</f>
        <v>1.9237321925985833</v>
      </c>
      <c r="L33" s="54">
        <f>(($B$5*$D33)-($B$20*$B$7*'LRFR Flexure Responses'!$N14)-('LRFR Flexure Ratings'!$B$7*'LRFR Flexure Responses'!$O14))/('LRFR Flexure Ratings'!$B$11*'LRFR Flexure Responses'!W14)</f>
        <v>1.7928832897141802</v>
      </c>
      <c r="M33" s="53">
        <f t="shared" si="1"/>
        <v>1.7845082379814297</v>
      </c>
      <c r="N33" s="54">
        <f t="shared" si="2"/>
        <v>2.7141526217677021</v>
      </c>
      <c r="O33" s="54">
        <f t="shared" si="3"/>
        <v>2.6049936883111449</v>
      </c>
      <c r="P33" s="54">
        <f t="shared" si="4"/>
        <v>3.372671072242666</v>
      </c>
      <c r="Q33" s="54">
        <f t="shared" si="5"/>
        <v>2.2934734765740727</v>
      </c>
      <c r="R33" s="54">
        <f t="shared" si="6"/>
        <v>2.1264546095673205</v>
      </c>
      <c r="S33" s="54">
        <f t="shared" si="7"/>
        <v>1.9237321925985833</v>
      </c>
      <c r="T33" s="79">
        <f t="shared" si="8"/>
        <v>1.7928832897141802</v>
      </c>
      <c r="U33" s="88"/>
      <c r="V33" s="54"/>
      <c r="W33" s="54"/>
      <c r="X33" s="54"/>
      <c r="Y33" s="54"/>
      <c r="Z33" s="54"/>
      <c r="AA33" s="54"/>
      <c r="AB33" s="84"/>
      <c r="AC33" s="54"/>
      <c r="AD33" s="54"/>
      <c r="AE33" s="54"/>
      <c r="AF33" s="54"/>
      <c r="AG33" s="42"/>
      <c r="AH33" s="42"/>
      <c r="AI33" s="42"/>
      <c r="AJ33" s="73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</row>
    <row r="34" spans="1:71" x14ac:dyDescent="0.25">
      <c r="A34" s="71">
        <v>785</v>
      </c>
      <c r="B34" s="70" t="s">
        <v>58</v>
      </c>
      <c r="C34" s="52">
        <v>3</v>
      </c>
      <c r="D34" s="52">
        <f>$B$14*$B$17*'Girder &amp; Diaphragms'!$B$1</f>
        <v>26647.5</v>
      </c>
      <c r="E34" s="53">
        <f>(($B$5*$D34)-($B$20*$B$7*'LRFR Flexure Responses'!$N15)-('LRFR Flexure Ratings'!$B$7*'LRFR Flexure Responses'!$O15))/('LRFR Flexure Ratings'!$B$9*'LRFR Flexure Responses'!P15)</f>
        <v>1.5376117538417966</v>
      </c>
      <c r="F34" s="54">
        <f>(($B$5*$D34)-($B$20*$B$7*'LRFR Flexure Responses'!$N15)-('LRFR Flexure Ratings'!$B$7*'LRFR Flexure Responses'!$O15))/('LRFR Flexure Ratings'!$B$11*'LRFR Flexure Responses'!Q15)</f>
        <v>3.1323734177672651</v>
      </c>
      <c r="G34" s="54">
        <f>(($B$5*$D34)-($B$20*$B$7*'LRFR Flexure Responses'!$N15)-('LRFR Flexure Ratings'!$B$7*'LRFR Flexure Responses'!$O15))/('LRFR Flexure Ratings'!$B$11*'LRFR Flexure Responses'!R15)</f>
        <v>3.7786861132339706</v>
      </c>
      <c r="H34" s="54">
        <f>(($B$5*$D34)-($B$20*$B$7*'LRFR Flexure Responses'!$N15)-('LRFR Flexure Ratings'!$B$7*'LRFR Flexure Responses'!$O15))/('LRFR Flexure Ratings'!$B$11*'LRFR Flexure Responses'!S15)</f>
        <v>3.7504053899298953</v>
      </c>
      <c r="I34" s="54">
        <f>(($B$5*$D34)-($B$20*$B$7*'LRFR Flexure Responses'!$N15)-('LRFR Flexure Ratings'!$B$7*'LRFR Flexure Responses'!$O15))/('LRFR Flexure Ratings'!$B$11*'LRFR Flexure Responses'!T15)</f>
        <v>2.9263950484544599</v>
      </c>
      <c r="J34" s="54">
        <f>(($B$5*$D34)-($B$20*$B$7*'LRFR Flexure Responses'!$N15)-('LRFR Flexure Ratings'!$B$7*'LRFR Flexure Responses'!$O15))/('LRFR Flexure Ratings'!$B$11*'LRFR Flexure Responses'!U15)</f>
        <v>3.5591997797524888</v>
      </c>
      <c r="K34" s="54">
        <f>(($B$5*$D34)-($B$20*$B$7*'LRFR Flexure Responses'!$N15)-('LRFR Flexure Ratings'!$B$7*'LRFR Flexure Responses'!$O15))/('LRFR Flexure Ratings'!$B$11*'LRFR Flexure Responses'!V15)</f>
        <v>2.8198421890914105</v>
      </c>
      <c r="L34" s="54">
        <f>(($B$5*$D34)-($B$20*$B$7*'LRFR Flexure Responses'!$N15)-('LRFR Flexure Ratings'!$B$7*'LRFR Flexure Responses'!$O15))/('LRFR Flexure Ratings'!$B$11*'LRFR Flexure Responses'!W15)</f>
        <v>3.4675314542551687</v>
      </c>
      <c r="M34" s="53">
        <f t="shared" si="1"/>
        <v>1.9932004216467734</v>
      </c>
      <c r="N34" s="54">
        <f t="shared" si="2"/>
        <v>3.1323734177672651</v>
      </c>
      <c r="O34" s="54">
        <f t="shared" si="3"/>
        <v>3.7786861132339706</v>
      </c>
      <c r="P34" s="54">
        <f t="shared" si="4"/>
        <v>3.7504053899298953</v>
      </c>
      <c r="Q34" s="54">
        <f t="shared" si="5"/>
        <v>2.9263950484544599</v>
      </c>
      <c r="R34" s="54">
        <f t="shared" si="6"/>
        <v>3.5591997797524888</v>
      </c>
      <c r="S34" s="54">
        <f t="shared" si="7"/>
        <v>2.8198421890914105</v>
      </c>
      <c r="T34" s="79">
        <f t="shared" si="8"/>
        <v>3.4675314542551687</v>
      </c>
      <c r="U34" s="88"/>
      <c r="V34" s="54"/>
      <c r="W34" s="54"/>
      <c r="X34" s="54"/>
      <c r="Y34" s="54"/>
      <c r="Z34" s="54"/>
      <c r="AA34" s="54"/>
      <c r="AB34" s="84"/>
      <c r="AC34" s="54"/>
      <c r="AD34" s="54"/>
      <c r="AE34" s="54"/>
      <c r="AF34" s="54"/>
      <c r="AG34" s="42"/>
      <c r="AH34" s="42"/>
      <c r="AI34" s="42"/>
      <c r="AJ34" s="73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</row>
    <row r="35" spans="1:71" x14ac:dyDescent="0.25">
      <c r="A35" s="71">
        <v>325</v>
      </c>
      <c r="B35" s="70" t="s">
        <v>60</v>
      </c>
      <c r="C35" s="52">
        <v>5</v>
      </c>
      <c r="D35" s="52">
        <f>$B$14*$B$18*'Girder &amp; Diaphragms'!$B$1</f>
        <v>31350</v>
      </c>
      <c r="E35" s="53">
        <f>(($B$5*$D35)-($B$20*$B$7*'LRFR Flexure Responses'!$N16)-('LRFR Flexure Ratings'!$B$7*'LRFR Flexure Responses'!$O16))/('LRFR Flexure Ratings'!$B$9*'LRFR Flexure Responses'!P16)</f>
        <v>4.7875473075370216</v>
      </c>
      <c r="F35" s="54">
        <f>(($B$5*$D35)-($B$20*$B$7*'LRFR Flexure Responses'!$N16)-('LRFR Flexure Ratings'!$B$7*'LRFR Flexure Responses'!$O16))/('LRFR Flexure Ratings'!$B$11*'LRFR Flexure Responses'!Q16)</f>
        <v>9.4158138016493496</v>
      </c>
      <c r="G35" s="54">
        <f>(($B$5*$D35)-($B$20*$B$7*'LRFR Flexure Responses'!$N16)-('LRFR Flexure Ratings'!$B$7*'LRFR Flexure Responses'!$O16))/('LRFR Flexure Ratings'!$B$11*'LRFR Flexure Responses'!R16)</f>
        <v>8.8776463737232341</v>
      </c>
      <c r="H35" s="54">
        <f>(($B$5*$D35)-($B$20*$B$7*'LRFR Flexure Responses'!$N16)-('LRFR Flexure Ratings'!$B$7*'LRFR Flexure Responses'!$O16))/('LRFR Flexure Ratings'!$B$11*'LRFR Flexure Responses'!S16)</f>
        <v>11.309753448699764</v>
      </c>
      <c r="I35" s="54">
        <f>(($B$5*$D35)-($B$20*$B$7*'LRFR Flexure Responses'!$N16)-('LRFR Flexure Ratings'!$B$7*'LRFR Flexure Responses'!$O16))/('LRFR Flexure Ratings'!$B$11*'LRFR Flexure Responses'!T16)</f>
        <v>8.4548886863602188</v>
      </c>
      <c r="J35" s="54">
        <f>(($B$5*$D35)-($B$20*$B$7*'LRFR Flexure Responses'!$N16)-('LRFR Flexure Ratings'!$B$7*'LRFR Flexure Responses'!$O16))/('LRFR Flexure Ratings'!$B$11*'LRFR Flexure Responses'!U16)</f>
        <v>8.1838343828437168</v>
      </c>
      <c r="K35" s="54">
        <f>(($B$5*$D35)-($B$20*$B$7*'LRFR Flexure Responses'!$N16)-('LRFR Flexure Ratings'!$B$7*'LRFR Flexure Responses'!$O16))/('LRFR Flexure Ratings'!$B$11*'LRFR Flexure Responses'!V16)</f>
        <v>7.2675328937410866</v>
      </c>
      <c r="L35" s="54">
        <f>(($B$5*$D35)-($B$20*$B$7*'LRFR Flexure Responses'!$N16)-('LRFR Flexure Ratings'!$B$7*'LRFR Flexure Responses'!$O16))/('LRFR Flexure Ratings'!$B$11*'LRFR Flexure Responses'!W16)</f>
        <v>7.0792971525000521</v>
      </c>
      <c r="M35" s="53">
        <f t="shared" si="1"/>
        <v>6.2060798431035469</v>
      </c>
      <c r="N35" s="54">
        <f t="shared" si="2"/>
        <v>9.4158138016493496</v>
      </c>
      <c r="O35" s="54">
        <f t="shared" si="3"/>
        <v>8.8776463737232341</v>
      </c>
      <c r="P35" s="54">
        <f t="shared" si="4"/>
        <v>11.309753448699764</v>
      </c>
      <c r="Q35" s="54">
        <f t="shared" si="5"/>
        <v>8.4548886863602188</v>
      </c>
      <c r="R35" s="54">
        <f t="shared" si="6"/>
        <v>8.1838343828437168</v>
      </c>
      <c r="S35" s="54">
        <f t="shared" si="7"/>
        <v>7.2675328937410866</v>
      </c>
      <c r="T35" s="79">
        <f t="shared" si="8"/>
        <v>7.0792971525000521</v>
      </c>
      <c r="U35" s="88"/>
      <c r="V35" s="54"/>
      <c r="W35" s="54"/>
      <c r="X35" s="54"/>
      <c r="Y35" s="54"/>
      <c r="Z35" s="54"/>
      <c r="AA35" s="54"/>
      <c r="AB35" s="84"/>
      <c r="AC35" s="54"/>
      <c r="AD35" s="54"/>
      <c r="AE35" s="54"/>
      <c r="AF35" s="54"/>
      <c r="AG35" s="42"/>
      <c r="AH35" s="42"/>
      <c r="AI35" s="42"/>
      <c r="AJ35" s="73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</row>
    <row r="36" spans="1:71" x14ac:dyDescent="0.25">
      <c r="A36" s="71">
        <v>395</v>
      </c>
      <c r="B36" s="70" t="s">
        <v>61</v>
      </c>
      <c r="C36" s="52">
        <v>6</v>
      </c>
      <c r="D36" s="52">
        <f>$B$14*$B$18*'Girder &amp; Diaphragms'!$B$1</f>
        <v>31350</v>
      </c>
      <c r="E36" s="53">
        <f>(($B$5*$D36)-($B$20*$B$7*'LRFR Flexure Responses'!$N17)-('LRFR Flexure Ratings'!$B$7*'LRFR Flexure Responses'!$O17))/('LRFR Flexure Ratings'!$B$9*'LRFR Flexure Responses'!P17)</f>
        <v>1.3966435430096835</v>
      </c>
      <c r="F36" s="54">
        <f>(($B$5*$D36)-($B$20*$B$7*'LRFR Flexure Responses'!$N17)-('LRFR Flexure Ratings'!$B$7*'LRFR Flexure Responses'!$O17))/('LRFR Flexure Ratings'!$B$11*'LRFR Flexure Responses'!Q17)</f>
        <v>2.8220720603021232</v>
      </c>
      <c r="G36" s="54">
        <f>(($B$5*$D36)-($B$20*$B$7*'LRFR Flexure Responses'!$N17)-('LRFR Flexure Ratings'!$B$7*'LRFR Flexure Responses'!$O17))/('LRFR Flexure Ratings'!$B$11*'LRFR Flexure Responses'!R17)</f>
        <v>2.7895274566987989</v>
      </c>
      <c r="H36" s="54">
        <f>(($B$5*$D36)-($B$20*$B$7*'LRFR Flexure Responses'!$N17)-('LRFR Flexure Ratings'!$B$7*'LRFR Flexure Responses'!$O17))/('LRFR Flexure Ratings'!$B$11*'LRFR Flexure Responses'!S17)</f>
        <v>3.5118275941398469</v>
      </c>
      <c r="I36" s="54">
        <f>(($B$5*$D36)-($B$20*$B$7*'LRFR Flexure Responses'!$N17)-('LRFR Flexure Ratings'!$B$7*'LRFR Flexure Responses'!$O17))/('LRFR Flexure Ratings'!$B$11*'LRFR Flexure Responses'!T17)</f>
        <v>2.6129831831466723</v>
      </c>
      <c r="J36" s="54">
        <f>(($B$5*$D36)-($B$20*$B$7*'LRFR Flexure Responses'!$N17)-('LRFR Flexure Ratings'!$B$7*'LRFR Flexure Responses'!$O17))/('LRFR Flexure Ratings'!$B$11*'LRFR Flexure Responses'!U17)</f>
        <v>2.4441649908530048</v>
      </c>
      <c r="K36" s="54">
        <f>(($B$5*$D36)-($B$20*$B$7*'LRFR Flexure Responses'!$N17)-('LRFR Flexure Ratings'!$B$7*'LRFR Flexure Responses'!$O17))/('LRFR Flexure Ratings'!$B$11*'LRFR Flexure Responses'!V17)</f>
        <v>2.3479039951024934</v>
      </c>
      <c r="L36" s="54">
        <f>(($B$5*$D36)-($B$20*$B$7*'LRFR Flexure Responses'!$N17)-('LRFR Flexure Ratings'!$B$7*'LRFR Flexure Responses'!$O17))/('LRFR Flexure Ratings'!$B$11*'LRFR Flexure Responses'!W17)</f>
        <v>2.5013163755731767</v>
      </c>
      <c r="M36" s="53">
        <f t="shared" si="1"/>
        <v>1.8104638520495897</v>
      </c>
      <c r="N36" s="54">
        <f t="shared" si="2"/>
        <v>2.8220720603021232</v>
      </c>
      <c r="O36" s="54">
        <f t="shared" si="3"/>
        <v>2.7895274566987989</v>
      </c>
      <c r="P36" s="54">
        <f t="shared" si="4"/>
        <v>3.5118275941398469</v>
      </c>
      <c r="Q36" s="54">
        <f t="shared" si="5"/>
        <v>2.6129831831466723</v>
      </c>
      <c r="R36" s="54">
        <f t="shared" si="6"/>
        <v>2.4441649908530048</v>
      </c>
      <c r="S36" s="54">
        <f t="shared" si="7"/>
        <v>2.3479039951024934</v>
      </c>
      <c r="T36" s="79">
        <f t="shared" si="8"/>
        <v>2.5013163755731767</v>
      </c>
      <c r="U36" s="88"/>
      <c r="V36" s="54"/>
      <c r="W36" s="54"/>
      <c r="X36" s="54"/>
      <c r="Y36" s="54"/>
      <c r="Z36" s="54"/>
      <c r="AA36" s="54"/>
      <c r="AB36" s="84"/>
      <c r="AC36" s="54"/>
      <c r="AD36" s="54"/>
      <c r="AE36" s="54"/>
      <c r="AF36" s="54"/>
      <c r="AG36" s="42"/>
      <c r="AH36" s="42"/>
      <c r="AI36" s="42"/>
      <c r="AJ36" s="73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</row>
    <row r="37" spans="1:71" x14ac:dyDescent="0.25">
      <c r="A37" s="71">
        <v>451</v>
      </c>
      <c r="B37" s="70" t="s">
        <v>62</v>
      </c>
      <c r="C37" s="52">
        <v>6</v>
      </c>
      <c r="D37" s="52">
        <f>$B$14*$B$18*'Girder &amp; Diaphragms'!$B$1</f>
        <v>31350</v>
      </c>
      <c r="E37" s="53">
        <f>(($B$5*$D37)-($B$20*$B$7*'LRFR Flexure Responses'!$N18)-('LRFR Flexure Ratings'!$B$7*'LRFR Flexure Responses'!$O18))/('LRFR Flexure Ratings'!$B$9*'LRFR Flexure Responses'!P18)</f>
        <v>1.1346205162480512</v>
      </c>
      <c r="F37" s="54">
        <f>(($B$5*$D37)-($B$20*$B$7*'LRFR Flexure Responses'!$N18)-('LRFR Flexure Ratings'!$B$7*'LRFR Flexure Responses'!$O18))/('LRFR Flexure Ratings'!$B$11*'LRFR Flexure Responses'!Q18)</f>
        <v>2.423010109419109</v>
      </c>
      <c r="G37" s="54">
        <f>(($B$5*$D37)-($B$20*$B$7*'LRFR Flexure Responses'!$N18)-('LRFR Flexure Ratings'!$B$7*'LRFR Flexure Responses'!$O18))/('LRFR Flexure Ratings'!$B$11*'LRFR Flexure Responses'!R18)</f>
        <v>2.4638174906154315</v>
      </c>
      <c r="H37" s="54">
        <f>(($B$5*$D37)-($B$20*$B$7*'LRFR Flexure Responses'!$N18)-('LRFR Flexure Ratings'!$B$7*'LRFR Flexure Responses'!$O18))/('LRFR Flexure Ratings'!$B$11*'LRFR Flexure Responses'!S18)</f>
        <v>3.0298117498751864</v>
      </c>
      <c r="I37" s="54">
        <f>(($B$5*$D37)-($B$20*$B$7*'LRFR Flexure Responses'!$N18)-('LRFR Flexure Ratings'!$B$7*'LRFR Flexure Responses'!$O18))/('LRFR Flexure Ratings'!$B$11*'LRFR Flexure Responses'!T18)</f>
        <v>2.2079486442730576</v>
      </c>
      <c r="J37" s="54">
        <f>(($B$5*$D37)-($B$20*$B$7*'LRFR Flexure Responses'!$N18)-('LRFR Flexure Ratings'!$B$7*'LRFR Flexure Responses'!$O18))/('LRFR Flexure Ratings'!$B$11*'LRFR Flexure Responses'!U18)</f>
        <v>2.0487623070784058</v>
      </c>
      <c r="K37" s="54">
        <f>(($B$5*$D37)-($B$20*$B$7*'LRFR Flexure Responses'!$N18)-('LRFR Flexure Ratings'!$B$7*'LRFR Flexure Responses'!$O18))/('LRFR Flexure Ratings'!$B$11*'LRFR Flexure Responses'!V18)</f>
        <v>1.9731625840487226</v>
      </c>
      <c r="L37" s="54">
        <f>(($B$5*$D37)-($B$20*$B$7*'LRFR Flexure Responses'!$N18)-('LRFR Flexure Ratings'!$B$7*'LRFR Flexure Responses'!$O18))/('LRFR Flexure Ratings'!$B$11*'LRFR Flexure Responses'!W18)</f>
        <v>1.9280043401059836</v>
      </c>
      <c r="M37" s="53">
        <f t="shared" si="1"/>
        <v>1.4708043729141405</v>
      </c>
      <c r="N37" s="54">
        <f t="shared" si="2"/>
        <v>2.423010109419109</v>
      </c>
      <c r="O37" s="54">
        <f t="shared" si="3"/>
        <v>2.4638174906154315</v>
      </c>
      <c r="P37" s="54">
        <f t="shared" si="4"/>
        <v>3.0298117498751864</v>
      </c>
      <c r="Q37" s="54">
        <f t="shared" si="5"/>
        <v>2.2079486442730576</v>
      </c>
      <c r="R37" s="54">
        <f t="shared" si="6"/>
        <v>2.0487623070784058</v>
      </c>
      <c r="S37" s="54">
        <f t="shared" si="7"/>
        <v>1.9731625840487226</v>
      </c>
      <c r="T37" s="79">
        <f t="shared" si="8"/>
        <v>1.9280043401059836</v>
      </c>
      <c r="U37" s="88"/>
      <c r="V37" s="54"/>
      <c r="W37" s="54"/>
      <c r="X37" s="54"/>
      <c r="Y37" s="54"/>
      <c r="Z37" s="54"/>
      <c r="AA37" s="54"/>
      <c r="AB37" s="84"/>
      <c r="AC37" s="54"/>
      <c r="AD37" s="54"/>
      <c r="AE37" s="54"/>
      <c r="AF37" s="54"/>
      <c r="AG37" s="42"/>
      <c r="AH37" s="42"/>
      <c r="AI37" s="42"/>
      <c r="AJ37" s="73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</row>
    <row r="38" spans="1:71" x14ac:dyDescent="0.25">
      <c r="A38" s="71">
        <v>458</v>
      </c>
      <c r="B38" s="70" t="s">
        <v>63</v>
      </c>
      <c r="C38" s="52">
        <v>6</v>
      </c>
      <c r="D38" s="52">
        <f>$B$14*$B$18*'Girder &amp; Diaphragms'!$B$1</f>
        <v>31350</v>
      </c>
      <c r="E38" s="53">
        <f>(($B$5*$D38)-($B$20*$B$7*'LRFR Flexure Responses'!$N19)-('LRFR Flexure Ratings'!$B$7*'LRFR Flexure Responses'!$O19))/('LRFR Flexure Ratings'!$B$9*'LRFR Flexure Responses'!P19)</f>
        <v>1.2804090588294315</v>
      </c>
      <c r="F38" s="54">
        <f>(($B$5*$D38)-($B$20*$B$7*'LRFR Flexure Responses'!$N19)-('LRFR Flexure Ratings'!$B$7*'LRFR Flexure Responses'!$O19))/('LRFR Flexure Ratings'!$B$11*'LRFR Flexure Responses'!Q19)</f>
        <v>2.7206176908304864</v>
      </c>
      <c r="G38" s="54">
        <f>(($B$5*$D38)-($B$20*$B$7*'LRFR Flexure Responses'!$N19)-('LRFR Flexure Ratings'!$B$7*'LRFR Flexure Responses'!$O19))/('LRFR Flexure Ratings'!$B$11*'LRFR Flexure Responses'!R19)</f>
        <v>2.7830029812712622</v>
      </c>
      <c r="H38" s="54">
        <f>(($B$5*$D38)-($B$20*$B$7*'LRFR Flexure Responses'!$N19)-('LRFR Flexure Ratings'!$B$7*'LRFR Flexure Responses'!$O19))/('LRFR Flexure Ratings'!$B$11*'LRFR Flexure Responses'!S19)</f>
        <v>3.4394341973552538</v>
      </c>
      <c r="I38" s="54">
        <f>(($B$5*$D38)-($B$20*$B$7*'LRFR Flexure Responses'!$N19)-('LRFR Flexure Ratings'!$B$7*'LRFR Flexure Responses'!$O19))/('LRFR Flexure Ratings'!$B$11*'LRFR Flexure Responses'!T19)</f>
        <v>2.4023729094141131</v>
      </c>
      <c r="J38" s="54">
        <f>(($B$5*$D38)-($B$20*$B$7*'LRFR Flexure Responses'!$N19)-('LRFR Flexure Ratings'!$B$7*'LRFR Flexure Responses'!$O19))/('LRFR Flexure Ratings'!$B$11*'LRFR Flexure Responses'!U19)</f>
        <v>2.2335637179747163</v>
      </c>
      <c r="K38" s="54">
        <f>(($B$5*$D38)-($B$20*$B$7*'LRFR Flexure Responses'!$N19)-('LRFR Flexure Ratings'!$B$7*'LRFR Flexure Responses'!$O19))/('LRFR Flexure Ratings'!$B$11*'LRFR Flexure Responses'!V19)</f>
        <v>2.1241050819381888</v>
      </c>
      <c r="L38" s="54">
        <f>(($B$5*$D38)-($B$20*$B$7*'LRFR Flexure Responses'!$N19)-('LRFR Flexure Ratings'!$B$7*'LRFR Flexure Responses'!$O19))/('LRFR Flexure Ratings'!$B$11*'LRFR Flexure Responses'!W19)</f>
        <v>2.0798775988710632</v>
      </c>
      <c r="M38" s="53">
        <f t="shared" si="1"/>
        <v>1.6597895207048186</v>
      </c>
      <c r="N38" s="54">
        <f t="shared" si="2"/>
        <v>2.7206176908304864</v>
      </c>
      <c r="O38" s="54">
        <f t="shared" si="3"/>
        <v>2.7830029812712622</v>
      </c>
      <c r="P38" s="54">
        <f t="shared" si="4"/>
        <v>3.4394341973552538</v>
      </c>
      <c r="Q38" s="54">
        <f t="shared" si="5"/>
        <v>2.4023729094141131</v>
      </c>
      <c r="R38" s="54">
        <f t="shared" si="6"/>
        <v>2.2335637179747163</v>
      </c>
      <c r="S38" s="54">
        <f t="shared" si="7"/>
        <v>2.1241050819381888</v>
      </c>
      <c r="T38" s="79">
        <f t="shared" si="8"/>
        <v>2.0798775988710632</v>
      </c>
      <c r="U38" s="88"/>
      <c r="V38" s="54"/>
      <c r="W38" s="54"/>
      <c r="X38" s="54"/>
      <c r="Y38" s="54"/>
      <c r="Z38" s="54"/>
      <c r="AA38" s="54"/>
      <c r="AB38" s="84"/>
      <c r="AC38" s="54"/>
      <c r="AD38" s="54"/>
      <c r="AE38" s="54"/>
      <c r="AF38" s="54"/>
      <c r="AG38" s="42"/>
      <c r="AH38" s="42"/>
      <c r="AI38" s="42"/>
      <c r="AJ38" s="73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</row>
    <row r="39" spans="1:71" x14ac:dyDescent="0.25">
      <c r="A39" s="71">
        <v>465</v>
      </c>
      <c r="B39" s="70" t="s">
        <v>64</v>
      </c>
      <c r="C39" s="52">
        <v>6</v>
      </c>
      <c r="D39" s="52">
        <f>$B$14*$B$18*'Girder &amp; Diaphragms'!$B$1</f>
        <v>31350</v>
      </c>
      <c r="E39" s="53">
        <f>(($B$5*$D39)-($B$20*$B$7*'LRFR Flexure Responses'!$N20)-('LRFR Flexure Ratings'!$B$7*'LRFR Flexure Responses'!$O20))/('LRFR Flexure Ratings'!$B$9*'LRFR Flexure Responses'!P20)</f>
        <v>1.1346359225907765</v>
      </c>
      <c r="F39" s="54">
        <f>(($B$5*$D39)-($B$20*$B$7*'LRFR Flexure Responses'!$N20)-('LRFR Flexure Ratings'!$B$7*'LRFR Flexure Responses'!$O20))/('LRFR Flexure Ratings'!$B$11*'LRFR Flexure Responses'!Q20)</f>
        <v>2.4231385448630895</v>
      </c>
      <c r="G39" s="54">
        <f>(($B$5*$D39)-($B$20*$B$7*'LRFR Flexure Responses'!$N20)-('LRFR Flexure Ratings'!$B$7*'LRFR Flexure Responses'!$O20))/('LRFR Flexure Ratings'!$B$11*'LRFR Flexure Responses'!R20)</f>
        <v>2.4638246200567409</v>
      </c>
      <c r="H39" s="54">
        <f>(($B$5*$D39)-($B$20*$B$7*'LRFR Flexure Responses'!$N20)-('LRFR Flexure Ratings'!$B$7*'LRFR Flexure Responses'!$O20))/('LRFR Flexure Ratings'!$B$11*'LRFR Flexure Responses'!S20)</f>
        <v>3.0298883418215183</v>
      </c>
      <c r="I39" s="54">
        <f>(($B$5*$D39)-($B$20*$B$7*'LRFR Flexure Responses'!$N20)-('LRFR Flexure Ratings'!$B$7*'LRFR Flexure Responses'!$O20))/('LRFR Flexure Ratings'!$B$11*'LRFR Flexure Responses'!T20)</f>
        <v>2.20878100809291</v>
      </c>
      <c r="J39" s="54">
        <f>(($B$5*$D39)-($B$20*$B$7*'LRFR Flexure Responses'!$N20)-('LRFR Flexure Ratings'!$B$7*'LRFR Flexure Responses'!$O20))/('LRFR Flexure Ratings'!$B$11*'LRFR Flexure Responses'!U20)</f>
        <v>2.0746214046336879</v>
      </c>
      <c r="K39" s="54">
        <f>(($B$5*$D39)-($B$20*$B$7*'LRFR Flexure Responses'!$N20)-('LRFR Flexure Ratings'!$B$7*'LRFR Flexure Responses'!$O20))/('LRFR Flexure Ratings'!$B$11*'LRFR Flexure Responses'!V20)</f>
        <v>1.9738093494285389</v>
      </c>
      <c r="L39" s="54">
        <f>(($B$5*$D39)-($B$20*$B$7*'LRFR Flexure Responses'!$N20)-('LRFR Flexure Ratings'!$B$7*'LRFR Flexure Responses'!$O20))/('LRFR Flexure Ratings'!$B$11*'LRFR Flexure Responses'!W20)</f>
        <v>1.9501832400928585</v>
      </c>
      <c r="M39" s="53">
        <f t="shared" si="1"/>
        <v>1.4708243440991546</v>
      </c>
      <c r="N39" s="54">
        <f t="shared" si="2"/>
        <v>2.4231385448630895</v>
      </c>
      <c r="O39" s="54">
        <f t="shared" si="3"/>
        <v>2.4638246200567409</v>
      </c>
      <c r="P39" s="54">
        <f t="shared" si="4"/>
        <v>3.0298883418215183</v>
      </c>
      <c r="Q39" s="54">
        <f t="shared" si="5"/>
        <v>2.20878100809291</v>
      </c>
      <c r="R39" s="54">
        <f t="shared" si="6"/>
        <v>2.0746214046336879</v>
      </c>
      <c r="S39" s="54">
        <f t="shared" si="7"/>
        <v>1.9738093494285389</v>
      </c>
      <c r="T39" s="79">
        <f t="shared" si="8"/>
        <v>1.9501832400928585</v>
      </c>
      <c r="U39" s="88"/>
      <c r="V39" s="54"/>
      <c r="W39" s="54"/>
      <c r="X39" s="54"/>
      <c r="Y39" s="54"/>
      <c r="Z39" s="54"/>
      <c r="AA39" s="54"/>
      <c r="AB39" s="84"/>
      <c r="AC39" s="54"/>
      <c r="AD39" s="54"/>
      <c r="AE39" s="54"/>
      <c r="AF39" s="54"/>
      <c r="AG39" s="42"/>
      <c r="AH39" s="42"/>
      <c r="AI39" s="42"/>
      <c r="AJ39" s="73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</row>
    <row r="40" spans="1:71" x14ac:dyDescent="0.25">
      <c r="A40" s="71">
        <v>472</v>
      </c>
      <c r="B40" s="70" t="s">
        <v>65</v>
      </c>
      <c r="C40" s="52">
        <v>6</v>
      </c>
      <c r="D40" s="52">
        <f>$B$14*$B$18*'Girder &amp; Diaphragms'!$B$1</f>
        <v>31350</v>
      </c>
      <c r="E40" s="53">
        <f>(($B$5*$D40)-($B$20*$B$7*'LRFR Flexure Responses'!$N21)-('LRFR Flexure Ratings'!$B$7*'LRFR Flexure Responses'!$O21))/('LRFR Flexure Ratings'!$B$9*'LRFR Flexure Responses'!P21)</f>
        <v>1.3967437169033829</v>
      </c>
      <c r="F40" s="54">
        <f>(($B$5*$D40)-($B$20*$B$7*'LRFR Flexure Responses'!$N21)-('LRFR Flexure Ratings'!$B$7*'LRFR Flexure Responses'!$O21))/('LRFR Flexure Ratings'!$B$11*'LRFR Flexure Responses'!Q21)</f>
        <v>2.8219097445636114</v>
      </c>
      <c r="G40" s="54">
        <f>(($B$5*$D40)-($B$20*$B$7*'LRFR Flexure Responses'!$N21)-('LRFR Flexure Ratings'!$B$7*'LRFR Flexure Responses'!$O21))/('LRFR Flexure Ratings'!$B$11*'LRFR Flexure Responses'!R21)</f>
        <v>2.7899250424555384</v>
      </c>
      <c r="H40" s="54">
        <f>(($B$5*$D40)-($B$20*$B$7*'LRFR Flexure Responses'!$N21)-('LRFR Flexure Ratings'!$B$7*'LRFR Flexure Responses'!$O21))/('LRFR Flexure Ratings'!$B$11*'LRFR Flexure Responses'!S21)</f>
        <v>3.5123489806540271</v>
      </c>
      <c r="I40" s="54">
        <f>(($B$5*$D40)-($B$20*$B$7*'LRFR Flexure Responses'!$N21)-('LRFR Flexure Ratings'!$B$7*'LRFR Flexure Responses'!$O21))/('LRFR Flexure Ratings'!$B$11*'LRFR Flexure Responses'!T21)</f>
        <v>2.61295180334703</v>
      </c>
      <c r="J40" s="54">
        <f>(($B$5*$D40)-($B$20*$B$7*'LRFR Flexure Responses'!$N21)-('LRFR Flexure Ratings'!$B$7*'LRFR Flexure Responses'!$O21))/('LRFR Flexure Ratings'!$B$11*'LRFR Flexure Responses'!U21)</f>
        <v>2.478601391878096</v>
      </c>
      <c r="K40" s="54">
        <f>(($B$5*$D40)-($B$20*$B$7*'LRFR Flexure Responses'!$N21)-('LRFR Flexure Ratings'!$B$7*'LRFR Flexure Responses'!$O21))/('LRFR Flexure Ratings'!$B$11*'LRFR Flexure Responses'!V21)</f>
        <v>2.3478334038256965</v>
      </c>
      <c r="L40" s="54">
        <f>(($B$5*$D40)-($B$20*$B$7*'LRFR Flexure Responses'!$N21)-('LRFR Flexure Ratings'!$B$7*'LRFR Flexure Responses'!$O21))/('LRFR Flexure Ratings'!$B$11*'LRFR Flexure Responses'!W21)</f>
        <v>2.4119401366404887</v>
      </c>
      <c r="M40" s="53">
        <f t="shared" si="1"/>
        <v>1.810593707096978</v>
      </c>
      <c r="N40" s="54">
        <f t="shared" si="2"/>
        <v>2.8219097445636114</v>
      </c>
      <c r="O40" s="54">
        <f t="shared" si="3"/>
        <v>2.7899250424555384</v>
      </c>
      <c r="P40" s="54">
        <f t="shared" si="4"/>
        <v>3.5123489806540271</v>
      </c>
      <c r="Q40" s="54">
        <f t="shared" si="5"/>
        <v>2.61295180334703</v>
      </c>
      <c r="R40" s="54">
        <f t="shared" si="6"/>
        <v>2.478601391878096</v>
      </c>
      <c r="S40" s="54">
        <f t="shared" si="7"/>
        <v>2.3478334038256965</v>
      </c>
      <c r="T40" s="79">
        <f t="shared" si="8"/>
        <v>2.4119401366404887</v>
      </c>
      <c r="U40" s="88"/>
      <c r="V40" s="54"/>
      <c r="W40" s="54"/>
      <c r="X40" s="54"/>
      <c r="Y40" s="54"/>
      <c r="Z40" s="54"/>
      <c r="AA40" s="54"/>
      <c r="AB40" s="84"/>
      <c r="AC40" s="54"/>
      <c r="AD40" s="54"/>
      <c r="AE40" s="54"/>
      <c r="AF40" s="54"/>
      <c r="AG40" s="42"/>
      <c r="AH40" s="42"/>
      <c r="AI40" s="42"/>
      <c r="AJ40" s="73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</row>
    <row r="41" spans="1:71" x14ac:dyDescent="0.25">
      <c r="A41" s="71">
        <v>360</v>
      </c>
      <c r="B41" s="70" t="s">
        <v>66</v>
      </c>
      <c r="C41" s="52">
        <v>5</v>
      </c>
      <c r="D41" s="52">
        <f>$B$14*$B$18*'Girder &amp; Diaphragms'!$B$1</f>
        <v>31350</v>
      </c>
      <c r="E41" s="53">
        <f>(($B$5*$D41)-($B$20*$B$7*'LRFR Flexure Responses'!$N22)-('LRFR Flexure Ratings'!$B$7*'LRFR Flexure Responses'!$O22))/('LRFR Flexure Ratings'!$B$9*'LRFR Flexure Responses'!P22)</f>
        <v>8.238755617506909</v>
      </c>
      <c r="F41" s="54">
        <f>(($B$5*$D41)-($B$20*$B$7*'LRFR Flexure Responses'!$N22)-('LRFR Flexure Ratings'!$B$7*'LRFR Flexure Responses'!$O22))/('LRFR Flexure Ratings'!$B$11*'LRFR Flexure Responses'!Q22)</f>
        <v>16.692953530961798</v>
      </c>
      <c r="G41" s="54">
        <f>(($B$5*$D41)-($B$20*$B$7*'LRFR Flexure Responses'!$N22)-('LRFR Flexure Ratings'!$B$7*'LRFR Flexure Responses'!$O22))/('LRFR Flexure Ratings'!$B$11*'LRFR Flexure Responses'!R22)</f>
        <v>15.427661829780492</v>
      </c>
      <c r="H41" s="54">
        <f>(($B$5*$D41)-($B$20*$B$7*'LRFR Flexure Responses'!$N22)-('LRFR Flexure Ratings'!$B$7*'LRFR Flexure Responses'!$O22))/('LRFR Flexure Ratings'!$B$11*'LRFR Flexure Responses'!S22)</f>
        <v>19.854595843828527</v>
      </c>
      <c r="I41" s="54">
        <f>(($B$5*$D41)-($B$20*$B$7*'LRFR Flexure Responses'!$N22)-('LRFR Flexure Ratings'!$B$7*'LRFR Flexure Responses'!$O22))/('LRFR Flexure Ratings'!$B$11*'LRFR Flexure Responses'!T22)</f>
        <v>15.299900592556648</v>
      </c>
      <c r="J41" s="54">
        <f>(($B$5*$D41)-($B$20*$B$7*'LRFR Flexure Responses'!$N22)-('LRFR Flexure Ratings'!$B$7*'LRFR Flexure Responses'!$O22))/('LRFR Flexure Ratings'!$B$11*'LRFR Flexure Responses'!U22)</f>
        <v>12.625671889053146</v>
      </c>
      <c r="K41" s="54">
        <f>(($B$5*$D41)-($B$20*$B$7*'LRFR Flexure Responses'!$N22)-('LRFR Flexure Ratings'!$B$7*'LRFR Flexure Responses'!$O22))/('LRFR Flexure Ratings'!$B$11*'LRFR Flexure Responses'!V22)</f>
        <v>12.630370902841305</v>
      </c>
      <c r="L41" s="54">
        <f>(($B$5*$D41)-($B$20*$B$7*'LRFR Flexure Responses'!$N22)-('LRFR Flexure Ratings'!$B$7*'LRFR Flexure Responses'!$O22))/('LRFR Flexure Ratings'!$B$11*'LRFR Flexure Responses'!W22)</f>
        <v>11.225768976382572</v>
      </c>
      <c r="M41" s="53">
        <f t="shared" si="1"/>
        <v>10.679868393064512</v>
      </c>
      <c r="N41" s="54">
        <f t="shared" si="2"/>
        <v>16.692953530961798</v>
      </c>
      <c r="O41" s="54">
        <f t="shared" si="3"/>
        <v>15.427661829780492</v>
      </c>
      <c r="P41" s="54">
        <f t="shared" si="4"/>
        <v>19.854595843828527</v>
      </c>
      <c r="Q41" s="54">
        <f t="shared" si="5"/>
        <v>15.299900592556648</v>
      </c>
      <c r="R41" s="54">
        <f t="shared" si="6"/>
        <v>12.625671889053146</v>
      </c>
      <c r="S41" s="54">
        <f t="shared" si="7"/>
        <v>12.630370902841305</v>
      </c>
      <c r="T41" s="79">
        <f t="shared" si="8"/>
        <v>11.225768976382572</v>
      </c>
      <c r="U41" s="88"/>
      <c r="V41" s="54"/>
      <c r="W41" s="54"/>
      <c r="X41" s="54"/>
      <c r="Y41" s="54"/>
      <c r="Z41" s="54"/>
      <c r="AA41" s="54"/>
      <c r="AB41" s="84"/>
      <c r="AC41" s="54"/>
      <c r="AD41" s="54"/>
      <c r="AE41" s="54"/>
      <c r="AF41" s="54"/>
      <c r="AG41" s="42"/>
      <c r="AH41" s="42"/>
      <c r="AI41" s="42"/>
      <c r="AJ41" s="73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</row>
    <row r="42" spans="1:71" x14ac:dyDescent="0.25">
      <c r="A42" s="71">
        <v>2373</v>
      </c>
      <c r="B42" s="70" t="s">
        <v>67</v>
      </c>
      <c r="C42" s="52">
        <v>5</v>
      </c>
      <c r="D42" s="52">
        <f>$B$14*$B$18*'Girder &amp; Diaphragms'!$B$1</f>
        <v>31350</v>
      </c>
      <c r="E42" s="53">
        <f>(($B$5*$D42)-($B$20*$B$7*'LRFR Flexure Responses'!$N23)-('LRFR Flexure Ratings'!$B$7*'LRFR Flexure Responses'!$O23))/('LRFR Flexure Ratings'!$B$9*'LRFR Flexure Responses'!P23)</f>
        <v>8.2567578487578928</v>
      </c>
      <c r="F42" s="54">
        <f>(($B$5*$D42)-($B$20*$B$7*'LRFR Flexure Responses'!$N23)-('LRFR Flexure Ratings'!$B$7*'LRFR Flexure Responses'!$O23))/('LRFR Flexure Ratings'!$B$11*'LRFR Flexure Responses'!Q23)</f>
        <v>16.461219765638962</v>
      </c>
      <c r="G42" s="54">
        <f>(($B$5*$D42)-($B$20*$B$7*'LRFR Flexure Responses'!$N23)-('LRFR Flexure Ratings'!$B$7*'LRFR Flexure Responses'!$O23))/('LRFR Flexure Ratings'!$B$11*'LRFR Flexure Responses'!R23)</f>
        <v>15.672233941922164</v>
      </c>
      <c r="H42" s="54">
        <f>(($B$5*$D42)-($B$20*$B$7*'LRFR Flexure Responses'!$N23)-('LRFR Flexure Ratings'!$B$7*'LRFR Flexure Responses'!$O23))/('LRFR Flexure Ratings'!$B$11*'LRFR Flexure Responses'!S23)</f>
        <v>18.916262607803457</v>
      </c>
      <c r="I42" s="54">
        <f>(($B$5*$D42)-($B$20*$B$7*'LRFR Flexure Responses'!$N23)-('LRFR Flexure Ratings'!$B$7*'LRFR Flexure Responses'!$O23))/('LRFR Flexure Ratings'!$B$11*'LRFR Flexure Responses'!T23)</f>
        <v>15.08587847865136</v>
      </c>
      <c r="J42" s="54">
        <f>(($B$5*$D42)-($B$20*$B$7*'LRFR Flexure Responses'!$N23)-('LRFR Flexure Ratings'!$B$7*'LRFR Flexure Responses'!$O23))/('LRFR Flexure Ratings'!$B$11*'LRFR Flexure Responses'!U23)</f>
        <v>15.302415665634172</v>
      </c>
      <c r="K42" s="54">
        <f>(($B$5*$D42)-($B$20*$B$7*'LRFR Flexure Responses'!$N23)-('LRFR Flexure Ratings'!$B$7*'LRFR Flexure Responses'!$O23))/('LRFR Flexure Ratings'!$B$11*'LRFR Flexure Responses'!V23)</f>
        <v>12.81956688298383</v>
      </c>
      <c r="L42" s="54">
        <f>(($B$5*$D42)-($B$20*$B$7*'LRFR Flexure Responses'!$N23)-('LRFR Flexure Ratings'!$B$7*'LRFR Flexure Responses'!$O23))/('LRFR Flexure Ratings'!$B$11*'LRFR Flexure Responses'!W23)</f>
        <v>13.215545075186796</v>
      </c>
      <c r="M42" s="53">
        <f t="shared" si="1"/>
        <v>10.703204618760232</v>
      </c>
      <c r="N42" s="54">
        <f t="shared" si="2"/>
        <v>16.461219765638962</v>
      </c>
      <c r="O42" s="54">
        <f t="shared" si="3"/>
        <v>15.672233941922164</v>
      </c>
      <c r="P42" s="54">
        <f t="shared" si="4"/>
        <v>18.916262607803457</v>
      </c>
      <c r="Q42" s="54">
        <f t="shared" si="5"/>
        <v>15.08587847865136</v>
      </c>
      <c r="R42" s="54">
        <f t="shared" si="6"/>
        <v>15.302415665634172</v>
      </c>
      <c r="S42" s="54">
        <f t="shared" si="7"/>
        <v>12.81956688298383</v>
      </c>
      <c r="T42" s="79">
        <f t="shared" si="8"/>
        <v>13.215545075186796</v>
      </c>
      <c r="U42" s="88"/>
      <c r="V42" s="54"/>
      <c r="W42" s="54"/>
      <c r="X42" s="54"/>
      <c r="Y42" s="54"/>
      <c r="Z42" s="54"/>
      <c r="AA42" s="54"/>
      <c r="AB42" s="84"/>
      <c r="AC42" s="54"/>
      <c r="AD42" s="54"/>
      <c r="AE42" s="54"/>
      <c r="AF42" s="54"/>
      <c r="AG42" s="42"/>
      <c r="AH42" s="42"/>
      <c r="AI42" s="42"/>
      <c r="AJ42" s="73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</row>
    <row r="43" spans="1:71" x14ac:dyDescent="0.25">
      <c r="A43" s="71">
        <v>2423</v>
      </c>
      <c r="B43" s="70" t="s">
        <v>68</v>
      </c>
      <c r="C43" s="52">
        <v>6</v>
      </c>
      <c r="D43" s="52">
        <f>$B$14*$B$18*'Girder &amp; Diaphragms'!$B$1</f>
        <v>31350</v>
      </c>
      <c r="E43" s="53">
        <f>(($B$5*$D43)-($B$20*$B$7*'LRFR Flexure Responses'!$N24)-('LRFR Flexure Ratings'!$B$7*'LRFR Flexure Responses'!$O24))/('LRFR Flexure Ratings'!$B$9*'LRFR Flexure Responses'!P24)</f>
        <v>1.3837527933254106</v>
      </c>
      <c r="F43" s="54">
        <f>(($B$5*$D43)-($B$20*$B$7*'LRFR Flexure Responses'!$N24)-('LRFR Flexure Ratings'!$B$7*'LRFR Flexure Responses'!$O24))/('LRFR Flexure Ratings'!$B$11*'LRFR Flexure Responses'!Q24)</f>
        <v>2.8488852140805148</v>
      </c>
      <c r="G43" s="54">
        <f>(($B$5*$D43)-($B$20*$B$7*'LRFR Flexure Responses'!$N24)-('LRFR Flexure Ratings'!$B$7*'LRFR Flexure Responses'!$O24))/('LRFR Flexure Ratings'!$B$11*'LRFR Flexure Responses'!R24)</f>
        <v>2.7857350864666399</v>
      </c>
      <c r="H43" s="54">
        <f>(($B$5*$D43)-($B$20*$B$7*'LRFR Flexure Responses'!$N24)-('LRFR Flexure Ratings'!$B$7*'LRFR Flexure Responses'!$O24))/('LRFR Flexure Ratings'!$B$11*'LRFR Flexure Responses'!S24)</f>
        <v>3.4325810528821736</v>
      </c>
      <c r="I43" s="54">
        <f>(($B$5*$D43)-($B$20*$B$7*'LRFR Flexure Responses'!$N24)-('LRFR Flexure Ratings'!$B$7*'LRFR Flexure Responses'!$O24))/('LRFR Flexure Ratings'!$B$11*'LRFR Flexure Responses'!T24)</f>
        <v>2.7271564081115338</v>
      </c>
      <c r="J43" s="54">
        <f>(($B$5*$D43)-($B$20*$B$7*'LRFR Flexure Responses'!$N24)-('LRFR Flexure Ratings'!$B$7*'LRFR Flexure Responses'!$O24))/('LRFR Flexure Ratings'!$B$11*'LRFR Flexure Responses'!U24)</f>
        <v>2.4830520062074548</v>
      </c>
      <c r="K43" s="54">
        <f>(($B$5*$D43)-($B$20*$B$7*'LRFR Flexure Responses'!$N24)-('LRFR Flexure Ratings'!$B$7*'LRFR Flexure Responses'!$O24))/('LRFR Flexure Ratings'!$B$11*'LRFR Flexure Responses'!V24)</f>
        <v>2.4325847468863677</v>
      </c>
      <c r="L43" s="54">
        <f>(($B$5*$D43)-($B$20*$B$7*'LRFR Flexure Responses'!$N24)-('LRFR Flexure Ratings'!$B$7*'LRFR Flexure Responses'!$O24))/('LRFR Flexure Ratings'!$B$11*'LRFR Flexure Responses'!W24)</f>
        <v>2.364464012577383</v>
      </c>
      <c r="M43" s="53">
        <f t="shared" si="1"/>
        <v>1.7937536209773841</v>
      </c>
      <c r="N43" s="54">
        <f t="shared" si="2"/>
        <v>2.8488852140805148</v>
      </c>
      <c r="O43" s="54">
        <f t="shared" si="3"/>
        <v>2.7857350864666399</v>
      </c>
      <c r="P43" s="54">
        <f t="shared" si="4"/>
        <v>3.4325810528821736</v>
      </c>
      <c r="Q43" s="54">
        <f t="shared" si="5"/>
        <v>2.7271564081115338</v>
      </c>
      <c r="R43" s="54">
        <f t="shared" si="6"/>
        <v>2.4830520062074548</v>
      </c>
      <c r="S43" s="54">
        <f t="shared" si="7"/>
        <v>2.4325847468863677</v>
      </c>
      <c r="T43" s="79">
        <f t="shared" si="8"/>
        <v>2.364464012577383</v>
      </c>
      <c r="U43" s="88"/>
      <c r="V43" s="54"/>
      <c r="W43" s="54"/>
      <c r="X43" s="54"/>
      <c r="Y43" s="54"/>
      <c r="Z43" s="54"/>
      <c r="AA43" s="54"/>
      <c r="AB43" s="84"/>
      <c r="AC43" s="54"/>
      <c r="AD43" s="54"/>
      <c r="AE43" s="54"/>
      <c r="AF43" s="54"/>
      <c r="AG43" s="42"/>
      <c r="AH43" s="42"/>
      <c r="AI43" s="42"/>
      <c r="AJ43" s="73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</row>
    <row r="44" spans="1:71" x14ac:dyDescent="0.25">
      <c r="A44" s="71">
        <v>2478</v>
      </c>
      <c r="B44" s="70" t="s">
        <v>69</v>
      </c>
      <c r="C44" s="52">
        <v>6</v>
      </c>
      <c r="D44" s="52">
        <f>$B$14*$B$18*'Girder &amp; Diaphragms'!$B$1</f>
        <v>31350</v>
      </c>
      <c r="E44" s="53">
        <f>(($B$5*$D44)-($B$20*$B$7*'LRFR Flexure Responses'!$N25)-('LRFR Flexure Ratings'!$B$7*'LRFR Flexure Responses'!$O25))/('LRFR Flexure Ratings'!$B$9*'LRFR Flexure Responses'!P25)</f>
        <v>1.1337102266376091</v>
      </c>
      <c r="F44" s="54">
        <f>(($B$5*$D44)-($B$20*$B$7*'LRFR Flexure Responses'!$N25)-('LRFR Flexure Ratings'!$B$7*'LRFR Flexure Responses'!$O25))/('LRFR Flexure Ratings'!$B$11*'LRFR Flexure Responses'!Q25)</f>
        <v>2.3878016203798804</v>
      </c>
      <c r="G44" s="54">
        <f>(($B$5*$D44)-($B$20*$B$7*'LRFR Flexure Responses'!$N25)-('LRFR Flexure Ratings'!$B$7*'LRFR Flexure Responses'!$O25))/('LRFR Flexure Ratings'!$B$11*'LRFR Flexure Responses'!R25)</f>
        <v>2.4766380536753432</v>
      </c>
      <c r="H44" s="54">
        <f>(($B$5*$D44)-($B$20*$B$7*'LRFR Flexure Responses'!$N25)-('LRFR Flexure Ratings'!$B$7*'LRFR Flexure Responses'!$O25))/('LRFR Flexure Ratings'!$B$11*'LRFR Flexure Responses'!S25)</f>
        <v>2.9935559283719337</v>
      </c>
      <c r="I44" s="54">
        <f>(($B$5*$D44)-($B$20*$B$7*'LRFR Flexure Responses'!$N25)-('LRFR Flexure Ratings'!$B$7*'LRFR Flexure Responses'!$O25))/('LRFR Flexure Ratings'!$B$11*'LRFR Flexure Responses'!T25)</f>
        <v>2.1895647639200235</v>
      </c>
      <c r="J44" s="54">
        <f>(($B$5*$D44)-($B$20*$B$7*'LRFR Flexure Responses'!$N25)-('LRFR Flexure Ratings'!$B$7*'LRFR Flexure Responses'!$O25))/('LRFR Flexure Ratings'!$B$11*'LRFR Flexure Responses'!U25)</f>
        <v>1.9973732417527417</v>
      </c>
      <c r="K44" s="54">
        <f>(($B$5*$D44)-($B$20*$B$7*'LRFR Flexure Responses'!$N25)-('LRFR Flexure Ratings'!$B$7*'LRFR Flexure Responses'!$O25))/('LRFR Flexure Ratings'!$B$11*'LRFR Flexure Responses'!V25)</f>
        <v>1.9544250757859283</v>
      </c>
      <c r="L44" s="54">
        <f>(($B$5*$D44)-($B$20*$B$7*'LRFR Flexure Responses'!$N25)-('LRFR Flexure Ratings'!$B$7*'LRFR Flexure Responses'!$O25))/('LRFR Flexure Ratings'!$B$11*'LRFR Flexure Responses'!W25)</f>
        <v>1.9123936538014141</v>
      </c>
      <c r="M44" s="53">
        <f t="shared" si="1"/>
        <v>1.4696243678635674</v>
      </c>
      <c r="N44" s="54">
        <f t="shared" si="2"/>
        <v>2.3878016203798804</v>
      </c>
      <c r="O44" s="54">
        <f t="shared" si="3"/>
        <v>2.4766380536753432</v>
      </c>
      <c r="P44" s="54">
        <f t="shared" si="4"/>
        <v>2.9935559283719337</v>
      </c>
      <c r="Q44" s="54">
        <f t="shared" si="5"/>
        <v>2.1895647639200235</v>
      </c>
      <c r="R44" s="54">
        <f t="shared" si="6"/>
        <v>1.9973732417527417</v>
      </c>
      <c r="S44" s="54">
        <f t="shared" si="7"/>
        <v>1.9544250757859283</v>
      </c>
      <c r="T44" s="79">
        <f t="shared" si="8"/>
        <v>1.9123936538014141</v>
      </c>
      <c r="U44" s="88"/>
      <c r="V44" s="54"/>
      <c r="W44" s="54"/>
      <c r="X44" s="54"/>
      <c r="Y44" s="54"/>
      <c r="Z44" s="54"/>
      <c r="AA44" s="54"/>
      <c r="AB44" s="84"/>
      <c r="AC44" s="54"/>
      <c r="AD44" s="54"/>
      <c r="AE44" s="54"/>
      <c r="AF44" s="54"/>
      <c r="AG44" s="42"/>
      <c r="AH44" s="42"/>
      <c r="AI44" s="42"/>
      <c r="AJ44" s="73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</row>
    <row r="45" spans="1:71" x14ac:dyDescent="0.25">
      <c r="A45" s="71">
        <v>2483</v>
      </c>
      <c r="B45" s="70" t="s">
        <v>70</v>
      </c>
      <c r="C45" s="52">
        <v>6</v>
      </c>
      <c r="D45" s="52">
        <f>$B$14*$B$18*'Girder &amp; Diaphragms'!$B$1</f>
        <v>31350</v>
      </c>
      <c r="E45" s="53">
        <f>(($B$5*$D45)-($B$20*$B$7*'LRFR Flexure Responses'!$N26)-('LRFR Flexure Ratings'!$B$7*'LRFR Flexure Responses'!$O26))/('LRFR Flexure Ratings'!$B$9*'LRFR Flexure Responses'!P26)</f>
        <v>1.2939866297522193</v>
      </c>
      <c r="F45" s="54">
        <f>(($B$5*$D45)-($B$20*$B$7*'LRFR Flexure Responses'!$N26)-('LRFR Flexure Ratings'!$B$7*'LRFR Flexure Responses'!$O26))/('LRFR Flexure Ratings'!$B$11*'LRFR Flexure Responses'!Q26)</f>
        <v>2.7017434144877228</v>
      </c>
      <c r="G45" s="54">
        <f>(($B$5*$D45)-($B$20*$B$7*'LRFR Flexure Responses'!$N26)-('LRFR Flexure Ratings'!$B$7*'LRFR Flexure Responses'!$O26))/('LRFR Flexure Ratings'!$B$11*'LRFR Flexure Responses'!R26)</f>
        <v>2.836565538796854</v>
      </c>
      <c r="H45" s="54">
        <f>(($B$5*$D45)-($B$20*$B$7*'LRFR Flexure Responses'!$N26)-('LRFR Flexure Ratings'!$B$7*'LRFR Flexure Responses'!$O26))/('LRFR Flexure Ratings'!$B$11*'LRFR Flexure Responses'!S26)</f>
        <v>3.3970143833290982</v>
      </c>
      <c r="I45" s="54">
        <f>(($B$5*$D45)-($B$20*$B$7*'LRFR Flexure Responses'!$N26)-('LRFR Flexure Ratings'!$B$7*'LRFR Flexure Responses'!$O26))/('LRFR Flexure Ratings'!$B$11*'LRFR Flexure Responses'!T26)</f>
        <v>2.4182314614912404</v>
      </c>
      <c r="J45" s="54">
        <f>(($B$5*$D45)-($B$20*$B$7*'LRFR Flexure Responses'!$N26)-('LRFR Flexure Ratings'!$B$7*'LRFR Flexure Responses'!$O26))/('LRFR Flexure Ratings'!$B$11*'LRFR Flexure Responses'!U26)</f>
        <v>2.2629828359807687</v>
      </c>
      <c r="K45" s="54">
        <f>(($B$5*$D45)-($B$20*$B$7*'LRFR Flexure Responses'!$N26)-('LRFR Flexure Ratings'!$B$7*'LRFR Flexure Responses'!$O26))/('LRFR Flexure Ratings'!$B$11*'LRFR Flexure Responses'!V26)</f>
        <v>2.1676524116319111</v>
      </c>
      <c r="L45" s="54">
        <f>(($B$5*$D45)-($B$20*$B$7*'LRFR Flexure Responses'!$N26)-('LRFR Flexure Ratings'!$B$7*'LRFR Flexure Responses'!$O26))/('LRFR Flexure Ratings'!$B$11*'LRFR Flexure Responses'!W26)</f>
        <v>2.0946225351561494</v>
      </c>
      <c r="M45" s="53">
        <f t="shared" si="1"/>
        <v>1.6773900756047289</v>
      </c>
      <c r="N45" s="54">
        <f t="shared" si="2"/>
        <v>2.7017434144877228</v>
      </c>
      <c r="O45" s="54">
        <f t="shared" si="3"/>
        <v>2.836565538796854</v>
      </c>
      <c r="P45" s="54">
        <f t="shared" si="4"/>
        <v>3.3970143833290982</v>
      </c>
      <c r="Q45" s="54">
        <f t="shared" si="5"/>
        <v>2.4182314614912404</v>
      </c>
      <c r="R45" s="54">
        <f t="shared" si="6"/>
        <v>2.2629828359807687</v>
      </c>
      <c r="S45" s="54">
        <f t="shared" si="7"/>
        <v>2.1676524116319111</v>
      </c>
      <c r="T45" s="79">
        <f t="shared" si="8"/>
        <v>2.0946225351561494</v>
      </c>
      <c r="U45" s="88"/>
      <c r="V45" s="54"/>
      <c r="W45" s="54"/>
      <c r="X45" s="54"/>
      <c r="Y45" s="54"/>
      <c r="Z45" s="54"/>
      <c r="AA45" s="54"/>
      <c r="AB45" s="84"/>
      <c r="AC45" s="54"/>
      <c r="AD45" s="54"/>
      <c r="AE45" s="54"/>
      <c r="AF45" s="54"/>
      <c r="AG45" s="42"/>
      <c r="AH45" s="42"/>
      <c r="AI45" s="42"/>
      <c r="AJ45" s="73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</row>
    <row r="46" spans="1:71" x14ac:dyDescent="0.25">
      <c r="A46" s="71">
        <v>2488</v>
      </c>
      <c r="B46" s="70" t="s">
        <v>71</v>
      </c>
      <c r="C46" s="52">
        <v>6</v>
      </c>
      <c r="D46" s="52">
        <f>$B$14*$B$18*'Girder &amp; Diaphragms'!$B$1</f>
        <v>31350</v>
      </c>
      <c r="E46" s="53">
        <f>(($B$5*$D46)-($B$20*$B$7*'LRFR Flexure Responses'!$N27)-('LRFR Flexure Ratings'!$B$7*'LRFR Flexure Responses'!$O27))/('LRFR Flexure Ratings'!$B$9*'LRFR Flexure Responses'!P27)</f>
        <v>1.1336902298420768</v>
      </c>
      <c r="F46" s="54">
        <f>(($B$5*$D46)-($B$20*$B$7*'LRFR Flexure Responses'!$N27)-('LRFR Flexure Ratings'!$B$7*'LRFR Flexure Responses'!$O27))/('LRFR Flexure Ratings'!$B$11*'LRFR Flexure Responses'!Q27)</f>
        <v>2.3877212727007526</v>
      </c>
      <c r="G46" s="54">
        <f>(($B$5*$D46)-($B$20*$B$7*'LRFR Flexure Responses'!$N27)-('LRFR Flexure Ratings'!$B$7*'LRFR Flexure Responses'!$O27))/('LRFR Flexure Ratings'!$B$11*'LRFR Flexure Responses'!R27)</f>
        <v>2.4764198171078076</v>
      </c>
      <c r="H46" s="54">
        <f>(($B$5*$D46)-($B$20*$B$7*'LRFR Flexure Responses'!$N27)-('LRFR Flexure Ratings'!$B$7*'LRFR Flexure Responses'!$O27))/('LRFR Flexure Ratings'!$B$11*'LRFR Flexure Responses'!S27)</f>
        <v>2.9934440134406608</v>
      </c>
      <c r="I46" s="54">
        <f>(($B$5*$D46)-($B$20*$B$7*'LRFR Flexure Responses'!$N27)-('LRFR Flexure Ratings'!$B$7*'LRFR Flexure Responses'!$O27))/('LRFR Flexure Ratings'!$B$11*'LRFR Flexure Responses'!T27)</f>
        <v>2.1895040145203288</v>
      </c>
      <c r="J46" s="54">
        <f>(($B$5*$D46)-($B$20*$B$7*'LRFR Flexure Responses'!$N27)-('LRFR Flexure Ratings'!$B$7*'LRFR Flexure Responses'!$O27))/('LRFR Flexure Ratings'!$B$11*'LRFR Flexure Responses'!U27)</f>
        <v>2.0262723119481385</v>
      </c>
      <c r="K46" s="54">
        <f>(($B$5*$D46)-($B$20*$B$7*'LRFR Flexure Responses'!$N27)-('LRFR Flexure Ratings'!$B$7*'LRFR Flexure Responses'!$O27))/('LRFR Flexure Ratings'!$B$11*'LRFR Flexure Responses'!V27)</f>
        <v>1.9543093264042914</v>
      </c>
      <c r="L46" s="54">
        <f>(($B$5*$D46)-($B$20*$B$7*'LRFR Flexure Responses'!$N27)-('LRFR Flexure Ratings'!$B$7*'LRFR Flexure Responses'!$O27))/('LRFR Flexure Ratings'!$B$11*'LRFR Flexure Responses'!W27)</f>
        <v>1.9326617100167269</v>
      </c>
      <c r="M46" s="53">
        <f t="shared" si="1"/>
        <v>1.469598446091581</v>
      </c>
      <c r="N46" s="54">
        <f t="shared" si="2"/>
        <v>2.3877212727007526</v>
      </c>
      <c r="O46" s="54">
        <f t="shared" si="3"/>
        <v>2.4764198171078076</v>
      </c>
      <c r="P46" s="54">
        <f t="shared" si="4"/>
        <v>2.9934440134406608</v>
      </c>
      <c r="Q46" s="54">
        <f t="shared" si="5"/>
        <v>2.1895040145203288</v>
      </c>
      <c r="R46" s="54">
        <f t="shared" si="6"/>
        <v>2.0262723119481385</v>
      </c>
      <c r="S46" s="54">
        <f t="shared" si="7"/>
        <v>1.9543093264042914</v>
      </c>
      <c r="T46" s="79">
        <f t="shared" si="8"/>
        <v>1.9326617100167269</v>
      </c>
      <c r="U46" s="88"/>
      <c r="V46" s="54"/>
      <c r="W46" s="54"/>
      <c r="X46" s="54"/>
      <c r="Y46" s="54"/>
      <c r="Z46" s="54"/>
      <c r="AA46" s="54"/>
      <c r="AB46" s="84"/>
      <c r="AC46" s="54"/>
      <c r="AD46" s="54"/>
      <c r="AE46" s="54"/>
      <c r="AF46" s="54"/>
      <c r="AG46" s="42"/>
      <c r="AH46" s="42"/>
      <c r="AI46" s="42"/>
      <c r="AJ46" s="73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</row>
    <row r="47" spans="1:71" x14ac:dyDescent="0.25">
      <c r="A47" s="71">
        <v>2493</v>
      </c>
      <c r="B47" s="70" t="s">
        <v>72</v>
      </c>
      <c r="C47" s="52">
        <v>6</v>
      </c>
      <c r="D47" s="52">
        <f>$B$14*$B$18*'Girder &amp; Diaphragms'!$B$1</f>
        <v>31350</v>
      </c>
      <c r="E47" s="53">
        <f>(($B$5*$D47)-($B$20*$B$7*'LRFR Flexure Responses'!$N28)-('LRFR Flexure Ratings'!$B$7*'LRFR Flexure Responses'!$O28))/('LRFR Flexure Ratings'!$B$9*'LRFR Flexure Responses'!P28)</f>
        <v>1.3837773695439439</v>
      </c>
      <c r="F47" s="54">
        <f>(($B$5*$D47)-($B$20*$B$7*'LRFR Flexure Responses'!$N28)-('LRFR Flexure Ratings'!$B$7*'LRFR Flexure Responses'!$O28))/('LRFR Flexure Ratings'!$B$11*'LRFR Flexure Responses'!Q28)</f>
        <v>2.8489543354660065</v>
      </c>
      <c r="G47" s="54">
        <f>(($B$5*$D47)-($B$20*$B$7*'LRFR Flexure Responses'!$N28)-('LRFR Flexure Ratings'!$B$7*'LRFR Flexure Responses'!$O28))/('LRFR Flexure Ratings'!$B$11*'LRFR Flexure Responses'!R28)</f>
        <v>2.7857981403293364</v>
      </c>
      <c r="H47" s="54">
        <f>(($B$5*$D47)-($B$20*$B$7*'LRFR Flexure Responses'!$N28)-('LRFR Flexure Ratings'!$B$7*'LRFR Flexure Responses'!$O28))/('LRFR Flexure Ratings'!$B$11*'LRFR Flexure Responses'!S28)</f>
        <v>3.4326716338889107</v>
      </c>
      <c r="I47" s="54">
        <f>(($B$5*$D47)-($B$20*$B$7*'LRFR Flexure Responses'!$N28)-('LRFR Flexure Ratings'!$B$7*'LRFR Flexure Responses'!$O28))/('LRFR Flexure Ratings'!$B$11*'LRFR Flexure Responses'!T28)</f>
        <v>2.7270991191481997</v>
      </c>
      <c r="J47" s="54">
        <f>(($B$5*$D47)-($B$20*$B$7*'LRFR Flexure Responses'!$N28)-('LRFR Flexure Ratings'!$B$7*'LRFR Flexure Responses'!$O28))/('LRFR Flexure Ratings'!$B$11*'LRFR Flexure Responses'!U28)</f>
        <v>2.5000852715633939</v>
      </c>
      <c r="K47" s="54">
        <f>(($B$5*$D47)-($B$20*$B$7*'LRFR Flexure Responses'!$N28)-('LRFR Flexure Ratings'!$B$7*'LRFR Flexure Responses'!$O28))/('LRFR Flexure Ratings'!$B$11*'LRFR Flexure Responses'!V28)</f>
        <v>2.4317547906250505</v>
      </c>
      <c r="L47" s="54">
        <f>(($B$5*$D47)-($B$20*$B$7*'LRFR Flexure Responses'!$N28)-('LRFR Flexure Ratings'!$B$7*'LRFR Flexure Responses'!$O28))/('LRFR Flexure Ratings'!$B$11*'LRFR Flexure Responses'!W28)</f>
        <v>2.3637336550612655</v>
      </c>
      <c r="M47" s="53">
        <f t="shared" si="1"/>
        <v>1.7937854790384458</v>
      </c>
      <c r="N47" s="54">
        <f t="shared" si="2"/>
        <v>2.8489543354660065</v>
      </c>
      <c r="O47" s="54">
        <f t="shared" si="3"/>
        <v>2.7857981403293364</v>
      </c>
      <c r="P47" s="54">
        <f t="shared" si="4"/>
        <v>3.4326716338889107</v>
      </c>
      <c r="Q47" s="54">
        <f t="shared" si="5"/>
        <v>2.7270991191481997</v>
      </c>
      <c r="R47" s="54">
        <f t="shared" si="6"/>
        <v>2.5000852715633939</v>
      </c>
      <c r="S47" s="54">
        <f t="shared" si="7"/>
        <v>2.4317547906250505</v>
      </c>
      <c r="T47" s="79">
        <f t="shared" si="8"/>
        <v>2.3637336550612655</v>
      </c>
      <c r="U47" s="88"/>
      <c r="V47" s="54"/>
      <c r="W47" s="54"/>
      <c r="X47" s="54"/>
      <c r="Y47" s="54"/>
      <c r="Z47" s="54"/>
      <c r="AA47" s="54"/>
      <c r="AB47" s="84"/>
      <c r="AC47" s="54"/>
      <c r="AD47" s="54"/>
      <c r="AE47" s="54"/>
      <c r="AF47" s="54"/>
      <c r="AG47" s="42"/>
      <c r="AH47" s="42"/>
      <c r="AI47" s="42"/>
      <c r="AJ47" s="73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</row>
    <row r="48" spans="1:71" x14ac:dyDescent="0.25">
      <c r="A48" s="71">
        <v>2398</v>
      </c>
      <c r="B48" s="70" t="s">
        <v>73</v>
      </c>
      <c r="C48" s="52">
        <v>5</v>
      </c>
      <c r="D48" s="52">
        <f>$B$14*$B$18*'Girder &amp; Diaphragms'!$B$1</f>
        <v>31350</v>
      </c>
      <c r="E48" s="53">
        <f>(($B$5*$D48)-($B$20*$B$7*'LRFR Flexure Responses'!$N29)-('LRFR Flexure Ratings'!$B$7*'LRFR Flexure Responses'!$O29))/('LRFR Flexure Ratings'!$B$9*'LRFR Flexure Responses'!P29)</f>
        <v>4.7987787412406764</v>
      </c>
      <c r="F48" s="54">
        <f>(($B$5*$D48)-($B$20*$B$7*'LRFR Flexure Responses'!$N29)-('LRFR Flexure Ratings'!$B$7*'LRFR Flexure Responses'!$O29))/('LRFR Flexure Ratings'!$B$11*'LRFR Flexure Responses'!Q29)</f>
        <v>9.4836189015804422</v>
      </c>
      <c r="G48" s="54">
        <f>(($B$5*$D48)-($B$20*$B$7*'LRFR Flexure Responses'!$N29)-('LRFR Flexure Ratings'!$B$7*'LRFR Flexure Responses'!$O29))/('LRFR Flexure Ratings'!$B$11*'LRFR Flexure Responses'!R29)</f>
        <v>9.0176968968596842</v>
      </c>
      <c r="H48" s="54">
        <f>(($B$5*$D48)-($B$20*$B$7*'LRFR Flexure Responses'!$N29)-('LRFR Flexure Ratings'!$B$7*'LRFR Flexure Responses'!$O29))/('LRFR Flexure Ratings'!$B$11*'LRFR Flexure Responses'!S29)</f>
        <v>10.815600932648389</v>
      </c>
      <c r="I48" s="54">
        <f>(($B$5*$D48)-($B$20*$B$7*'LRFR Flexure Responses'!$N29)-('LRFR Flexure Ratings'!$B$7*'LRFR Flexure Responses'!$O29))/('LRFR Flexure Ratings'!$B$11*'LRFR Flexure Responses'!T29)</f>
        <v>8.4749288749727008</v>
      </c>
      <c r="J48" s="54">
        <f>(($B$5*$D48)-($B$20*$B$7*'LRFR Flexure Responses'!$N29)-('LRFR Flexure Ratings'!$B$7*'LRFR Flexure Responses'!$O29))/('LRFR Flexure Ratings'!$B$11*'LRFR Flexure Responses'!U29)</f>
        <v>7.3141566854097677</v>
      </c>
      <c r="K48" s="54">
        <f>(($B$5*$D48)-($B$20*$B$7*'LRFR Flexure Responses'!$N29)-('LRFR Flexure Ratings'!$B$7*'LRFR Flexure Responses'!$O29))/('LRFR Flexure Ratings'!$B$11*'LRFR Flexure Responses'!V29)</f>
        <v>7.3606178927492332</v>
      </c>
      <c r="L48" s="54">
        <f>(($B$5*$D48)-($B$20*$B$7*'LRFR Flexure Responses'!$N29)-('LRFR Flexure Ratings'!$B$7*'LRFR Flexure Responses'!$O29))/('LRFR Flexure Ratings'!$B$11*'LRFR Flexure Responses'!W29)</f>
        <v>6.4416549474882476</v>
      </c>
      <c r="M48" s="53">
        <f t="shared" si="1"/>
        <v>6.2206391090156918</v>
      </c>
      <c r="N48" s="54">
        <f t="shared" si="2"/>
        <v>9.4836189015804422</v>
      </c>
      <c r="O48" s="54">
        <f t="shared" si="3"/>
        <v>9.0176968968596842</v>
      </c>
      <c r="P48" s="54">
        <f t="shared" si="4"/>
        <v>10.815600932648389</v>
      </c>
      <c r="Q48" s="54">
        <f t="shared" si="5"/>
        <v>8.4749288749727008</v>
      </c>
      <c r="R48" s="54">
        <f t="shared" si="6"/>
        <v>7.3141566854097677</v>
      </c>
      <c r="S48" s="54">
        <f t="shared" si="7"/>
        <v>7.3606178927492332</v>
      </c>
      <c r="T48" s="79">
        <f t="shared" si="8"/>
        <v>6.4416549474882476</v>
      </c>
      <c r="U48" s="88"/>
      <c r="V48" s="54"/>
      <c r="W48" s="54"/>
      <c r="X48" s="54"/>
      <c r="Y48" s="54"/>
      <c r="Z48" s="54"/>
      <c r="AA48" s="54"/>
      <c r="AB48" s="84"/>
      <c r="AC48" s="54"/>
      <c r="AD48" s="54"/>
      <c r="AE48" s="54"/>
      <c r="AF48" s="54"/>
      <c r="AG48" s="42"/>
      <c r="AH48" s="42"/>
      <c r="AI48" s="42"/>
      <c r="AJ48" s="73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  <c r="BK48" s="44"/>
      <c r="BL48" s="44"/>
      <c r="BM48" s="44"/>
      <c r="BN48" s="44"/>
      <c r="BO48" s="44"/>
      <c r="BP48" s="44"/>
      <c r="BQ48" s="44"/>
      <c r="BR48" s="44"/>
      <c r="BS48" s="44"/>
    </row>
    <row r="49" spans="1:54" x14ac:dyDescent="0.25">
      <c r="A49" s="71"/>
      <c r="B49" s="70"/>
      <c r="C49" s="52"/>
      <c r="D49" s="41"/>
      <c r="E49" s="54"/>
      <c r="F49" s="54"/>
      <c r="G49" s="54"/>
      <c r="H49" s="54"/>
      <c r="I49" s="54"/>
      <c r="J49" s="54"/>
      <c r="K49" s="54"/>
      <c r="L49" s="84"/>
      <c r="M49" s="54"/>
      <c r="N49" s="54"/>
      <c r="O49" s="54"/>
      <c r="P49" s="54"/>
      <c r="Q49" s="54"/>
      <c r="R49" s="54"/>
      <c r="S49" s="54"/>
      <c r="T49" s="79"/>
      <c r="U49" s="89"/>
      <c r="V49" s="42"/>
      <c r="W49" s="42"/>
      <c r="X49" s="42"/>
      <c r="Y49" s="42"/>
      <c r="Z49" s="42"/>
      <c r="AA49" s="42"/>
      <c r="AB49" s="43"/>
      <c r="AC49" s="42"/>
      <c r="AD49" s="42"/>
      <c r="AE49" s="42"/>
      <c r="AF49" s="42"/>
      <c r="AG49" s="42"/>
      <c r="AH49" s="42"/>
      <c r="AI49" s="42"/>
      <c r="AJ49" s="73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</row>
    <row r="50" spans="1:54" x14ac:dyDescent="0.25">
      <c r="A50" s="134" t="s">
        <v>126</v>
      </c>
      <c r="B50" s="135"/>
      <c r="C50" s="135"/>
      <c r="D50" s="136"/>
      <c r="E50" s="85">
        <f>MIN(E26:E48)</f>
        <v>1.1336902298420768</v>
      </c>
      <c r="F50" s="85">
        <f t="shared" ref="F50:AJ50" si="9">MIN(F26:F48)</f>
        <v>2.3877212727007526</v>
      </c>
      <c r="G50" s="85">
        <f t="shared" si="9"/>
        <v>2.4638174906154315</v>
      </c>
      <c r="H50" s="85">
        <f t="shared" si="9"/>
        <v>2.9934440134406608</v>
      </c>
      <c r="I50" s="85">
        <f t="shared" si="9"/>
        <v>2.1895040145203288</v>
      </c>
      <c r="J50" s="85">
        <f t="shared" si="9"/>
        <v>1.9973732417527417</v>
      </c>
      <c r="K50" s="85">
        <f t="shared" si="9"/>
        <v>1.8890163979960177</v>
      </c>
      <c r="L50" s="86">
        <f t="shared" si="9"/>
        <v>1.7564764758235951</v>
      </c>
      <c r="M50" s="85">
        <f t="shared" si="9"/>
        <v>1.469598446091581</v>
      </c>
      <c r="N50" s="85">
        <f t="shared" si="9"/>
        <v>2.3877212727007526</v>
      </c>
      <c r="O50" s="85">
        <f t="shared" si="9"/>
        <v>2.4638174906154315</v>
      </c>
      <c r="P50" s="85">
        <f t="shared" si="9"/>
        <v>2.9934440134406608</v>
      </c>
      <c r="Q50" s="85">
        <f t="shared" si="9"/>
        <v>2.1895040145203288</v>
      </c>
      <c r="R50" s="85">
        <f t="shared" si="9"/>
        <v>1.9973732417527417</v>
      </c>
      <c r="S50" s="85">
        <f t="shared" si="9"/>
        <v>1.8890163979960177</v>
      </c>
      <c r="T50" s="87">
        <f t="shared" si="9"/>
        <v>1.7564764758235951</v>
      </c>
      <c r="U50" s="92">
        <f t="shared" si="9"/>
        <v>0</v>
      </c>
      <c r="V50" s="85">
        <f t="shared" si="9"/>
        <v>0</v>
      </c>
      <c r="W50" s="85">
        <f t="shared" si="9"/>
        <v>0</v>
      </c>
      <c r="X50" s="85">
        <f t="shared" si="9"/>
        <v>0</v>
      </c>
      <c r="Y50" s="85">
        <f t="shared" si="9"/>
        <v>0</v>
      </c>
      <c r="Z50" s="85">
        <f t="shared" si="9"/>
        <v>0</v>
      </c>
      <c r="AA50" s="85">
        <f t="shared" si="9"/>
        <v>0</v>
      </c>
      <c r="AB50" s="86">
        <f t="shared" si="9"/>
        <v>0</v>
      </c>
      <c r="AC50" s="85">
        <f t="shared" si="9"/>
        <v>0</v>
      </c>
      <c r="AD50" s="85">
        <f t="shared" si="9"/>
        <v>0</v>
      </c>
      <c r="AE50" s="85">
        <f t="shared" si="9"/>
        <v>0</v>
      </c>
      <c r="AF50" s="85">
        <f t="shared" si="9"/>
        <v>0</v>
      </c>
      <c r="AG50" s="85">
        <f t="shared" si="9"/>
        <v>0</v>
      </c>
      <c r="AH50" s="85">
        <f t="shared" si="9"/>
        <v>0</v>
      </c>
      <c r="AI50" s="85">
        <f t="shared" si="9"/>
        <v>0</v>
      </c>
      <c r="AJ50" s="87">
        <f t="shared" si="9"/>
        <v>0</v>
      </c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</row>
    <row r="51" spans="1:54" ht="15.75" thickBot="1" x14ac:dyDescent="0.3">
      <c r="A51" s="74"/>
      <c r="B51" s="75"/>
      <c r="C51" s="76"/>
      <c r="D51" s="82"/>
      <c r="E51" s="80"/>
      <c r="F51" s="80"/>
      <c r="G51" s="80"/>
      <c r="H51" s="80"/>
      <c r="I51" s="80"/>
      <c r="J51" s="80"/>
      <c r="K51" s="80"/>
      <c r="L51" s="83"/>
      <c r="M51" s="80"/>
      <c r="N51" s="80"/>
      <c r="O51" s="80"/>
      <c r="P51" s="80"/>
      <c r="Q51" s="80"/>
      <c r="R51" s="80"/>
      <c r="S51" s="80"/>
      <c r="T51" s="81"/>
      <c r="U51" s="90"/>
      <c r="V51" s="77"/>
      <c r="W51" s="77"/>
      <c r="X51" s="77"/>
      <c r="Y51" s="77"/>
      <c r="Z51" s="77"/>
      <c r="AA51" s="77"/>
      <c r="AB51" s="91"/>
      <c r="AC51" s="77"/>
      <c r="AD51" s="77"/>
      <c r="AE51" s="77"/>
      <c r="AF51" s="77"/>
      <c r="AG51" s="77"/>
      <c r="AH51" s="77"/>
      <c r="AI51" s="77"/>
      <c r="AJ51" s="78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</row>
    <row r="52" spans="1:54" ht="22.9" customHeight="1" x14ac:dyDescent="0.25"/>
    <row r="53" spans="1:54" ht="22.9" customHeight="1" x14ac:dyDescent="0.25"/>
    <row r="79" spans="5:20" x14ac:dyDescent="0.25"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</row>
    <row r="80" spans="5:20" x14ac:dyDescent="0.25"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</row>
    <row r="81" spans="5:20" x14ac:dyDescent="0.25"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</row>
    <row r="82" spans="5:20" x14ac:dyDescent="0.25"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</row>
    <row r="83" spans="5:20" x14ac:dyDescent="0.25"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</row>
    <row r="84" spans="5:20" x14ac:dyDescent="0.25"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</row>
    <row r="85" spans="5:20" x14ac:dyDescent="0.25"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</row>
    <row r="86" spans="5:20" x14ac:dyDescent="0.25"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</row>
    <row r="87" spans="5:20" x14ac:dyDescent="0.25"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</row>
    <row r="88" spans="5:20" x14ac:dyDescent="0.25"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</row>
    <row r="89" spans="5:20" x14ac:dyDescent="0.25"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</row>
    <row r="90" spans="5:20" x14ac:dyDescent="0.25"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</row>
    <row r="91" spans="5:20" x14ac:dyDescent="0.25"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</row>
    <row r="92" spans="5:20" x14ac:dyDescent="0.25"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</row>
    <row r="93" spans="5:20" x14ac:dyDescent="0.25"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</row>
    <row r="94" spans="5:20" x14ac:dyDescent="0.25"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</row>
    <row r="95" spans="5:20" x14ac:dyDescent="0.25"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</row>
    <row r="96" spans="5:20" x14ac:dyDescent="0.25"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</row>
    <row r="97" spans="5:20" x14ac:dyDescent="0.25"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</row>
    <row r="98" spans="5:20" x14ac:dyDescent="0.25"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</row>
    <row r="99" spans="5:20" x14ac:dyDescent="0.25"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</row>
    <row r="100" spans="5:20" x14ac:dyDescent="0.25"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</row>
    <row r="101" spans="5:20" x14ac:dyDescent="0.25"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</row>
    <row r="102" spans="5:20" x14ac:dyDescent="0.25"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</row>
    <row r="103" spans="5:20" x14ac:dyDescent="0.25"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</row>
    <row r="104" spans="5:20" x14ac:dyDescent="0.25"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</row>
    <row r="105" spans="5:20" x14ac:dyDescent="0.25"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</row>
    <row r="106" spans="5:20" x14ac:dyDescent="0.25"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</row>
    <row r="107" spans="5:20" x14ac:dyDescent="0.25"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</row>
    <row r="108" spans="5:20" x14ac:dyDescent="0.25"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</row>
    <row r="109" spans="5:20" x14ac:dyDescent="0.25"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</row>
    <row r="110" spans="5:20" x14ac:dyDescent="0.25"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</row>
  </sheetData>
  <mergeCells count="6">
    <mergeCell ref="U23:AB23"/>
    <mergeCell ref="AC23:AJ23"/>
    <mergeCell ref="A50:D50"/>
    <mergeCell ref="B3:C3"/>
    <mergeCell ref="E23:L23"/>
    <mergeCell ref="M23:T2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Q109"/>
  <sheetViews>
    <sheetView zoomScale="55" zoomScaleNormal="55" workbookViewId="0">
      <selection activeCell="G67" sqref="G67"/>
    </sheetView>
  </sheetViews>
  <sheetFormatPr defaultRowHeight="15" x14ac:dyDescent="0.25"/>
  <cols>
    <col min="1" max="1" width="22.7109375" customWidth="1"/>
    <col min="2" max="2" width="46.5703125" bestFit="1" customWidth="1"/>
    <col min="3" max="3" width="22.5703125" style="48" customWidth="1"/>
    <col min="4" max="13" width="17.7109375" customWidth="1"/>
    <col min="14" max="14" width="12.140625" customWidth="1"/>
    <col min="15" max="24" width="16.7109375" customWidth="1"/>
  </cols>
  <sheetData>
    <row r="1" spans="1:17" ht="23.45" x14ac:dyDescent="0.45">
      <c r="A1" s="6" t="s">
        <v>129</v>
      </c>
      <c r="B1" s="7"/>
      <c r="C1" s="12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7" thickBot="1" x14ac:dyDescent="0.35">
      <c r="C2" s="16"/>
      <c r="D2" s="16"/>
      <c r="E2" s="17"/>
      <c r="F2" s="17"/>
      <c r="G2" s="17"/>
      <c r="H2" s="17"/>
      <c r="I2" s="17"/>
      <c r="J2" s="17"/>
      <c r="K2" s="17"/>
      <c r="L2" s="17"/>
      <c r="M2" s="17"/>
    </row>
    <row r="3" spans="1:17" ht="16.149999999999999" thickBot="1" x14ac:dyDescent="0.35">
      <c r="A3" s="19" t="s">
        <v>74</v>
      </c>
      <c r="B3" s="20"/>
      <c r="C3" s="49"/>
      <c r="D3" s="20"/>
      <c r="E3" s="20"/>
      <c r="F3" s="20"/>
      <c r="G3" s="20"/>
      <c r="H3" s="20"/>
      <c r="I3" s="20"/>
      <c r="J3" s="20"/>
      <c r="K3" s="20"/>
      <c r="L3" s="20"/>
      <c r="M3" s="21"/>
    </row>
    <row r="4" spans="1:17" ht="23.45" customHeight="1" x14ac:dyDescent="0.3">
      <c r="A4" s="96"/>
      <c r="B4" s="97"/>
      <c r="C4" s="98"/>
      <c r="D4" s="139" t="s">
        <v>132</v>
      </c>
      <c r="E4" s="140"/>
      <c r="F4" s="140"/>
      <c r="G4" s="140"/>
      <c r="H4" s="140"/>
      <c r="I4" s="140"/>
      <c r="J4" s="140"/>
      <c r="K4" s="140"/>
      <c r="L4" s="140"/>
      <c r="M4" s="141"/>
      <c r="N4" s="125"/>
      <c r="O4" s="125"/>
      <c r="P4" s="125"/>
      <c r="Q4" s="125"/>
    </row>
    <row r="5" spans="1:17" ht="25.15" customHeight="1" x14ac:dyDescent="0.3">
      <c r="A5" s="111" t="s">
        <v>50</v>
      </c>
      <c r="B5" s="112" t="s">
        <v>1</v>
      </c>
      <c r="C5" s="103" t="s">
        <v>59</v>
      </c>
      <c r="D5" s="113" t="s">
        <v>88</v>
      </c>
      <c r="E5" s="103" t="s">
        <v>89</v>
      </c>
      <c r="F5" s="115" t="s">
        <v>93</v>
      </c>
      <c r="G5" s="115" t="s">
        <v>94</v>
      </c>
      <c r="H5" s="115" t="s">
        <v>95</v>
      </c>
      <c r="I5" s="115" t="s">
        <v>96</v>
      </c>
      <c r="J5" s="115" t="s">
        <v>97</v>
      </c>
      <c r="K5" s="115" t="s">
        <v>98</v>
      </c>
      <c r="L5" s="115" t="s">
        <v>99</v>
      </c>
      <c r="M5" s="116" t="s">
        <v>100</v>
      </c>
    </row>
    <row r="6" spans="1:17" ht="14.45" x14ac:dyDescent="0.3">
      <c r="A6" s="55"/>
      <c r="B6" s="17"/>
      <c r="C6" s="16"/>
      <c r="D6" s="15"/>
      <c r="E6" s="16"/>
      <c r="F6" s="16"/>
      <c r="G6" s="16"/>
      <c r="H6" s="16"/>
      <c r="I6" s="16"/>
      <c r="J6" s="16"/>
      <c r="K6" s="16"/>
      <c r="L6" s="16"/>
      <c r="M6" s="56"/>
      <c r="N6" s="48"/>
      <c r="O6" s="48"/>
      <c r="P6" s="48"/>
      <c r="Q6" s="48"/>
    </row>
    <row r="7" spans="1:17" ht="25.15" customHeight="1" x14ac:dyDescent="0.3">
      <c r="A7" s="55">
        <v>3</v>
      </c>
      <c r="B7" s="17" t="s">
        <v>75</v>
      </c>
      <c r="C7" s="16">
        <v>1</v>
      </c>
      <c r="D7" s="15"/>
      <c r="E7" s="16"/>
      <c r="F7" s="16"/>
      <c r="G7" s="16"/>
      <c r="H7" s="16"/>
      <c r="I7" s="16"/>
      <c r="J7" s="16"/>
      <c r="K7" s="16"/>
      <c r="L7" s="16"/>
      <c r="M7" s="56"/>
      <c r="N7" s="48"/>
      <c r="O7" s="48"/>
      <c r="P7" s="48"/>
      <c r="Q7" s="48"/>
    </row>
    <row r="8" spans="1:17" ht="14.45" x14ac:dyDescent="0.3">
      <c r="A8" s="55">
        <v>87</v>
      </c>
      <c r="B8" s="17" t="s">
        <v>76</v>
      </c>
      <c r="C8" s="16">
        <v>1</v>
      </c>
      <c r="D8" s="15"/>
      <c r="E8" s="16"/>
      <c r="F8" s="16"/>
      <c r="G8" s="16"/>
      <c r="H8" s="16"/>
      <c r="I8" s="16"/>
      <c r="J8" s="16"/>
      <c r="K8" s="16"/>
      <c r="L8" s="16"/>
      <c r="M8" s="56"/>
      <c r="N8" s="48"/>
      <c r="O8" s="48"/>
      <c r="P8" s="48"/>
      <c r="Q8" s="48"/>
    </row>
    <row r="9" spans="1:17" ht="14.45" x14ac:dyDescent="0.3">
      <c r="A9" s="55">
        <v>1</v>
      </c>
      <c r="B9" s="17" t="s">
        <v>77</v>
      </c>
      <c r="C9" s="16">
        <v>1</v>
      </c>
      <c r="D9" s="15"/>
      <c r="E9" s="16"/>
      <c r="F9" s="16"/>
      <c r="G9" s="16"/>
      <c r="H9" s="16"/>
      <c r="I9" s="16"/>
      <c r="J9" s="16"/>
      <c r="K9" s="16"/>
      <c r="L9" s="16"/>
      <c r="M9" s="56"/>
      <c r="N9" s="48"/>
      <c r="O9" s="48"/>
      <c r="P9" s="48"/>
      <c r="Q9" s="48"/>
    </row>
    <row r="10" spans="1:17" ht="14.45" x14ac:dyDescent="0.3">
      <c r="A10" s="55">
        <v>2</v>
      </c>
      <c r="B10" s="17" t="s">
        <v>78</v>
      </c>
      <c r="C10" s="16">
        <v>1</v>
      </c>
      <c r="D10" s="15"/>
      <c r="E10" s="16"/>
      <c r="F10" s="16"/>
      <c r="G10" s="16"/>
      <c r="H10" s="16"/>
      <c r="I10" s="16"/>
      <c r="J10" s="16"/>
      <c r="K10" s="16"/>
      <c r="L10" s="16"/>
      <c r="M10" s="56"/>
      <c r="N10" s="48"/>
      <c r="O10" s="48"/>
      <c r="P10" s="48"/>
      <c r="Q10" s="48"/>
    </row>
    <row r="11" spans="1:17" ht="14.45" x14ac:dyDescent="0.3">
      <c r="A11" s="55">
        <v>2056</v>
      </c>
      <c r="B11" s="17" t="s">
        <v>79</v>
      </c>
      <c r="C11" s="16">
        <v>3</v>
      </c>
      <c r="D11" s="15"/>
      <c r="E11" s="16"/>
      <c r="F11" s="16"/>
      <c r="G11" s="16"/>
      <c r="H11" s="16"/>
      <c r="I11" s="16"/>
      <c r="J11" s="16"/>
      <c r="K11" s="16"/>
      <c r="L11" s="16"/>
      <c r="M11" s="56"/>
      <c r="N11" s="48"/>
      <c r="O11" s="48"/>
      <c r="P11" s="48"/>
      <c r="Q11" s="48"/>
    </row>
    <row r="12" spans="1:17" ht="14.45" x14ac:dyDescent="0.3">
      <c r="A12" s="55">
        <v>2044</v>
      </c>
      <c r="B12" s="17" t="s">
        <v>80</v>
      </c>
      <c r="C12" s="16">
        <v>3</v>
      </c>
      <c r="D12" s="15"/>
      <c r="E12" s="16"/>
      <c r="F12" s="16"/>
      <c r="G12" s="16"/>
      <c r="H12" s="16"/>
      <c r="I12" s="16"/>
      <c r="J12" s="16"/>
      <c r="K12" s="16"/>
      <c r="L12" s="16"/>
      <c r="M12" s="56"/>
      <c r="N12" s="48"/>
      <c r="O12" s="48"/>
      <c r="P12" s="48"/>
      <c r="Q12" s="48"/>
    </row>
    <row r="13" spans="1:17" ht="14.45" x14ac:dyDescent="0.3">
      <c r="A13" s="55">
        <v>2051</v>
      </c>
      <c r="B13" s="17" t="s">
        <v>84</v>
      </c>
      <c r="C13" s="16">
        <v>4</v>
      </c>
      <c r="D13" s="15"/>
      <c r="E13" s="16"/>
      <c r="F13" s="16"/>
      <c r="G13" s="16"/>
      <c r="H13" s="16"/>
      <c r="I13" s="16"/>
      <c r="J13" s="16"/>
      <c r="K13" s="16"/>
      <c r="L13" s="16"/>
      <c r="M13" s="56"/>
      <c r="N13" s="48"/>
      <c r="O13" s="48"/>
      <c r="P13" s="48"/>
      <c r="Q13" s="48"/>
    </row>
    <row r="14" spans="1:17" ht="14.45" x14ac:dyDescent="0.3">
      <c r="A14" s="55">
        <v>2046</v>
      </c>
      <c r="B14" s="17" t="s">
        <v>85</v>
      </c>
      <c r="C14" s="16">
        <v>4</v>
      </c>
      <c r="D14" s="15"/>
      <c r="E14" s="16"/>
      <c r="F14" s="16"/>
      <c r="G14" s="16"/>
      <c r="H14" s="16"/>
      <c r="I14" s="16"/>
      <c r="J14" s="16"/>
      <c r="K14" s="16"/>
      <c r="L14" s="16"/>
      <c r="M14" s="56"/>
      <c r="N14" s="48"/>
      <c r="O14" s="48"/>
      <c r="P14" s="48"/>
      <c r="Q14" s="48"/>
    </row>
    <row r="15" spans="1:17" ht="14.45" x14ac:dyDescent="0.3">
      <c r="A15" s="55">
        <v>2052</v>
      </c>
      <c r="B15" s="17" t="s">
        <v>84</v>
      </c>
      <c r="C15" s="16">
        <v>4</v>
      </c>
      <c r="D15" s="15"/>
      <c r="E15" s="16"/>
      <c r="F15" s="16"/>
      <c r="G15" s="16"/>
      <c r="H15" s="16"/>
      <c r="I15" s="16"/>
      <c r="J15" s="16"/>
      <c r="K15" s="16"/>
      <c r="L15" s="16"/>
      <c r="M15" s="56"/>
      <c r="N15" s="48"/>
      <c r="O15" s="48"/>
      <c r="P15" s="48"/>
      <c r="Q15" s="48"/>
    </row>
    <row r="16" spans="1:17" ht="14.45" x14ac:dyDescent="0.3">
      <c r="A16" s="55">
        <v>2047</v>
      </c>
      <c r="B16" s="17" t="s">
        <v>85</v>
      </c>
      <c r="C16" s="16">
        <v>4</v>
      </c>
      <c r="D16" s="15"/>
      <c r="E16" s="16"/>
      <c r="F16" s="16"/>
      <c r="G16" s="16"/>
      <c r="H16" s="16"/>
      <c r="I16" s="17"/>
      <c r="J16" s="17"/>
      <c r="K16" s="17"/>
      <c r="L16" s="17"/>
      <c r="M16" s="65"/>
    </row>
    <row r="17" spans="1:13" ht="14.45" x14ac:dyDescent="0.3">
      <c r="A17" s="55">
        <v>2053</v>
      </c>
      <c r="B17" s="17" t="s">
        <v>84</v>
      </c>
      <c r="C17" s="16">
        <v>4</v>
      </c>
      <c r="D17" s="15"/>
      <c r="E17" s="16"/>
      <c r="F17" s="16"/>
      <c r="G17" s="16"/>
      <c r="H17" s="16"/>
      <c r="I17" s="17"/>
      <c r="J17" s="17"/>
      <c r="K17" s="17"/>
      <c r="L17" s="17"/>
      <c r="M17" s="65"/>
    </row>
    <row r="18" spans="1:13" ht="14.45" x14ac:dyDescent="0.3">
      <c r="A18" s="55">
        <v>2048</v>
      </c>
      <c r="B18" s="17" t="s">
        <v>85</v>
      </c>
      <c r="C18" s="16">
        <v>4</v>
      </c>
      <c r="D18" s="15"/>
      <c r="E18" s="16"/>
      <c r="F18" s="16"/>
      <c r="G18" s="16"/>
      <c r="H18" s="16"/>
      <c r="I18" s="17"/>
      <c r="J18" s="17"/>
      <c r="K18" s="17"/>
      <c r="L18" s="17"/>
      <c r="M18" s="65"/>
    </row>
    <row r="19" spans="1:13" ht="14.45" x14ac:dyDescent="0.3">
      <c r="A19" s="55">
        <v>2054</v>
      </c>
      <c r="B19" s="17" t="s">
        <v>84</v>
      </c>
      <c r="C19" s="16">
        <v>4</v>
      </c>
      <c r="D19" s="15"/>
      <c r="E19" s="16"/>
      <c r="F19" s="16"/>
      <c r="G19" s="16"/>
      <c r="H19" s="16"/>
      <c r="I19" s="17"/>
      <c r="J19" s="17"/>
      <c r="K19" s="17"/>
      <c r="L19" s="17"/>
      <c r="M19" s="65"/>
    </row>
    <row r="20" spans="1:13" ht="14.45" x14ac:dyDescent="0.3">
      <c r="A20" s="55">
        <v>2049</v>
      </c>
      <c r="B20" s="17" t="s">
        <v>85</v>
      </c>
      <c r="C20" s="16">
        <v>4</v>
      </c>
      <c r="D20" s="15"/>
      <c r="E20" s="16"/>
      <c r="F20" s="16"/>
      <c r="G20" s="16"/>
      <c r="H20" s="16"/>
      <c r="I20" s="17"/>
      <c r="J20" s="17"/>
      <c r="K20" s="17"/>
      <c r="L20" s="17"/>
      <c r="M20" s="65"/>
    </row>
    <row r="21" spans="1:13" ht="14.45" x14ac:dyDescent="0.3">
      <c r="A21" s="55">
        <v>2055</v>
      </c>
      <c r="B21" s="17" t="s">
        <v>84</v>
      </c>
      <c r="C21" s="16">
        <v>4</v>
      </c>
      <c r="D21" s="15"/>
      <c r="E21" s="16"/>
      <c r="F21" s="16"/>
      <c r="G21" s="16"/>
      <c r="H21" s="16"/>
      <c r="I21" s="17"/>
      <c r="J21" s="17"/>
      <c r="K21" s="17"/>
      <c r="L21" s="17"/>
      <c r="M21" s="65"/>
    </row>
    <row r="22" spans="1:13" ht="14.45" x14ac:dyDescent="0.3">
      <c r="A22" s="55">
        <v>2050</v>
      </c>
      <c r="B22" s="17" t="s">
        <v>85</v>
      </c>
      <c r="C22" s="16">
        <v>4</v>
      </c>
      <c r="D22" s="15"/>
      <c r="E22" s="16"/>
      <c r="F22" s="16"/>
      <c r="G22" s="16"/>
      <c r="H22" s="16"/>
      <c r="I22" s="17"/>
      <c r="J22" s="17"/>
      <c r="K22" s="17"/>
      <c r="L22" s="17"/>
      <c r="M22" s="65"/>
    </row>
    <row r="23" spans="1:13" ht="14.45" x14ac:dyDescent="0.3">
      <c r="A23" s="55">
        <v>2057</v>
      </c>
      <c r="B23" s="17" t="s">
        <v>81</v>
      </c>
      <c r="C23" s="16">
        <v>3</v>
      </c>
      <c r="D23" s="15"/>
      <c r="E23" s="16"/>
      <c r="F23" s="16"/>
      <c r="G23" s="16"/>
      <c r="H23" s="16"/>
      <c r="I23" s="17"/>
      <c r="J23" s="17"/>
      <c r="K23" s="17"/>
      <c r="L23" s="17"/>
      <c r="M23" s="65"/>
    </row>
    <row r="24" spans="1:13" ht="14.45" x14ac:dyDescent="0.3">
      <c r="A24" s="55">
        <v>2045</v>
      </c>
      <c r="B24" s="17" t="s">
        <v>82</v>
      </c>
      <c r="C24" s="16">
        <v>3</v>
      </c>
      <c r="D24" s="15"/>
      <c r="E24" s="16"/>
      <c r="F24" s="16"/>
      <c r="G24" s="16"/>
      <c r="H24" s="16"/>
      <c r="I24" s="17"/>
      <c r="J24" s="17"/>
      <c r="K24" s="17"/>
      <c r="L24" s="17"/>
      <c r="M24" s="65"/>
    </row>
    <row r="25" spans="1:13" ht="14.45" x14ac:dyDescent="0.3">
      <c r="A25" s="55">
        <v>270</v>
      </c>
      <c r="B25" s="17" t="s">
        <v>83</v>
      </c>
      <c r="C25" s="16">
        <v>5</v>
      </c>
      <c r="D25" s="15"/>
      <c r="E25" s="16"/>
      <c r="F25" s="16"/>
      <c r="G25" s="16"/>
      <c r="H25" s="16"/>
      <c r="I25" s="17"/>
      <c r="J25" s="17"/>
      <c r="K25" s="17"/>
      <c r="L25" s="17"/>
      <c r="M25" s="65"/>
    </row>
    <row r="26" spans="1:13" ht="14.45" x14ac:dyDescent="0.3">
      <c r="A26" s="55">
        <v>279</v>
      </c>
      <c r="B26" s="17" t="s">
        <v>83</v>
      </c>
      <c r="C26" s="16">
        <v>5</v>
      </c>
      <c r="D26" s="15"/>
      <c r="E26" s="16"/>
      <c r="F26" s="16"/>
      <c r="G26" s="16"/>
      <c r="H26" s="16"/>
      <c r="I26" s="17"/>
      <c r="J26" s="17"/>
      <c r="K26" s="17"/>
      <c r="L26" s="17"/>
      <c r="M26" s="65"/>
    </row>
    <row r="27" spans="1:13" ht="14.45" x14ac:dyDescent="0.3">
      <c r="A27" s="55">
        <v>350</v>
      </c>
      <c r="B27" s="17" t="s">
        <v>83</v>
      </c>
      <c r="C27" s="16">
        <v>5</v>
      </c>
      <c r="D27" s="15"/>
      <c r="E27" s="16"/>
      <c r="F27" s="16"/>
      <c r="G27" s="16"/>
      <c r="H27" s="16"/>
      <c r="I27" s="17"/>
      <c r="J27" s="17"/>
      <c r="K27" s="17"/>
      <c r="L27" s="17"/>
      <c r="M27" s="65"/>
    </row>
    <row r="28" spans="1:13" ht="14.45" x14ac:dyDescent="0.3">
      <c r="A28" s="55">
        <v>356</v>
      </c>
      <c r="B28" s="17" t="s">
        <v>83</v>
      </c>
      <c r="C28" s="16">
        <v>5</v>
      </c>
      <c r="D28" s="15"/>
      <c r="E28" s="16"/>
      <c r="F28" s="16"/>
      <c r="G28" s="16"/>
      <c r="H28" s="16"/>
      <c r="I28" s="17"/>
      <c r="J28" s="17"/>
      <c r="K28" s="17"/>
      <c r="L28" s="17"/>
      <c r="M28" s="65"/>
    </row>
    <row r="29" spans="1:13" x14ac:dyDescent="0.25">
      <c r="A29" s="55">
        <v>357</v>
      </c>
      <c r="B29" s="17" t="s">
        <v>83</v>
      </c>
      <c r="C29" s="16">
        <v>5</v>
      </c>
      <c r="D29" s="15"/>
      <c r="E29" s="16"/>
      <c r="F29" s="16"/>
      <c r="G29" s="16"/>
      <c r="H29" s="16"/>
      <c r="I29" s="17"/>
      <c r="J29" s="17"/>
      <c r="K29" s="17"/>
      <c r="L29" s="17"/>
      <c r="M29" s="65"/>
    </row>
    <row r="30" spans="1:13" x14ac:dyDescent="0.25">
      <c r="A30" s="55">
        <v>363</v>
      </c>
      <c r="B30" s="17" t="s">
        <v>83</v>
      </c>
      <c r="C30" s="16">
        <v>5</v>
      </c>
      <c r="D30" s="15"/>
      <c r="E30" s="16"/>
      <c r="F30" s="16"/>
      <c r="G30" s="16"/>
      <c r="H30" s="16"/>
      <c r="I30" s="17"/>
      <c r="J30" s="17"/>
      <c r="K30" s="17"/>
      <c r="L30" s="17"/>
      <c r="M30" s="65"/>
    </row>
    <row r="31" spans="1:13" x14ac:dyDescent="0.25">
      <c r="A31" s="55">
        <v>364</v>
      </c>
      <c r="B31" s="17" t="s">
        <v>83</v>
      </c>
      <c r="C31" s="16">
        <v>5</v>
      </c>
      <c r="D31" s="15"/>
      <c r="E31" s="16"/>
      <c r="F31" s="16"/>
      <c r="G31" s="16"/>
      <c r="H31" s="16"/>
      <c r="I31" s="17"/>
      <c r="J31" s="17"/>
      <c r="K31" s="17"/>
      <c r="L31" s="17"/>
      <c r="M31" s="65"/>
    </row>
    <row r="32" spans="1:13" x14ac:dyDescent="0.25">
      <c r="A32" s="55">
        <v>370</v>
      </c>
      <c r="B32" s="17" t="s">
        <v>83</v>
      </c>
      <c r="C32" s="16">
        <v>5</v>
      </c>
      <c r="D32" s="15"/>
      <c r="E32" s="16"/>
      <c r="F32" s="16"/>
      <c r="G32" s="16"/>
      <c r="H32" s="16"/>
      <c r="I32" s="17"/>
      <c r="J32" s="17"/>
      <c r="K32" s="17"/>
      <c r="L32" s="17"/>
      <c r="M32" s="65"/>
    </row>
    <row r="33" spans="1:13" x14ac:dyDescent="0.25">
      <c r="A33" s="55">
        <v>371</v>
      </c>
      <c r="B33" s="17" t="s">
        <v>83</v>
      </c>
      <c r="C33" s="16">
        <v>5</v>
      </c>
      <c r="D33" s="15"/>
      <c r="E33" s="16"/>
      <c r="F33" s="16"/>
      <c r="G33" s="16"/>
      <c r="H33" s="16"/>
      <c r="I33" s="17"/>
      <c r="J33" s="17"/>
      <c r="K33" s="17"/>
      <c r="L33" s="17"/>
      <c r="M33" s="65"/>
    </row>
    <row r="34" spans="1:13" x14ac:dyDescent="0.25">
      <c r="A34" s="55">
        <v>377</v>
      </c>
      <c r="B34" s="17" t="s">
        <v>83</v>
      </c>
      <c r="C34" s="16">
        <v>5</v>
      </c>
      <c r="D34" s="15"/>
      <c r="E34" s="16"/>
      <c r="F34" s="16"/>
      <c r="G34" s="16"/>
      <c r="H34" s="16"/>
      <c r="I34" s="17"/>
      <c r="J34" s="17"/>
      <c r="K34" s="17"/>
      <c r="L34" s="17"/>
      <c r="M34" s="65"/>
    </row>
    <row r="35" spans="1:13" x14ac:dyDescent="0.25">
      <c r="A35" s="55">
        <v>378</v>
      </c>
      <c r="B35" s="17" t="s">
        <v>83</v>
      </c>
      <c r="C35" s="16">
        <v>5</v>
      </c>
      <c r="D35" s="15"/>
      <c r="E35" s="16"/>
      <c r="F35" s="16"/>
      <c r="G35" s="16"/>
      <c r="H35" s="16"/>
      <c r="I35" s="17"/>
      <c r="J35" s="17"/>
      <c r="K35" s="17"/>
      <c r="L35" s="17"/>
      <c r="M35" s="65"/>
    </row>
    <row r="36" spans="1:13" x14ac:dyDescent="0.25">
      <c r="A36" s="55">
        <v>384</v>
      </c>
      <c r="B36" s="17" t="s">
        <v>83</v>
      </c>
      <c r="C36" s="16">
        <v>5</v>
      </c>
      <c r="D36" s="15"/>
      <c r="E36" s="16"/>
      <c r="F36" s="16"/>
      <c r="G36" s="16"/>
      <c r="H36" s="16"/>
      <c r="I36" s="17"/>
      <c r="J36" s="17"/>
      <c r="K36" s="17"/>
      <c r="L36" s="17"/>
      <c r="M36" s="65"/>
    </row>
    <row r="37" spans="1:13" x14ac:dyDescent="0.25">
      <c r="A37" s="55">
        <v>308</v>
      </c>
      <c r="B37" s="17" t="s">
        <v>86</v>
      </c>
      <c r="C37" s="16">
        <v>6</v>
      </c>
      <c r="D37" s="15"/>
      <c r="E37" s="16"/>
      <c r="F37" s="16"/>
      <c r="G37" s="16"/>
      <c r="H37" s="16"/>
      <c r="I37" s="17"/>
      <c r="J37" s="17"/>
      <c r="K37" s="17"/>
      <c r="L37" s="17"/>
      <c r="M37" s="65"/>
    </row>
    <row r="38" spans="1:13" x14ac:dyDescent="0.25">
      <c r="A38" s="55">
        <v>314</v>
      </c>
      <c r="B38" s="17" t="s">
        <v>86</v>
      </c>
      <c r="C38" s="16">
        <v>6</v>
      </c>
      <c r="D38" s="15"/>
      <c r="E38" s="16"/>
      <c r="F38" s="16"/>
      <c r="G38" s="16"/>
      <c r="H38" s="16"/>
      <c r="I38" s="17"/>
      <c r="J38" s="17"/>
      <c r="K38" s="17"/>
      <c r="L38" s="17"/>
      <c r="M38" s="65"/>
    </row>
    <row r="39" spans="1:13" x14ac:dyDescent="0.25">
      <c r="A39" s="55">
        <v>441</v>
      </c>
      <c r="B39" s="17" t="s">
        <v>86</v>
      </c>
      <c r="C39" s="16">
        <v>6</v>
      </c>
      <c r="D39" s="15"/>
      <c r="E39" s="16"/>
      <c r="F39" s="16"/>
      <c r="G39" s="16"/>
      <c r="H39" s="16"/>
      <c r="I39" s="17"/>
      <c r="J39" s="17"/>
      <c r="K39" s="17"/>
      <c r="L39" s="17"/>
      <c r="M39" s="65"/>
    </row>
    <row r="40" spans="1:13" x14ac:dyDescent="0.25">
      <c r="A40" s="55">
        <v>447</v>
      </c>
      <c r="B40" s="17" t="s">
        <v>86</v>
      </c>
      <c r="C40" s="16">
        <v>6</v>
      </c>
      <c r="D40" s="15"/>
      <c r="E40" s="16"/>
      <c r="F40" s="16"/>
      <c r="G40" s="16"/>
      <c r="H40" s="16"/>
      <c r="I40" s="17"/>
      <c r="J40" s="17"/>
      <c r="K40" s="17"/>
      <c r="L40" s="17"/>
      <c r="M40" s="65"/>
    </row>
    <row r="41" spans="1:13" x14ac:dyDescent="0.25">
      <c r="A41" s="55">
        <v>469</v>
      </c>
      <c r="B41" s="17" t="s">
        <v>86</v>
      </c>
      <c r="C41" s="16">
        <v>6</v>
      </c>
      <c r="D41" s="15"/>
      <c r="E41" s="16"/>
      <c r="F41" s="16"/>
      <c r="G41" s="16"/>
      <c r="H41" s="16"/>
      <c r="I41" s="17"/>
      <c r="J41" s="17"/>
      <c r="K41" s="17"/>
      <c r="L41" s="17"/>
      <c r="M41" s="65"/>
    </row>
    <row r="42" spans="1:13" x14ac:dyDescent="0.25">
      <c r="A42" s="55">
        <v>475</v>
      </c>
      <c r="B42" s="17" t="s">
        <v>86</v>
      </c>
      <c r="C42" s="16">
        <v>6</v>
      </c>
      <c r="D42" s="15"/>
      <c r="E42" s="16"/>
      <c r="F42" s="16"/>
      <c r="G42" s="16"/>
      <c r="H42" s="16"/>
      <c r="I42" s="17"/>
      <c r="J42" s="17"/>
      <c r="K42" s="17"/>
      <c r="L42" s="17"/>
      <c r="M42" s="65"/>
    </row>
    <row r="43" spans="1:13" x14ac:dyDescent="0.25">
      <c r="A43" s="55">
        <v>497</v>
      </c>
      <c r="B43" s="17" t="s">
        <v>86</v>
      </c>
      <c r="C43" s="16">
        <v>6</v>
      </c>
      <c r="D43" s="15"/>
      <c r="E43" s="16"/>
      <c r="F43" s="16"/>
      <c r="G43" s="16"/>
      <c r="H43" s="16"/>
      <c r="I43" s="17"/>
      <c r="J43" s="17"/>
      <c r="K43" s="17"/>
      <c r="L43" s="17"/>
      <c r="M43" s="65"/>
    </row>
    <row r="44" spans="1:13" x14ac:dyDescent="0.25">
      <c r="A44" s="55">
        <v>503</v>
      </c>
      <c r="B44" s="17" t="s">
        <v>86</v>
      </c>
      <c r="C44" s="16">
        <v>6</v>
      </c>
      <c r="D44" s="15"/>
      <c r="E44" s="16"/>
      <c r="F44" s="16"/>
      <c r="G44" s="16"/>
      <c r="H44" s="16"/>
      <c r="I44" s="17"/>
      <c r="J44" s="17"/>
      <c r="K44" s="17"/>
      <c r="L44" s="17"/>
      <c r="M44" s="65"/>
    </row>
    <row r="45" spans="1:13" x14ac:dyDescent="0.25">
      <c r="A45" s="55">
        <v>525</v>
      </c>
      <c r="B45" s="17" t="s">
        <v>86</v>
      </c>
      <c r="C45" s="16">
        <v>6</v>
      </c>
      <c r="D45" s="15"/>
      <c r="E45" s="16"/>
      <c r="F45" s="16"/>
      <c r="G45" s="16"/>
      <c r="H45" s="16"/>
      <c r="I45" s="17"/>
      <c r="J45" s="17"/>
      <c r="K45" s="17"/>
      <c r="L45" s="17"/>
      <c r="M45" s="65"/>
    </row>
    <row r="46" spans="1:13" x14ac:dyDescent="0.25">
      <c r="A46" s="55">
        <v>531</v>
      </c>
      <c r="B46" s="17" t="s">
        <v>86</v>
      </c>
      <c r="C46" s="16">
        <v>6</v>
      </c>
      <c r="D46" s="15"/>
      <c r="E46" s="16"/>
      <c r="F46" s="16"/>
      <c r="G46" s="16"/>
      <c r="H46" s="16"/>
      <c r="I46" s="17"/>
      <c r="J46" s="17"/>
      <c r="K46" s="17"/>
      <c r="L46" s="17"/>
      <c r="M46" s="65"/>
    </row>
    <row r="47" spans="1:13" x14ac:dyDescent="0.25">
      <c r="A47" s="55">
        <v>553</v>
      </c>
      <c r="B47" s="17" t="s">
        <v>86</v>
      </c>
      <c r="C47" s="16">
        <v>6</v>
      </c>
      <c r="D47" s="15"/>
      <c r="E47" s="16"/>
      <c r="F47" s="16"/>
      <c r="G47" s="16"/>
      <c r="H47" s="16"/>
      <c r="I47" s="17"/>
      <c r="J47" s="17"/>
      <c r="K47" s="17"/>
      <c r="L47" s="17"/>
      <c r="M47" s="65"/>
    </row>
    <row r="48" spans="1:13" x14ac:dyDescent="0.25">
      <c r="A48" s="55">
        <v>559</v>
      </c>
      <c r="B48" s="17" t="s">
        <v>86</v>
      </c>
      <c r="C48" s="16">
        <v>6</v>
      </c>
      <c r="D48" s="15"/>
      <c r="E48" s="16"/>
      <c r="F48" s="16"/>
      <c r="G48" s="16"/>
      <c r="H48" s="16"/>
      <c r="I48" s="17"/>
      <c r="J48" s="17"/>
      <c r="K48" s="17"/>
      <c r="L48" s="17"/>
      <c r="M48" s="65"/>
    </row>
    <row r="49" spans="1:13" x14ac:dyDescent="0.25">
      <c r="A49" s="55">
        <v>301</v>
      </c>
      <c r="B49" s="17" t="s">
        <v>86</v>
      </c>
      <c r="C49" s="16">
        <v>6</v>
      </c>
      <c r="D49" s="15"/>
      <c r="E49" s="16"/>
      <c r="F49" s="16"/>
      <c r="G49" s="16"/>
      <c r="H49" s="16"/>
      <c r="I49" s="17"/>
      <c r="J49" s="17"/>
      <c r="K49" s="17"/>
      <c r="L49" s="17"/>
      <c r="M49" s="65"/>
    </row>
    <row r="50" spans="1:13" x14ac:dyDescent="0.25">
      <c r="A50" s="55">
        <v>307</v>
      </c>
      <c r="B50" s="17" t="s">
        <v>86</v>
      </c>
      <c r="C50" s="16">
        <v>6</v>
      </c>
      <c r="D50" s="15"/>
      <c r="E50" s="16"/>
      <c r="F50" s="16"/>
      <c r="G50" s="16"/>
      <c r="H50" s="16"/>
      <c r="I50" s="17"/>
      <c r="J50" s="17"/>
      <c r="K50" s="17"/>
      <c r="L50" s="17"/>
      <c r="M50" s="65"/>
    </row>
    <row r="51" spans="1:13" x14ac:dyDescent="0.25">
      <c r="A51" s="55">
        <v>434</v>
      </c>
      <c r="B51" s="17" t="s">
        <v>86</v>
      </c>
      <c r="C51" s="16">
        <v>6</v>
      </c>
      <c r="D51" s="15"/>
      <c r="E51" s="16"/>
      <c r="F51" s="16"/>
      <c r="G51" s="16"/>
      <c r="H51" s="16"/>
      <c r="I51" s="17"/>
      <c r="J51" s="17"/>
      <c r="K51" s="17"/>
      <c r="L51" s="17"/>
      <c r="M51" s="65"/>
    </row>
    <row r="52" spans="1:13" x14ac:dyDescent="0.25">
      <c r="A52" s="55">
        <v>440</v>
      </c>
      <c r="B52" s="17" t="s">
        <v>86</v>
      </c>
      <c r="C52" s="16">
        <v>6</v>
      </c>
      <c r="D52" s="15"/>
      <c r="E52" s="16"/>
      <c r="F52" s="16"/>
      <c r="G52" s="16"/>
      <c r="H52" s="16"/>
      <c r="I52" s="17"/>
      <c r="J52" s="17"/>
      <c r="K52" s="17"/>
      <c r="L52" s="17"/>
      <c r="M52" s="65"/>
    </row>
    <row r="53" spans="1:13" x14ac:dyDescent="0.25">
      <c r="A53" s="55">
        <v>462</v>
      </c>
      <c r="B53" s="17" t="s">
        <v>86</v>
      </c>
      <c r="C53" s="16">
        <v>6</v>
      </c>
      <c r="D53" s="15"/>
      <c r="E53" s="16"/>
      <c r="F53" s="16"/>
      <c r="G53" s="16"/>
      <c r="H53" s="16"/>
      <c r="I53" s="17"/>
      <c r="J53" s="17"/>
      <c r="K53" s="17"/>
      <c r="L53" s="17"/>
      <c r="M53" s="65"/>
    </row>
    <row r="54" spans="1:13" x14ac:dyDescent="0.25">
      <c r="A54" s="55">
        <v>468</v>
      </c>
      <c r="B54" s="17" t="s">
        <v>86</v>
      </c>
      <c r="C54" s="16">
        <v>6</v>
      </c>
      <c r="D54" s="15"/>
      <c r="E54" s="16"/>
      <c r="F54" s="16"/>
      <c r="G54" s="16"/>
      <c r="H54" s="16"/>
      <c r="I54" s="17"/>
      <c r="J54" s="17"/>
      <c r="K54" s="17"/>
      <c r="L54" s="17"/>
      <c r="M54" s="65"/>
    </row>
    <row r="55" spans="1:13" x14ac:dyDescent="0.25">
      <c r="A55" s="55">
        <v>490</v>
      </c>
      <c r="B55" s="17" t="s">
        <v>86</v>
      </c>
      <c r="C55" s="16">
        <v>6</v>
      </c>
      <c r="D55" s="15"/>
      <c r="E55" s="16"/>
      <c r="F55" s="16"/>
      <c r="G55" s="16"/>
      <c r="H55" s="16"/>
      <c r="I55" s="17"/>
      <c r="J55" s="17"/>
      <c r="K55" s="17"/>
      <c r="L55" s="17"/>
      <c r="M55" s="65"/>
    </row>
    <row r="56" spans="1:13" x14ac:dyDescent="0.25">
      <c r="A56" s="55">
        <v>496</v>
      </c>
      <c r="B56" s="17" t="s">
        <v>86</v>
      </c>
      <c r="C56" s="16">
        <v>6</v>
      </c>
      <c r="D56" s="15"/>
      <c r="E56" s="16"/>
      <c r="F56" s="16"/>
      <c r="G56" s="16"/>
      <c r="H56" s="16"/>
      <c r="I56" s="17"/>
      <c r="J56" s="17"/>
      <c r="K56" s="17"/>
      <c r="L56" s="17"/>
      <c r="M56" s="65"/>
    </row>
    <row r="57" spans="1:13" x14ac:dyDescent="0.25">
      <c r="A57" s="55">
        <v>518</v>
      </c>
      <c r="B57" s="17" t="s">
        <v>86</v>
      </c>
      <c r="C57" s="16">
        <v>6</v>
      </c>
      <c r="D57" s="15"/>
      <c r="E57" s="16"/>
      <c r="F57" s="16"/>
      <c r="G57" s="16"/>
      <c r="H57" s="16"/>
      <c r="I57" s="17"/>
      <c r="J57" s="17"/>
      <c r="K57" s="17"/>
      <c r="L57" s="17"/>
      <c r="M57" s="65"/>
    </row>
    <row r="58" spans="1:13" x14ac:dyDescent="0.25">
      <c r="A58" s="55">
        <v>524</v>
      </c>
      <c r="B58" s="17" t="s">
        <v>86</v>
      </c>
      <c r="C58" s="16">
        <v>6</v>
      </c>
      <c r="D58" s="15"/>
      <c r="E58" s="16"/>
      <c r="F58" s="16"/>
      <c r="G58" s="16"/>
      <c r="H58" s="16"/>
      <c r="I58" s="17"/>
      <c r="J58" s="17"/>
      <c r="K58" s="17"/>
      <c r="L58" s="17"/>
      <c r="M58" s="65"/>
    </row>
    <row r="59" spans="1:13" x14ac:dyDescent="0.25">
      <c r="A59" s="55">
        <v>546</v>
      </c>
      <c r="B59" s="17" t="s">
        <v>86</v>
      </c>
      <c r="C59" s="16">
        <v>6</v>
      </c>
      <c r="D59" s="15"/>
      <c r="E59" s="16"/>
      <c r="F59" s="16"/>
      <c r="G59" s="16"/>
      <c r="H59" s="16"/>
      <c r="I59" s="17"/>
      <c r="J59" s="17"/>
      <c r="K59" s="17"/>
      <c r="L59" s="17"/>
      <c r="M59" s="65"/>
    </row>
    <row r="60" spans="1:13" x14ac:dyDescent="0.25">
      <c r="A60" s="55">
        <v>552</v>
      </c>
      <c r="B60" s="17" t="s">
        <v>86</v>
      </c>
      <c r="C60" s="16">
        <v>6</v>
      </c>
      <c r="D60" s="15"/>
      <c r="E60" s="16"/>
      <c r="F60" s="16"/>
      <c r="G60" s="16"/>
      <c r="H60" s="16"/>
      <c r="I60" s="17"/>
      <c r="J60" s="17"/>
      <c r="K60" s="17"/>
      <c r="L60" s="17"/>
      <c r="M60" s="65"/>
    </row>
    <row r="61" spans="1:13" x14ac:dyDescent="0.25">
      <c r="A61" s="55">
        <v>294</v>
      </c>
      <c r="B61" s="17" t="s">
        <v>86</v>
      </c>
      <c r="C61" s="16">
        <v>6</v>
      </c>
      <c r="D61" s="15"/>
      <c r="E61" s="16"/>
      <c r="F61" s="16"/>
      <c r="G61" s="16"/>
      <c r="H61" s="16"/>
      <c r="I61" s="17"/>
      <c r="J61" s="17"/>
      <c r="K61" s="17"/>
      <c r="L61" s="17"/>
      <c r="M61" s="65"/>
    </row>
    <row r="62" spans="1:13" x14ac:dyDescent="0.25">
      <c r="A62" s="55">
        <v>300</v>
      </c>
      <c r="B62" s="17" t="s">
        <v>86</v>
      </c>
      <c r="C62" s="16">
        <v>6</v>
      </c>
      <c r="D62" s="15"/>
      <c r="E62" s="16"/>
      <c r="F62" s="16"/>
      <c r="G62" s="16"/>
      <c r="H62" s="16"/>
      <c r="I62" s="17"/>
      <c r="J62" s="17"/>
      <c r="K62" s="17"/>
      <c r="L62" s="17"/>
      <c r="M62" s="65"/>
    </row>
    <row r="63" spans="1:13" x14ac:dyDescent="0.25">
      <c r="A63" s="55">
        <v>427</v>
      </c>
      <c r="B63" s="17" t="s">
        <v>86</v>
      </c>
      <c r="C63" s="16">
        <v>6</v>
      </c>
      <c r="D63" s="15"/>
      <c r="E63" s="16"/>
      <c r="F63" s="16"/>
      <c r="G63" s="16"/>
      <c r="H63" s="16"/>
      <c r="I63" s="17"/>
      <c r="J63" s="17"/>
      <c r="K63" s="17"/>
      <c r="L63" s="17"/>
      <c r="M63" s="65"/>
    </row>
    <row r="64" spans="1:13" x14ac:dyDescent="0.25">
      <c r="A64" s="55">
        <v>433</v>
      </c>
      <c r="B64" s="17" t="s">
        <v>86</v>
      </c>
      <c r="C64" s="16">
        <v>6</v>
      </c>
      <c r="D64" s="15"/>
      <c r="E64" s="16"/>
      <c r="F64" s="16"/>
      <c r="G64" s="16"/>
      <c r="H64" s="16"/>
      <c r="I64" s="17"/>
      <c r="J64" s="17"/>
      <c r="K64" s="17"/>
      <c r="L64" s="17"/>
      <c r="M64" s="65"/>
    </row>
    <row r="65" spans="1:13" x14ac:dyDescent="0.25">
      <c r="A65" s="55">
        <v>455</v>
      </c>
      <c r="B65" s="17" t="s">
        <v>86</v>
      </c>
      <c r="C65" s="16">
        <v>6</v>
      </c>
      <c r="D65" s="15"/>
      <c r="E65" s="16"/>
      <c r="F65" s="16"/>
      <c r="G65" s="16"/>
      <c r="H65" s="16"/>
      <c r="I65" s="17"/>
      <c r="J65" s="17"/>
      <c r="K65" s="17"/>
      <c r="L65" s="17"/>
      <c r="M65" s="65"/>
    </row>
    <row r="66" spans="1:13" x14ac:dyDescent="0.25">
      <c r="A66" s="55">
        <v>461</v>
      </c>
      <c r="B66" s="17" t="s">
        <v>86</v>
      </c>
      <c r="C66" s="16">
        <v>6</v>
      </c>
      <c r="D66" s="15"/>
      <c r="E66" s="16"/>
      <c r="F66" s="16"/>
      <c r="G66" s="16"/>
      <c r="H66" s="16"/>
      <c r="I66" s="17"/>
      <c r="J66" s="17"/>
      <c r="K66" s="17"/>
      <c r="L66" s="17"/>
      <c r="M66" s="65"/>
    </row>
    <row r="67" spans="1:13" x14ac:dyDescent="0.25">
      <c r="A67" s="55">
        <v>483</v>
      </c>
      <c r="B67" s="17" t="s">
        <v>86</v>
      </c>
      <c r="C67" s="16">
        <v>6</v>
      </c>
      <c r="D67" s="15"/>
      <c r="E67" s="16"/>
      <c r="F67" s="16"/>
      <c r="G67" s="16"/>
      <c r="H67" s="16"/>
      <c r="I67" s="17"/>
      <c r="J67" s="17"/>
      <c r="K67" s="17"/>
      <c r="L67" s="17"/>
      <c r="M67" s="65"/>
    </row>
    <row r="68" spans="1:13" x14ac:dyDescent="0.25">
      <c r="A68" s="55">
        <v>489</v>
      </c>
      <c r="B68" s="17" t="s">
        <v>86</v>
      </c>
      <c r="C68" s="16">
        <v>6</v>
      </c>
      <c r="D68" s="15"/>
      <c r="E68" s="16"/>
      <c r="F68" s="16"/>
      <c r="G68" s="16"/>
      <c r="H68" s="16"/>
      <c r="I68" s="17"/>
      <c r="J68" s="17"/>
      <c r="K68" s="17"/>
      <c r="L68" s="17"/>
      <c r="M68" s="65"/>
    </row>
    <row r="69" spans="1:13" x14ac:dyDescent="0.25">
      <c r="A69" s="55">
        <v>511</v>
      </c>
      <c r="B69" s="17" t="s">
        <v>86</v>
      </c>
      <c r="C69" s="16">
        <v>6</v>
      </c>
      <c r="D69" s="15"/>
      <c r="E69" s="16"/>
      <c r="F69" s="16"/>
      <c r="G69" s="16"/>
      <c r="H69" s="16"/>
      <c r="I69" s="17"/>
      <c r="J69" s="17"/>
      <c r="K69" s="17"/>
      <c r="L69" s="17"/>
      <c r="M69" s="65"/>
    </row>
    <row r="70" spans="1:13" x14ac:dyDescent="0.25">
      <c r="A70" s="55">
        <v>517</v>
      </c>
      <c r="B70" s="17" t="s">
        <v>86</v>
      </c>
      <c r="C70" s="16">
        <v>6</v>
      </c>
      <c r="D70" s="15"/>
      <c r="E70" s="16"/>
      <c r="F70" s="16"/>
      <c r="G70" s="16"/>
      <c r="H70" s="16"/>
      <c r="I70" s="17"/>
      <c r="J70" s="17"/>
      <c r="K70" s="17"/>
      <c r="L70" s="17"/>
      <c r="M70" s="65"/>
    </row>
    <row r="71" spans="1:13" x14ac:dyDescent="0.25">
      <c r="A71" s="55">
        <v>539</v>
      </c>
      <c r="B71" s="17" t="s">
        <v>86</v>
      </c>
      <c r="C71" s="16">
        <v>6</v>
      </c>
      <c r="D71" s="15"/>
      <c r="E71" s="16"/>
      <c r="F71" s="16"/>
      <c r="G71" s="16"/>
      <c r="H71" s="16"/>
      <c r="I71" s="17"/>
      <c r="J71" s="17"/>
      <c r="K71" s="17"/>
      <c r="L71" s="17"/>
      <c r="M71" s="65"/>
    </row>
    <row r="72" spans="1:13" x14ac:dyDescent="0.25">
      <c r="A72" s="55">
        <v>545</v>
      </c>
      <c r="B72" s="17" t="s">
        <v>86</v>
      </c>
      <c r="C72" s="16">
        <v>6</v>
      </c>
      <c r="D72" s="15"/>
      <c r="E72" s="16"/>
      <c r="F72" s="16"/>
      <c r="G72" s="16"/>
      <c r="H72" s="16"/>
      <c r="I72" s="17"/>
      <c r="J72" s="17"/>
      <c r="K72" s="17"/>
      <c r="L72" s="17"/>
      <c r="M72" s="65"/>
    </row>
    <row r="73" spans="1:13" x14ac:dyDescent="0.25">
      <c r="A73" s="55">
        <v>287</v>
      </c>
      <c r="B73" s="17" t="s">
        <v>86</v>
      </c>
      <c r="C73" s="16">
        <v>6</v>
      </c>
      <c r="D73" s="15"/>
      <c r="E73" s="16"/>
      <c r="F73" s="16"/>
      <c r="G73" s="16"/>
      <c r="H73" s="16"/>
      <c r="I73" s="17"/>
      <c r="J73" s="17"/>
      <c r="K73" s="17"/>
      <c r="L73" s="17"/>
      <c r="M73" s="65"/>
    </row>
    <row r="74" spans="1:13" x14ac:dyDescent="0.25">
      <c r="A74" s="55">
        <v>293</v>
      </c>
      <c r="B74" s="17" t="s">
        <v>86</v>
      </c>
      <c r="C74" s="16">
        <v>6</v>
      </c>
      <c r="D74" s="15"/>
      <c r="E74" s="16"/>
      <c r="F74" s="16"/>
      <c r="G74" s="16"/>
      <c r="H74" s="16"/>
      <c r="I74" s="17"/>
      <c r="J74" s="17"/>
      <c r="K74" s="17"/>
      <c r="L74" s="17"/>
      <c r="M74" s="65"/>
    </row>
    <row r="75" spans="1:13" x14ac:dyDescent="0.25">
      <c r="A75" s="55">
        <v>420</v>
      </c>
      <c r="B75" s="17" t="s">
        <v>86</v>
      </c>
      <c r="C75" s="16">
        <v>6</v>
      </c>
      <c r="D75" s="15"/>
      <c r="E75" s="16"/>
      <c r="F75" s="16"/>
      <c r="G75" s="16"/>
      <c r="H75" s="16"/>
      <c r="I75" s="17"/>
      <c r="J75" s="17"/>
      <c r="K75" s="17"/>
      <c r="L75" s="17"/>
      <c r="M75" s="65"/>
    </row>
    <row r="76" spans="1:13" x14ac:dyDescent="0.25">
      <c r="A76" s="55">
        <v>426</v>
      </c>
      <c r="B76" s="17" t="s">
        <v>86</v>
      </c>
      <c r="C76" s="16">
        <v>6</v>
      </c>
      <c r="D76" s="15"/>
      <c r="E76" s="16"/>
      <c r="F76" s="16"/>
      <c r="G76" s="16"/>
      <c r="H76" s="16"/>
      <c r="I76" s="17"/>
      <c r="J76" s="17"/>
      <c r="K76" s="17"/>
      <c r="L76" s="17"/>
      <c r="M76" s="65"/>
    </row>
    <row r="77" spans="1:13" x14ac:dyDescent="0.25">
      <c r="A77" s="55">
        <v>448</v>
      </c>
      <c r="B77" s="17" t="s">
        <v>86</v>
      </c>
      <c r="C77" s="16">
        <v>6</v>
      </c>
      <c r="D77" s="15"/>
      <c r="E77" s="16"/>
      <c r="F77" s="16"/>
      <c r="G77" s="16"/>
      <c r="H77" s="16"/>
      <c r="I77" s="17"/>
      <c r="J77" s="17"/>
      <c r="K77" s="17"/>
      <c r="L77" s="17"/>
      <c r="M77" s="65"/>
    </row>
    <row r="78" spans="1:13" x14ac:dyDescent="0.25">
      <c r="A78" s="55">
        <v>454</v>
      </c>
      <c r="B78" s="17" t="s">
        <v>86</v>
      </c>
      <c r="C78" s="16">
        <v>6</v>
      </c>
      <c r="D78" s="15"/>
      <c r="E78" s="16"/>
      <c r="F78" s="16"/>
      <c r="G78" s="16"/>
      <c r="H78" s="16"/>
      <c r="I78" s="17"/>
      <c r="J78" s="17"/>
      <c r="K78" s="17"/>
      <c r="L78" s="17"/>
      <c r="M78" s="65"/>
    </row>
    <row r="79" spans="1:13" x14ac:dyDescent="0.25">
      <c r="A79" s="55">
        <v>476</v>
      </c>
      <c r="B79" s="17" t="s">
        <v>86</v>
      </c>
      <c r="C79" s="16">
        <v>6</v>
      </c>
      <c r="D79" s="15"/>
      <c r="E79" s="16"/>
      <c r="F79" s="16"/>
      <c r="G79" s="16"/>
      <c r="H79" s="16"/>
      <c r="I79" s="17"/>
      <c r="J79" s="17"/>
      <c r="K79" s="17"/>
      <c r="L79" s="17"/>
      <c r="M79" s="65"/>
    </row>
    <row r="80" spans="1:13" x14ac:dyDescent="0.25">
      <c r="A80" s="55">
        <v>482</v>
      </c>
      <c r="B80" s="17" t="s">
        <v>86</v>
      </c>
      <c r="C80" s="16">
        <v>6</v>
      </c>
      <c r="D80" s="15"/>
      <c r="E80" s="16"/>
      <c r="F80" s="16"/>
      <c r="G80" s="16"/>
      <c r="H80" s="16"/>
      <c r="I80" s="17"/>
      <c r="J80" s="17"/>
      <c r="K80" s="17"/>
      <c r="L80" s="17"/>
      <c r="M80" s="65"/>
    </row>
    <row r="81" spans="1:13" x14ac:dyDescent="0.25">
      <c r="A81" s="55">
        <v>504</v>
      </c>
      <c r="B81" s="17" t="s">
        <v>86</v>
      </c>
      <c r="C81" s="16">
        <v>6</v>
      </c>
      <c r="D81" s="15"/>
      <c r="E81" s="16"/>
      <c r="F81" s="16"/>
      <c r="G81" s="16"/>
      <c r="H81" s="16"/>
      <c r="I81" s="17"/>
      <c r="J81" s="17"/>
      <c r="K81" s="17"/>
      <c r="L81" s="17"/>
      <c r="M81" s="65"/>
    </row>
    <row r="82" spans="1:13" x14ac:dyDescent="0.25">
      <c r="A82" s="55">
        <v>510</v>
      </c>
      <c r="B82" s="17" t="s">
        <v>86</v>
      </c>
      <c r="C82" s="16">
        <v>6</v>
      </c>
      <c r="D82" s="15"/>
      <c r="E82" s="16"/>
      <c r="F82" s="16"/>
      <c r="G82" s="16"/>
      <c r="H82" s="16"/>
      <c r="I82" s="17"/>
      <c r="J82" s="17"/>
      <c r="K82" s="17"/>
      <c r="L82" s="17"/>
      <c r="M82" s="65"/>
    </row>
    <row r="83" spans="1:13" x14ac:dyDescent="0.25">
      <c r="A83" s="55">
        <v>532</v>
      </c>
      <c r="B83" s="17" t="s">
        <v>86</v>
      </c>
      <c r="C83" s="16">
        <v>6</v>
      </c>
      <c r="D83" s="15"/>
      <c r="E83" s="16"/>
      <c r="F83" s="16"/>
      <c r="G83" s="16"/>
      <c r="H83" s="16"/>
      <c r="I83" s="17"/>
      <c r="J83" s="17"/>
      <c r="K83" s="17"/>
      <c r="L83" s="17"/>
      <c r="M83" s="65"/>
    </row>
    <row r="84" spans="1:13" x14ac:dyDescent="0.25">
      <c r="A84" s="55">
        <v>538</v>
      </c>
      <c r="B84" s="17" t="s">
        <v>86</v>
      </c>
      <c r="C84" s="16">
        <v>6</v>
      </c>
      <c r="D84" s="15"/>
      <c r="E84" s="16"/>
      <c r="F84" s="16"/>
      <c r="G84" s="16"/>
      <c r="H84" s="16"/>
      <c r="I84" s="17"/>
      <c r="J84" s="17"/>
      <c r="K84" s="17"/>
      <c r="L84" s="17"/>
      <c r="M84" s="65"/>
    </row>
    <row r="85" spans="1:13" x14ac:dyDescent="0.25">
      <c r="A85" s="55">
        <v>280</v>
      </c>
      <c r="B85" s="17" t="s">
        <v>86</v>
      </c>
      <c r="C85" s="16">
        <v>6</v>
      </c>
      <c r="D85" s="15"/>
      <c r="E85" s="16"/>
      <c r="F85" s="16"/>
      <c r="G85" s="16"/>
      <c r="H85" s="16"/>
      <c r="I85" s="17"/>
      <c r="J85" s="17"/>
      <c r="K85" s="17"/>
      <c r="L85" s="17"/>
      <c r="M85" s="65"/>
    </row>
    <row r="86" spans="1:13" x14ac:dyDescent="0.25">
      <c r="A86" s="55">
        <v>286</v>
      </c>
      <c r="B86" s="17" t="s">
        <v>86</v>
      </c>
      <c r="C86" s="16">
        <v>6</v>
      </c>
      <c r="D86" s="15"/>
      <c r="E86" s="16"/>
      <c r="F86" s="16"/>
      <c r="G86" s="16"/>
      <c r="H86" s="16"/>
      <c r="I86" s="17"/>
      <c r="J86" s="17"/>
      <c r="K86" s="17"/>
      <c r="L86" s="17"/>
      <c r="M86" s="65"/>
    </row>
    <row r="87" spans="1:13" x14ac:dyDescent="0.25">
      <c r="A87" s="55">
        <v>385</v>
      </c>
      <c r="B87" s="17" t="s">
        <v>86</v>
      </c>
      <c r="C87" s="16">
        <v>6</v>
      </c>
      <c r="D87" s="15"/>
      <c r="E87" s="16"/>
      <c r="F87" s="16"/>
      <c r="G87" s="16"/>
      <c r="H87" s="16"/>
      <c r="I87" s="17"/>
      <c r="J87" s="17"/>
      <c r="K87" s="17"/>
      <c r="L87" s="17"/>
      <c r="M87" s="65"/>
    </row>
    <row r="88" spans="1:13" x14ac:dyDescent="0.25">
      <c r="A88" s="55">
        <v>391</v>
      </c>
      <c r="B88" s="17" t="s">
        <v>86</v>
      </c>
      <c r="C88" s="16">
        <v>6</v>
      </c>
      <c r="D88" s="15"/>
      <c r="E88" s="16"/>
      <c r="F88" s="16"/>
      <c r="G88" s="16"/>
      <c r="H88" s="16"/>
      <c r="I88" s="17"/>
      <c r="J88" s="17"/>
      <c r="K88" s="17"/>
      <c r="L88" s="17"/>
      <c r="M88" s="65"/>
    </row>
    <row r="89" spans="1:13" x14ac:dyDescent="0.25">
      <c r="A89" s="55">
        <v>392</v>
      </c>
      <c r="B89" s="17" t="s">
        <v>86</v>
      </c>
      <c r="C89" s="16">
        <v>6</v>
      </c>
      <c r="D89" s="15"/>
      <c r="E89" s="16"/>
      <c r="F89" s="16"/>
      <c r="G89" s="16"/>
      <c r="H89" s="16"/>
      <c r="I89" s="17"/>
      <c r="J89" s="17"/>
      <c r="K89" s="17"/>
      <c r="L89" s="17"/>
      <c r="M89" s="65"/>
    </row>
    <row r="90" spans="1:13" x14ac:dyDescent="0.25">
      <c r="A90" s="55">
        <v>398</v>
      </c>
      <c r="B90" s="17" t="s">
        <v>86</v>
      </c>
      <c r="C90" s="16">
        <v>6</v>
      </c>
      <c r="D90" s="15"/>
      <c r="E90" s="16"/>
      <c r="F90" s="16"/>
      <c r="G90" s="16"/>
      <c r="H90" s="16"/>
      <c r="I90" s="17"/>
      <c r="J90" s="17"/>
      <c r="K90" s="17"/>
      <c r="L90" s="17"/>
      <c r="M90" s="65"/>
    </row>
    <row r="91" spans="1:13" x14ac:dyDescent="0.25">
      <c r="A91" s="55">
        <v>399</v>
      </c>
      <c r="B91" s="17" t="s">
        <v>86</v>
      </c>
      <c r="C91" s="16">
        <v>6</v>
      </c>
      <c r="D91" s="15"/>
      <c r="E91" s="16"/>
      <c r="F91" s="16"/>
      <c r="G91" s="16"/>
      <c r="H91" s="16"/>
      <c r="I91" s="17"/>
      <c r="J91" s="17"/>
      <c r="K91" s="17"/>
      <c r="L91" s="17"/>
      <c r="M91" s="65"/>
    </row>
    <row r="92" spans="1:13" x14ac:dyDescent="0.25">
      <c r="A92" s="55">
        <v>405</v>
      </c>
      <c r="B92" s="17" t="s">
        <v>86</v>
      </c>
      <c r="C92" s="16">
        <v>6</v>
      </c>
      <c r="D92" s="15"/>
      <c r="E92" s="16"/>
      <c r="F92" s="16"/>
      <c r="G92" s="16"/>
      <c r="H92" s="16"/>
      <c r="I92" s="17"/>
      <c r="J92" s="17"/>
      <c r="K92" s="17"/>
      <c r="L92" s="17"/>
      <c r="M92" s="65"/>
    </row>
    <row r="93" spans="1:13" x14ac:dyDescent="0.25">
      <c r="A93" s="55">
        <v>406</v>
      </c>
      <c r="B93" s="17" t="s">
        <v>86</v>
      </c>
      <c r="C93" s="16">
        <v>6</v>
      </c>
      <c r="D93" s="15"/>
      <c r="E93" s="16"/>
      <c r="F93" s="16"/>
      <c r="G93" s="16"/>
      <c r="H93" s="16"/>
      <c r="I93" s="17"/>
      <c r="J93" s="17"/>
      <c r="K93" s="17"/>
      <c r="L93" s="17"/>
      <c r="M93" s="65"/>
    </row>
    <row r="94" spans="1:13" x14ac:dyDescent="0.25">
      <c r="A94" s="55">
        <v>412</v>
      </c>
      <c r="B94" s="17" t="s">
        <v>86</v>
      </c>
      <c r="C94" s="16">
        <v>6</v>
      </c>
      <c r="D94" s="15"/>
      <c r="E94" s="16"/>
      <c r="F94" s="16"/>
      <c r="G94" s="16"/>
      <c r="H94" s="16"/>
      <c r="I94" s="17"/>
      <c r="J94" s="17"/>
      <c r="K94" s="17"/>
      <c r="L94" s="17"/>
      <c r="M94" s="65"/>
    </row>
    <row r="95" spans="1:13" x14ac:dyDescent="0.25">
      <c r="A95" s="55">
        <v>413</v>
      </c>
      <c r="B95" s="17" t="s">
        <v>86</v>
      </c>
      <c r="C95" s="16">
        <v>6</v>
      </c>
      <c r="D95" s="15"/>
      <c r="E95" s="16"/>
      <c r="F95" s="16"/>
      <c r="G95" s="16"/>
      <c r="H95" s="16"/>
      <c r="I95" s="17"/>
      <c r="J95" s="17"/>
      <c r="K95" s="17"/>
      <c r="L95" s="17"/>
      <c r="M95" s="65"/>
    </row>
    <row r="96" spans="1:13" x14ac:dyDescent="0.25">
      <c r="A96" s="55">
        <v>419</v>
      </c>
      <c r="B96" s="17" t="s">
        <v>86</v>
      </c>
      <c r="C96" s="16">
        <v>6</v>
      </c>
      <c r="D96" s="15"/>
      <c r="E96" s="16"/>
      <c r="F96" s="16"/>
      <c r="G96" s="16"/>
      <c r="H96" s="16"/>
      <c r="I96" s="17"/>
      <c r="J96" s="17"/>
      <c r="K96" s="17"/>
      <c r="L96" s="17"/>
      <c r="M96" s="65"/>
    </row>
    <row r="97" spans="1:13" x14ac:dyDescent="0.25">
      <c r="A97" s="55">
        <v>263</v>
      </c>
      <c r="B97" s="17" t="s">
        <v>87</v>
      </c>
      <c r="C97" s="16">
        <v>5</v>
      </c>
      <c r="D97" s="15"/>
      <c r="E97" s="16"/>
      <c r="F97" s="16"/>
      <c r="G97" s="16"/>
      <c r="H97" s="16"/>
      <c r="I97" s="17"/>
      <c r="J97" s="17"/>
      <c r="K97" s="17"/>
      <c r="L97" s="17"/>
      <c r="M97" s="65"/>
    </row>
    <row r="98" spans="1:13" x14ac:dyDescent="0.25">
      <c r="A98" s="55">
        <v>269</v>
      </c>
      <c r="B98" s="17" t="s">
        <v>87</v>
      </c>
      <c r="C98" s="16">
        <v>5</v>
      </c>
      <c r="D98" s="15"/>
      <c r="E98" s="16"/>
      <c r="F98" s="16"/>
      <c r="G98" s="16"/>
      <c r="H98" s="16"/>
      <c r="I98" s="17"/>
      <c r="J98" s="17"/>
      <c r="K98" s="17"/>
      <c r="L98" s="17"/>
      <c r="M98" s="65"/>
    </row>
    <row r="99" spans="1:13" x14ac:dyDescent="0.25">
      <c r="A99" s="55">
        <v>315</v>
      </c>
      <c r="B99" s="17" t="s">
        <v>87</v>
      </c>
      <c r="C99" s="16">
        <v>5</v>
      </c>
      <c r="D99" s="15"/>
      <c r="E99" s="16"/>
      <c r="F99" s="16"/>
      <c r="G99" s="16"/>
      <c r="H99" s="16"/>
      <c r="I99" s="17"/>
      <c r="J99" s="17"/>
      <c r="K99" s="17"/>
      <c r="L99" s="17"/>
      <c r="M99" s="65"/>
    </row>
    <row r="100" spans="1:13" x14ac:dyDescent="0.25">
      <c r="A100" s="55">
        <v>321</v>
      </c>
      <c r="B100" s="17" t="s">
        <v>87</v>
      </c>
      <c r="C100" s="16">
        <v>5</v>
      </c>
      <c r="D100" s="15"/>
      <c r="E100" s="16"/>
      <c r="F100" s="16"/>
      <c r="G100" s="16"/>
      <c r="H100" s="16"/>
      <c r="I100" s="17"/>
      <c r="J100" s="17"/>
      <c r="K100" s="17"/>
      <c r="L100" s="17"/>
      <c r="M100" s="65"/>
    </row>
    <row r="101" spans="1:13" x14ac:dyDescent="0.25">
      <c r="A101" s="55">
        <v>322</v>
      </c>
      <c r="B101" s="17" t="s">
        <v>87</v>
      </c>
      <c r="C101" s="16">
        <v>5</v>
      </c>
      <c r="D101" s="15"/>
      <c r="E101" s="16"/>
      <c r="F101" s="16"/>
      <c r="G101" s="16"/>
      <c r="H101" s="16"/>
      <c r="I101" s="17"/>
      <c r="J101" s="17"/>
      <c r="K101" s="17"/>
      <c r="L101" s="17"/>
      <c r="M101" s="65"/>
    </row>
    <row r="102" spans="1:13" x14ac:dyDescent="0.25">
      <c r="A102" s="55">
        <v>328</v>
      </c>
      <c r="B102" s="17" t="s">
        <v>87</v>
      </c>
      <c r="C102" s="16">
        <v>5</v>
      </c>
      <c r="D102" s="15"/>
      <c r="E102" s="16"/>
      <c r="F102" s="16"/>
      <c r="G102" s="16"/>
      <c r="H102" s="16"/>
      <c r="I102" s="17"/>
      <c r="J102" s="17"/>
      <c r="K102" s="17"/>
      <c r="L102" s="17"/>
      <c r="M102" s="65"/>
    </row>
    <row r="103" spans="1:13" x14ac:dyDescent="0.25">
      <c r="A103" s="55">
        <v>329</v>
      </c>
      <c r="B103" s="17" t="s">
        <v>87</v>
      </c>
      <c r="C103" s="16">
        <v>5</v>
      </c>
      <c r="D103" s="15"/>
      <c r="E103" s="16"/>
      <c r="F103" s="16"/>
      <c r="G103" s="16"/>
      <c r="H103" s="16"/>
      <c r="I103" s="17"/>
      <c r="J103" s="17"/>
      <c r="K103" s="17"/>
      <c r="L103" s="17"/>
      <c r="M103" s="65"/>
    </row>
    <row r="104" spans="1:13" x14ac:dyDescent="0.25">
      <c r="A104" s="55">
        <v>335</v>
      </c>
      <c r="B104" s="17" t="s">
        <v>87</v>
      </c>
      <c r="C104" s="16">
        <v>5</v>
      </c>
      <c r="D104" s="15"/>
      <c r="E104" s="16"/>
      <c r="F104" s="16"/>
      <c r="G104" s="16"/>
      <c r="H104" s="16"/>
      <c r="I104" s="17"/>
      <c r="J104" s="17"/>
      <c r="K104" s="17"/>
      <c r="L104" s="17"/>
      <c r="M104" s="65"/>
    </row>
    <row r="105" spans="1:13" x14ac:dyDescent="0.25">
      <c r="A105" s="55">
        <v>336</v>
      </c>
      <c r="B105" s="17" t="s">
        <v>87</v>
      </c>
      <c r="C105" s="16">
        <v>5</v>
      </c>
      <c r="D105" s="15"/>
      <c r="E105" s="16"/>
      <c r="F105" s="16"/>
      <c r="G105" s="16"/>
      <c r="H105" s="16"/>
      <c r="I105" s="17"/>
      <c r="J105" s="17"/>
      <c r="K105" s="17"/>
      <c r="L105" s="17"/>
      <c r="M105" s="65"/>
    </row>
    <row r="106" spans="1:13" x14ac:dyDescent="0.25">
      <c r="A106" s="55">
        <v>342</v>
      </c>
      <c r="B106" s="17" t="s">
        <v>87</v>
      </c>
      <c r="C106" s="16">
        <v>5</v>
      </c>
      <c r="D106" s="15"/>
      <c r="E106" s="16"/>
      <c r="F106" s="16"/>
      <c r="G106" s="16"/>
      <c r="H106" s="16"/>
      <c r="I106" s="17"/>
      <c r="J106" s="17"/>
      <c r="K106" s="17"/>
      <c r="L106" s="17"/>
      <c r="M106" s="65"/>
    </row>
    <row r="107" spans="1:13" x14ac:dyDescent="0.25">
      <c r="A107" s="55">
        <v>343</v>
      </c>
      <c r="B107" s="17" t="s">
        <v>87</v>
      </c>
      <c r="C107" s="16">
        <v>5</v>
      </c>
      <c r="D107" s="15"/>
      <c r="E107" s="16"/>
      <c r="F107" s="16"/>
      <c r="G107" s="16"/>
      <c r="H107" s="16"/>
      <c r="I107" s="17"/>
      <c r="J107" s="17"/>
      <c r="K107" s="17"/>
      <c r="L107" s="17"/>
      <c r="M107" s="65"/>
    </row>
    <row r="108" spans="1:13" x14ac:dyDescent="0.25">
      <c r="A108" s="55">
        <v>349</v>
      </c>
      <c r="B108" s="17" t="s">
        <v>87</v>
      </c>
      <c r="C108" s="16">
        <v>5</v>
      </c>
      <c r="D108" s="15"/>
      <c r="E108" s="16"/>
      <c r="F108" s="16"/>
      <c r="G108" s="16"/>
      <c r="H108" s="16"/>
      <c r="I108" s="17"/>
      <c r="J108" s="17"/>
      <c r="K108" s="17"/>
      <c r="L108" s="17"/>
      <c r="M108" s="65"/>
    </row>
    <row r="109" spans="1:13" ht="15.75" thickBot="1" x14ac:dyDescent="0.3">
      <c r="A109" s="59"/>
      <c r="B109" s="60"/>
      <c r="C109" s="63"/>
      <c r="D109" s="60"/>
      <c r="E109" s="60"/>
      <c r="F109" s="60"/>
      <c r="G109" s="60"/>
      <c r="H109" s="60"/>
      <c r="I109" s="60"/>
      <c r="J109" s="60"/>
      <c r="K109" s="60"/>
      <c r="L109" s="60"/>
      <c r="M109" s="62"/>
    </row>
  </sheetData>
  <mergeCells count="3">
    <mergeCell ref="D4:M4"/>
    <mergeCell ref="N4:O4"/>
    <mergeCell ref="P4:Q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W210"/>
  <sheetViews>
    <sheetView zoomScale="70" zoomScaleNormal="70" workbookViewId="0">
      <selection activeCell="E24" sqref="E24:L24"/>
    </sheetView>
  </sheetViews>
  <sheetFormatPr defaultColWidth="8.85546875" defaultRowHeight="15" x14ac:dyDescent="0.25"/>
  <cols>
    <col min="1" max="1" width="23.42578125" style="24" customWidth="1"/>
    <col min="2" max="2" width="12" style="24" customWidth="1"/>
    <col min="3" max="4" width="16.5703125" style="24" customWidth="1"/>
    <col min="5" max="36" width="12.42578125" style="24" customWidth="1"/>
    <col min="37" max="16384" width="8.85546875" style="24"/>
  </cols>
  <sheetData>
    <row r="1" spans="1:4" ht="23.45" x14ac:dyDescent="0.45">
      <c r="A1" s="23" t="s">
        <v>91</v>
      </c>
    </row>
    <row r="3" spans="1:4" ht="15.6" x14ac:dyDescent="0.3">
      <c r="A3" s="25" t="s">
        <v>38</v>
      </c>
      <c r="B3" s="137"/>
      <c r="C3" s="137"/>
      <c r="D3" s="50"/>
    </row>
    <row r="4" spans="1:4" ht="15.6" x14ac:dyDescent="0.3">
      <c r="A4" s="27"/>
      <c r="B4" s="28" t="s">
        <v>39</v>
      </c>
      <c r="C4" s="29" t="s">
        <v>40</v>
      </c>
      <c r="D4" s="52"/>
    </row>
    <row r="5" spans="1:4" ht="14.45" x14ac:dyDescent="0.3">
      <c r="A5" s="31" t="s">
        <v>41</v>
      </c>
      <c r="B5" s="32">
        <v>1</v>
      </c>
      <c r="C5" s="33">
        <v>1</v>
      </c>
      <c r="D5" s="33"/>
    </row>
    <row r="6" spans="1:4" ht="14.45" x14ac:dyDescent="0.3">
      <c r="A6" s="31" t="s">
        <v>42</v>
      </c>
      <c r="B6" s="32">
        <v>1</v>
      </c>
      <c r="C6" s="33">
        <v>1</v>
      </c>
      <c r="D6" s="33"/>
    </row>
    <row r="7" spans="1:4" ht="14.45" x14ac:dyDescent="0.3">
      <c r="A7" s="31" t="s">
        <v>43</v>
      </c>
      <c r="B7" s="32">
        <v>1.25</v>
      </c>
      <c r="C7" s="33">
        <v>1</v>
      </c>
      <c r="D7" s="33"/>
    </row>
    <row r="8" spans="1:4" ht="14.45" x14ac:dyDescent="0.3">
      <c r="A8" s="31" t="s">
        <v>44</v>
      </c>
      <c r="B8" s="32">
        <v>1.5</v>
      </c>
      <c r="C8" s="33">
        <v>1</v>
      </c>
      <c r="D8" s="33"/>
    </row>
    <row r="9" spans="1:4" ht="14.45" x14ac:dyDescent="0.3">
      <c r="A9" s="31" t="s">
        <v>45</v>
      </c>
      <c r="B9" s="32">
        <v>1.75</v>
      </c>
      <c r="C9" s="33">
        <v>1.3</v>
      </c>
      <c r="D9" s="33"/>
    </row>
    <row r="10" spans="1:4" ht="14.45" x14ac:dyDescent="0.3">
      <c r="A10" s="31" t="s">
        <v>46</v>
      </c>
      <c r="B10" s="32">
        <v>1.35</v>
      </c>
      <c r="C10" s="33">
        <v>1</v>
      </c>
      <c r="D10" s="33"/>
    </row>
    <row r="11" spans="1:4" ht="14.45" x14ac:dyDescent="0.3">
      <c r="A11" s="34" t="s">
        <v>47</v>
      </c>
      <c r="B11" s="32">
        <v>1.45</v>
      </c>
      <c r="C11" s="33">
        <v>1.3</v>
      </c>
      <c r="D11" s="33"/>
    </row>
    <row r="12" spans="1:4" ht="14.45" x14ac:dyDescent="0.3">
      <c r="A12" s="34" t="s">
        <v>48</v>
      </c>
      <c r="B12" s="32">
        <v>1.45</v>
      </c>
      <c r="C12" s="33">
        <v>1</v>
      </c>
      <c r="D12" s="33"/>
    </row>
    <row r="14" spans="1:4" ht="14.45" x14ac:dyDescent="0.3">
      <c r="A14" s="35" t="s">
        <v>109</v>
      </c>
      <c r="B14" s="36">
        <v>0.95</v>
      </c>
    </row>
    <row r="15" spans="1:4" ht="14.45" x14ac:dyDescent="0.3">
      <c r="A15" s="35" t="s">
        <v>127</v>
      </c>
    </row>
    <row r="16" spans="1:4" ht="14.45" x14ac:dyDescent="0.3">
      <c r="A16" s="107" t="s">
        <v>105</v>
      </c>
      <c r="B16" s="36">
        <v>0.9</v>
      </c>
    </row>
    <row r="17" spans="1:75" ht="14.45" x14ac:dyDescent="0.3">
      <c r="A17" s="107" t="s">
        <v>110</v>
      </c>
      <c r="B17" s="33">
        <v>0.85</v>
      </c>
      <c r="C17" s="33"/>
      <c r="D17" s="33"/>
      <c r="E17" s="33"/>
    </row>
    <row r="18" spans="1:75" ht="14.45" x14ac:dyDescent="0.3">
      <c r="A18" s="107" t="s">
        <v>113</v>
      </c>
      <c r="B18" s="33">
        <v>1</v>
      </c>
      <c r="C18" s="33"/>
      <c r="D18" s="33"/>
      <c r="E18" s="33"/>
    </row>
    <row r="19" spans="1:75" ht="14.45" x14ac:dyDescent="0.3">
      <c r="A19" s="107" t="s">
        <v>111</v>
      </c>
      <c r="B19" s="33">
        <v>1</v>
      </c>
      <c r="C19" s="33"/>
      <c r="D19" s="33"/>
      <c r="E19" s="33"/>
    </row>
    <row r="20" spans="1:75" ht="14.45" x14ac:dyDescent="0.3">
      <c r="A20" s="37" t="s">
        <v>90</v>
      </c>
      <c r="B20" s="33">
        <v>1.06</v>
      </c>
    </row>
    <row r="21" spans="1:75" thickBot="1" x14ac:dyDescent="0.35">
      <c r="C21" s="33"/>
      <c r="D21" s="33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</row>
    <row r="22" spans="1:75" ht="16.149999999999999" thickBot="1" x14ac:dyDescent="0.35">
      <c r="A22" s="38" t="s">
        <v>74</v>
      </c>
      <c r="B22" s="39"/>
      <c r="C22" s="40"/>
      <c r="D22" s="40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108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</row>
    <row r="23" spans="1:75" ht="22.9" customHeight="1" x14ac:dyDescent="0.25">
      <c r="A23" s="69"/>
      <c r="B23" s="70"/>
      <c r="C23" s="52"/>
      <c r="D23" s="52"/>
      <c r="E23" s="142" t="s">
        <v>101</v>
      </c>
      <c r="F23" s="143"/>
      <c r="G23" s="143"/>
      <c r="H23" s="143"/>
      <c r="I23" s="143"/>
      <c r="J23" s="143"/>
      <c r="K23" s="143"/>
      <c r="L23" s="143"/>
      <c r="M23" s="142" t="s">
        <v>102</v>
      </c>
      <c r="N23" s="143"/>
      <c r="O23" s="143"/>
      <c r="P23" s="143"/>
      <c r="Q23" s="143"/>
      <c r="R23" s="143"/>
      <c r="S23" s="143"/>
      <c r="T23" s="1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</row>
    <row r="24" spans="1:75" ht="22.9" customHeight="1" x14ac:dyDescent="0.25">
      <c r="A24" s="109" t="s">
        <v>50</v>
      </c>
      <c r="B24" s="110" t="s">
        <v>1</v>
      </c>
      <c r="C24" s="29" t="s">
        <v>59</v>
      </c>
      <c r="D24" s="29" t="s">
        <v>133</v>
      </c>
      <c r="E24" s="114" t="s">
        <v>93</v>
      </c>
      <c r="F24" s="115" t="s">
        <v>94</v>
      </c>
      <c r="G24" s="115" t="s">
        <v>95</v>
      </c>
      <c r="H24" s="115" t="s">
        <v>96</v>
      </c>
      <c r="I24" s="115" t="s">
        <v>97</v>
      </c>
      <c r="J24" s="115" t="s">
        <v>98</v>
      </c>
      <c r="K24" s="115" t="s">
        <v>99</v>
      </c>
      <c r="L24" s="115" t="s">
        <v>100</v>
      </c>
      <c r="M24" s="114" t="s">
        <v>93</v>
      </c>
      <c r="N24" s="115" t="s">
        <v>94</v>
      </c>
      <c r="O24" s="115" t="s">
        <v>95</v>
      </c>
      <c r="P24" s="115" t="s">
        <v>96</v>
      </c>
      <c r="Q24" s="115" t="s">
        <v>97</v>
      </c>
      <c r="R24" s="115" t="s">
        <v>98</v>
      </c>
      <c r="S24" s="115" t="s">
        <v>99</v>
      </c>
      <c r="T24" s="116" t="s">
        <v>100</v>
      </c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</row>
    <row r="25" spans="1:75" ht="24" customHeight="1" x14ac:dyDescent="0.25">
      <c r="A25" s="71">
        <v>3</v>
      </c>
      <c r="B25" s="70" t="s">
        <v>75</v>
      </c>
      <c r="C25" s="52">
        <v>1</v>
      </c>
      <c r="D25" s="57">
        <v>349700</v>
      </c>
      <c r="E25" s="53" t="e">
        <f>(($B$5*$D25)-($B$20*$B$7*'LRFR Flexure Responses'!#REF!)-('LRFR Shear Ratings'!$B$7*'LRFR Flexure Responses'!#REF!))/('LRFR Shear Ratings'!$B$9*'LRFR Flexure Responses'!#REF!)</f>
        <v>#REF!</v>
      </c>
      <c r="F25" s="54"/>
      <c r="G25" s="54"/>
      <c r="H25" s="54"/>
      <c r="I25" s="54"/>
      <c r="J25" s="54"/>
      <c r="K25" s="54"/>
      <c r="L25" s="54"/>
      <c r="M25" s="53" t="e">
        <f>E25*($B$9/$B$10)</f>
        <v>#REF!</v>
      </c>
      <c r="N25" s="54">
        <f>F25*($B$11/$B$12)</f>
        <v>0</v>
      </c>
      <c r="O25" s="54"/>
      <c r="P25" s="54"/>
      <c r="Q25" s="42"/>
      <c r="R25" s="42"/>
      <c r="S25" s="42"/>
      <c r="T25" s="73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</row>
    <row r="26" spans="1:75" x14ac:dyDescent="0.25">
      <c r="A26" s="71">
        <v>87</v>
      </c>
      <c r="B26" s="70" t="s">
        <v>76</v>
      </c>
      <c r="C26" s="52">
        <v>1</v>
      </c>
      <c r="D26" s="57">
        <f>'Girder &amp; Diaphragms'!J4</f>
        <v>349700</v>
      </c>
      <c r="E26" s="53" t="e">
        <f>(($B$5*$D26)-($B$20*$B$7*'LRFR Flexure Responses'!#REF!)-('LRFR Shear Ratings'!$B$7*'LRFR Flexure Responses'!#REF!))/('LRFR Shear Ratings'!$B$9*'LRFR Flexure Responses'!#REF!)</f>
        <v>#REF!</v>
      </c>
      <c r="F26" s="54"/>
      <c r="G26" s="54"/>
      <c r="H26" s="54"/>
      <c r="I26" s="54"/>
      <c r="J26" s="54"/>
      <c r="K26" s="54"/>
      <c r="L26" s="54"/>
      <c r="M26" s="53" t="e">
        <f t="shared" ref="M26:M89" si="0">E26*($B$9/$B$10)</f>
        <v>#REF!</v>
      </c>
      <c r="N26" s="54">
        <f t="shared" ref="N26:N89" si="1">F26*($B$11/$B$12)</f>
        <v>0</v>
      </c>
      <c r="O26" s="54"/>
      <c r="P26" s="54"/>
      <c r="Q26" s="42"/>
      <c r="R26" s="42"/>
      <c r="S26" s="42"/>
      <c r="T26" s="73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</row>
    <row r="27" spans="1:75" x14ac:dyDescent="0.25">
      <c r="A27" s="71">
        <v>1</v>
      </c>
      <c r="B27" s="70" t="s">
        <v>77</v>
      </c>
      <c r="C27" s="52">
        <v>1</v>
      </c>
      <c r="D27" s="57">
        <f>'Girder &amp; Diaphragms'!J5</f>
        <v>349700</v>
      </c>
      <c r="E27" s="53" t="e">
        <f>(($B$5*$D27)-($B$20*$B$7*'LRFR Flexure Responses'!#REF!)-('LRFR Shear Ratings'!$B$7*'LRFR Flexure Responses'!#REF!))/('LRFR Shear Ratings'!$B$9*'LRFR Flexure Responses'!#REF!)</f>
        <v>#REF!</v>
      </c>
      <c r="F27" s="54"/>
      <c r="G27" s="54"/>
      <c r="H27" s="54"/>
      <c r="I27" s="54"/>
      <c r="J27" s="54"/>
      <c r="K27" s="54"/>
      <c r="L27" s="54"/>
      <c r="M27" s="53" t="e">
        <f t="shared" si="0"/>
        <v>#REF!</v>
      </c>
      <c r="N27" s="54">
        <f t="shared" si="1"/>
        <v>0</v>
      </c>
      <c r="O27" s="54"/>
      <c r="P27" s="54"/>
      <c r="Q27" s="42"/>
      <c r="R27" s="42"/>
      <c r="S27" s="42"/>
      <c r="T27" s="73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</row>
    <row r="28" spans="1:75" x14ac:dyDescent="0.25">
      <c r="A28" s="71">
        <v>2</v>
      </c>
      <c r="B28" s="70" t="s">
        <v>78</v>
      </c>
      <c r="C28" s="52">
        <v>1</v>
      </c>
      <c r="D28" s="57">
        <f>'Girder &amp; Diaphragms'!J6</f>
        <v>352350</v>
      </c>
      <c r="E28" s="53" t="e">
        <f>(($B$5*$D28)-($B$20*$B$7*'LRFR Flexure Responses'!#REF!)-('LRFR Shear Ratings'!$B$7*'LRFR Flexure Responses'!#REF!))/('LRFR Shear Ratings'!$B$9*'LRFR Flexure Responses'!#REF!)</f>
        <v>#REF!</v>
      </c>
      <c r="F28" s="54"/>
      <c r="G28" s="54"/>
      <c r="H28" s="54"/>
      <c r="I28" s="54"/>
      <c r="J28" s="54"/>
      <c r="K28" s="54"/>
      <c r="L28" s="54"/>
      <c r="M28" s="53" t="e">
        <f t="shared" si="0"/>
        <v>#REF!</v>
      </c>
      <c r="N28" s="54">
        <f t="shared" si="1"/>
        <v>0</v>
      </c>
      <c r="O28" s="54"/>
      <c r="P28" s="54"/>
      <c r="Q28" s="42"/>
      <c r="R28" s="42"/>
      <c r="S28" s="42"/>
      <c r="T28" s="73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</row>
    <row r="29" spans="1:75" x14ac:dyDescent="0.25">
      <c r="A29" s="71">
        <v>2056</v>
      </c>
      <c r="B29" s="70" t="s">
        <v>79</v>
      </c>
      <c r="C29" s="52">
        <v>3</v>
      </c>
      <c r="D29" s="57">
        <v>352350</v>
      </c>
      <c r="E29" s="53" t="e">
        <f>(($B$5*$D29)-($B$20*$B$7*'LRFR Flexure Responses'!#REF!)-('LRFR Shear Ratings'!$B$7*'LRFR Flexure Responses'!#REF!))/('LRFR Shear Ratings'!$B$9*'LRFR Flexure Responses'!#REF!)</f>
        <v>#REF!</v>
      </c>
      <c r="F29" s="54"/>
      <c r="G29" s="54"/>
      <c r="H29" s="54"/>
      <c r="I29" s="54"/>
      <c r="J29" s="54"/>
      <c r="K29" s="54"/>
      <c r="L29" s="54"/>
      <c r="M29" s="53" t="e">
        <f t="shared" si="0"/>
        <v>#REF!</v>
      </c>
      <c r="N29" s="54">
        <f t="shared" si="1"/>
        <v>0</v>
      </c>
      <c r="O29" s="54"/>
      <c r="P29" s="54"/>
      <c r="Q29" s="42"/>
      <c r="R29" s="42"/>
      <c r="S29" s="42"/>
      <c r="T29" s="73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</row>
    <row r="30" spans="1:75" x14ac:dyDescent="0.25">
      <c r="A30" s="71">
        <v>2044</v>
      </c>
      <c r="B30" s="70" t="s">
        <v>80</v>
      </c>
      <c r="C30" s="52">
        <v>3</v>
      </c>
      <c r="D30" s="57">
        <v>352350</v>
      </c>
      <c r="E30" s="53" t="e">
        <f>(($B$5*$D30)-($B$20*$B$7*'LRFR Flexure Responses'!#REF!)-('LRFR Shear Ratings'!$B$7*'LRFR Flexure Responses'!#REF!))/('LRFR Shear Ratings'!$B$9*'LRFR Flexure Responses'!#REF!)</f>
        <v>#REF!</v>
      </c>
      <c r="F30" s="54"/>
      <c r="G30" s="54"/>
      <c r="H30" s="54"/>
      <c r="I30" s="54"/>
      <c r="J30" s="54"/>
      <c r="K30" s="54"/>
      <c r="L30" s="54"/>
      <c r="M30" s="53" t="e">
        <f t="shared" si="0"/>
        <v>#REF!</v>
      </c>
      <c r="N30" s="54">
        <f t="shared" si="1"/>
        <v>0</v>
      </c>
      <c r="O30" s="54"/>
      <c r="P30" s="54"/>
      <c r="Q30" s="42"/>
      <c r="R30" s="42"/>
      <c r="S30" s="42"/>
      <c r="T30" s="73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</row>
    <row r="31" spans="1:75" x14ac:dyDescent="0.25">
      <c r="A31" s="71">
        <v>2051</v>
      </c>
      <c r="B31" s="70" t="s">
        <v>84</v>
      </c>
      <c r="C31" s="52">
        <v>4</v>
      </c>
      <c r="D31" s="57">
        <v>559845</v>
      </c>
      <c r="E31" s="53" t="e">
        <f>(($B$5*$D31)-($B$20*$B$7*'LRFR Flexure Responses'!#REF!)-('LRFR Shear Ratings'!$B$7*'LRFR Flexure Responses'!#REF!))/('LRFR Shear Ratings'!$B$9*'LRFR Flexure Responses'!#REF!)</f>
        <v>#REF!</v>
      </c>
      <c r="F31" s="54"/>
      <c r="G31" s="54"/>
      <c r="H31" s="54"/>
      <c r="I31" s="54"/>
      <c r="J31" s="54"/>
      <c r="K31" s="54"/>
      <c r="L31" s="54"/>
      <c r="M31" s="53" t="e">
        <f t="shared" si="0"/>
        <v>#REF!</v>
      </c>
      <c r="N31" s="54">
        <f t="shared" si="1"/>
        <v>0</v>
      </c>
      <c r="O31" s="54"/>
      <c r="P31" s="54"/>
      <c r="Q31" s="42"/>
      <c r="R31" s="42"/>
      <c r="S31" s="42"/>
      <c r="T31" s="73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</row>
    <row r="32" spans="1:75" x14ac:dyDescent="0.25">
      <c r="A32" s="71">
        <v>2046</v>
      </c>
      <c r="B32" s="70" t="s">
        <v>85</v>
      </c>
      <c r="C32" s="52">
        <v>4</v>
      </c>
      <c r="D32" s="57">
        <v>559845</v>
      </c>
      <c r="E32" s="53" t="e">
        <f>(($B$5*$D32)-($B$20*$B$7*'LRFR Flexure Responses'!#REF!)-('LRFR Shear Ratings'!$B$7*'LRFR Flexure Responses'!#REF!))/('LRFR Shear Ratings'!$B$9*'LRFR Flexure Responses'!#REF!)</f>
        <v>#REF!</v>
      </c>
      <c r="F32" s="54"/>
      <c r="G32" s="54"/>
      <c r="H32" s="54"/>
      <c r="I32" s="54"/>
      <c r="J32" s="54"/>
      <c r="K32" s="54"/>
      <c r="L32" s="54"/>
      <c r="M32" s="53" t="e">
        <f t="shared" si="0"/>
        <v>#REF!</v>
      </c>
      <c r="N32" s="54">
        <f t="shared" si="1"/>
        <v>0</v>
      </c>
      <c r="O32" s="54"/>
      <c r="P32" s="54"/>
      <c r="Q32" s="42"/>
      <c r="R32" s="42"/>
      <c r="S32" s="42"/>
      <c r="T32" s="73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</row>
    <row r="33" spans="1:57" x14ac:dyDescent="0.25">
      <c r="A33" s="71">
        <v>2052</v>
      </c>
      <c r="B33" s="70" t="s">
        <v>84</v>
      </c>
      <c r="C33" s="52">
        <v>4</v>
      </c>
      <c r="D33" s="57">
        <v>559845</v>
      </c>
      <c r="E33" s="53" t="e">
        <f>(($B$5*$D33)-($B$20*$B$7*'LRFR Flexure Responses'!#REF!)-('LRFR Shear Ratings'!$B$7*'LRFR Flexure Responses'!#REF!))/('LRFR Shear Ratings'!$B$9*'LRFR Flexure Responses'!#REF!)</f>
        <v>#REF!</v>
      </c>
      <c r="F33" s="54"/>
      <c r="G33" s="54"/>
      <c r="H33" s="54"/>
      <c r="I33" s="54"/>
      <c r="J33" s="54"/>
      <c r="K33" s="54"/>
      <c r="L33" s="54"/>
      <c r="M33" s="53" t="e">
        <f t="shared" si="0"/>
        <v>#REF!</v>
      </c>
      <c r="N33" s="54">
        <f t="shared" si="1"/>
        <v>0</v>
      </c>
      <c r="O33" s="54"/>
      <c r="P33" s="54"/>
      <c r="Q33" s="42"/>
      <c r="R33" s="42"/>
      <c r="S33" s="42"/>
      <c r="T33" s="73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</row>
    <row r="34" spans="1:57" x14ac:dyDescent="0.25">
      <c r="A34" s="71">
        <v>2047</v>
      </c>
      <c r="B34" s="70" t="s">
        <v>85</v>
      </c>
      <c r="C34" s="52">
        <v>4</v>
      </c>
      <c r="D34" s="57">
        <v>559845</v>
      </c>
      <c r="E34" s="53" t="e">
        <f>(($B$5*$D34)-($B$20*$B$7*'LRFR Flexure Responses'!#REF!)-('LRFR Shear Ratings'!$B$7*'LRFR Flexure Responses'!#REF!))/('LRFR Shear Ratings'!$B$9*'LRFR Flexure Responses'!#REF!)</f>
        <v>#REF!</v>
      </c>
      <c r="F34" s="54"/>
      <c r="G34" s="42"/>
      <c r="H34" s="42"/>
      <c r="I34" s="42"/>
      <c r="J34" s="42"/>
      <c r="K34" s="42"/>
      <c r="L34" s="42"/>
      <c r="M34" s="53" t="e">
        <f t="shared" si="0"/>
        <v>#REF!</v>
      </c>
      <c r="N34" s="54">
        <f t="shared" si="1"/>
        <v>0</v>
      </c>
      <c r="O34" s="42"/>
      <c r="P34" s="42"/>
      <c r="Q34" s="42"/>
      <c r="R34" s="42"/>
      <c r="S34" s="42"/>
      <c r="T34" s="73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</row>
    <row r="35" spans="1:57" x14ac:dyDescent="0.25">
      <c r="A35" s="71">
        <v>2053</v>
      </c>
      <c r="B35" s="70" t="s">
        <v>84</v>
      </c>
      <c r="C35" s="52">
        <v>4</v>
      </c>
      <c r="D35" s="57">
        <v>559845</v>
      </c>
      <c r="E35" s="53" t="e">
        <f>(($B$5*$D35)-($B$20*$B$7*'LRFR Flexure Responses'!#REF!)-('LRFR Shear Ratings'!$B$7*'LRFR Flexure Responses'!#REF!))/('LRFR Shear Ratings'!$B$9*'LRFR Flexure Responses'!#REF!)</f>
        <v>#REF!</v>
      </c>
      <c r="F35" s="54"/>
      <c r="G35" s="42"/>
      <c r="H35" s="42"/>
      <c r="I35" s="42"/>
      <c r="J35" s="42"/>
      <c r="K35" s="42"/>
      <c r="L35" s="42"/>
      <c r="M35" s="53" t="e">
        <f t="shared" si="0"/>
        <v>#REF!</v>
      </c>
      <c r="N35" s="54">
        <f t="shared" si="1"/>
        <v>0</v>
      </c>
      <c r="O35" s="42"/>
      <c r="P35" s="42"/>
      <c r="Q35" s="42"/>
      <c r="R35" s="42"/>
      <c r="S35" s="42"/>
      <c r="T35" s="73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</row>
    <row r="36" spans="1:57" x14ac:dyDescent="0.25">
      <c r="A36" s="71">
        <v>2048</v>
      </c>
      <c r="B36" s="70" t="s">
        <v>85</v>
      </c>
      <c r="C36" s="52">
        <v>4</v>
      </c>
      <c r="D36" s="57">
        <v>559845</v>
      </c>
      <c r="E36" s="53" t="e">
        <f>(($B$5*$D36)-($B$20*$B$7*'LRFR Flexure Responses'!#REF!)-('LRFR Shear Ratings'!$B$7*'LRFR Flexure Responses'!#REF!))/('LRFR Shear Ratings'!$B$9*'LRFR Flexure Responses'!#REF!)</f>
        <v>#REF!</v>
      </c>
      <c r="F36" s="54"/>
      <c r="G36" s="42"/>
      <c r="H36" s="42"/>
      <c r="I36" s="42"/>
      <c r="J36" s="42"/>
      <c r="K36" s="42"/>
      <c r="L36" s="42"/>
      <c r="M36" s="53" t="e">
        <f t="shared" si="0"/>
        <v>#REF!</v>
      </c>
      <c r="N36" s="54">
        <f t="shared" si="1"/>
        <v>0</v>
      </c>
      <c r="O36" s="42"/>
      <c r="P36" s="42"/>
      <c r="Q36" s="42"/>
      <c r="R36" s="42"/>
      <c r="S36" s="42"/>
      <c r="T36" s="73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</row>
    <row r="37" spans="1:57" x14ac:dyDescent="0.25">
      <c r="A37" s="71">
        <v>2054</v>
      </c>
      <c r="B37" s="70" t="s">
        <v>84</v>
      </c>
      <c r="C37" s="52">
        <v>4</v>
      </c>
      <c r="D37" s="57">
        <v>559845</v>
      </c>
      <c r="E37" s="53" t="e">
        <f>(($B$5*$D37)-($B$20*$B$7*'LRFR Flexure Responses'!#REF!)-('LRFR Shear Ratings'!$B$7*'LRFR Flexure Responses'!#REF!))/('LRFR Shear Ratings'!$B$9*'LRFR Flexure Responses'!#REF!)</f>
        <v>#REF!</v>
      </c>
      <c r="F37" s="54"/>
      <c r="G37" s="42"/>
      <c r="H37" s="42"/>
      <c r="I37" s="42"/>
      <c r="J37" s="42"/>
      <c r="K37" s="42"/>
      <c r="L37" s="42"/>
      <c r="M37" s="53" t="e">
        <f t="shared" si="0"/>
        <v>#REF!</v>
      </c>
      <c r="N37" s="54">
        <f t="shared" si="1"/>
        <v>0</v>
      </c>
      <c r="O37" s="42"/>
      <c r="P37" s="42"/>
      <c r="Q37" s="42"/>
      <c r="R37" s="42"/>
      <c r="S37" s="42"/>
      <c r="T37" s="73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</row>
    <row r="38" spans="1:57" x14ac:dyDescent="0.25">
      <c r="A38" s="71">
        <v>2049</v>
      </c>
      <c r="B38" s="70" t="s">
        <v>85</v>
      </c>
      <c r="C38" s="52">
        <v>4</v>
      </c>
      <c r="D38" s="57">
        <v>559845</v>
      </c>
      <c r="E38" s="53" t="e">
        <f>(($B$5*$D38)-($B$20*$B$7*'LRFR Flexure Responses'!#REF!)-('LRFR Shear Ratings'!$B$7*'LRFR Flexure Responses'!#REF!))/('LRFR Shear Ratings'!$B$9*'LRFR Flexure Responses'!#REF!)</f>
        <v>#REF!</v>
      </c>
      <c r="F38" s="54"/>
      <c r="G38" s="42"/>
      <c r="H38" s="42"/>
      <c r="I38" s="42"/>
      <c r="J38" s="42"/>
      <c r="K38" s="42"/>
      <c r="L38" s="42"/>
      <c r="M38" s="53" t="e">
        <f t="shared" si="0"/>
        <v>#REF!</v>
      </c>
      <c r="N38" s="54">
        <f t="shared" si="1"/>
        <v>0</v>
      </c>
      <c r="O38" s="42"/>
      <c r="P38" s="42"/>
      <c r="Q38" s="42"/>
      <c r="R38" s="42"/>
      <c r="S38" s="42"/>
      <c r="T38" s="73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</row>
    <row r="39" spans="1:57" x14ac:dyDescent="0.25">
      <c r="A39" s="71">
        <v>2055</v>
      </c>
      <c r="B39" s="70" t="s">
        <v>84</v>
      </c>
      <c r="C39" s="52">
        <v>4</v>
      </c>
      <c r="D39" s="57">
        <v>559845</v>
      </c>
      <c r="E39" s="53" t="e">
        <f>(($B$5*$D39)-($B$20*$B$7*'LRFR Flexure Responses'!#REF!)-('LRFR Shear Ratings'!$B$7*'LRFR Flexure Responses'!#REF!))/('LRFR Shear Ratings'!$B$9*'LRFR Flexure Responses'!#REF!)</f>
        <v>#REF!</v>
      </c>
      <c r="F39" s="54"/>
      <c r="G39" s="42"/>
      <c r="H39" s="42"/>
      <c r="I39" s="42"/>
      <c r="J39" s="42"/>
      <c r="K39" s="42"/>
      <c r="L39" s="42"/>
      <c r="M39" s="53" t="e">
        <f t="shared" si="0"/>
        <v>#REF!</v>
      </c>
      <c r="N39" s="54">
        <f t="shared" si="1"/>
        <v>0</v>
      </c>
      <c r="O39" s="42"/>
      <c r="P39" s="42"/>
      <c r="Q39" s="42"/>
      <c r="R39" s="42"/>
      <c r="S39" s="42"/>
      <c r="T39" s="73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</row>
    <row r="40" spans="1:57" x14ac:dyDescent="0.25">
      <c r="A40" s="71">
        <v>2050</v>
      </c>
      <c r="B40" s="70" t="s">
        <v>85</v>
      </c>
      <c r="C40" s="52">
        <v>4</v>
      </c>
      <c r="D40" s="57">
        <v>559845</v>
      </c>
      <c r="E40" s="53" t="e">
        <f>(($B$5*$D40)-($B$20*$B$7*'LRFR Flexure Responses'!#REF!)-('LRFR Shear Ratings'!$B$7*'LRFR Flexure Responses'!#REF!))/('LRFR Shear Ratings'!$B$9*'LRFR Flexure Responses'!#REF!)</f>
        <v>#REF!</v>
      </c>
      <c r="F40" s="54"/>
      <c r="G40" s="42"/>
      <c r="H40" s="42"/>
      <c r="I40" s="42"/>
      <c r="J40" s="42"/>
      <c r="K40" s="42"/>
      <c r="L40" s="42"/>
      <c r="M40" s="53" t="e">
        <f t="shared" si="0"/>
        <v>#REF!</v>
      </c>
      <c r="N40" s="54">
        <f t="shared" si="1"/>
        <v>0</v>
      </c>
      <c r="O40" s="42"/>
      <c r="P40" s="42"/>
      <c r="Q40" s="42"/>
      <c r="R40" s="42"/>
      <c r="S40" s="42"/>
      <c r="T40" s="73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</row>
    <row r="41" spans="1:57" x14ac:dyDescent="0.25">
      <c r="A41" s="71">
        <v>2057</v>
      </c>
      <c r="B41" s="70" t="s">
        <v>81</v>
      </c>
      <c r="C41" s="52">
        <v>3</v>
      </c>
      <c r="D41" s="57">
        <v>352350</v>
      </c>
      <c r="E41" s="53" t="e">
        <f>(($B$5*$D41)-($B$20*$B$7*'LRFR Flexure Responses'!#REF!)-('LRFR Shear Ratings'!$B$7*'LRFR Flexure Responses'!#REF!))/('LRFR Shear Ratings'!$B$9*'LRFR Flexure Responses'!#REF!)</f>
        <v>#REF!</v>
      </c>
      <c r="F41" s="54"/>
      <c r="G41" s="42"/>
      <c r="H41" s="42"/>
      <c r="I41" s="42"/>
      <c r="J41" s="42"/>
      <c r="K41" s="42"/>
      <c r="L41" s="42"/>
      <c r="M41" s="53" t="e">
        <f t="shared" si="0"/>
        <v>#REF!</v>
      </c>
      <c r="N41" s="54">
        <f t="shared" si="1"/>
        <v>0</v>
      </c>
      <c r="O41" s="42"/>
      <c r="P41" s="42"/>
      <c r="Q41" s="42"/>
      <c r="R41" s="42"/>
      <c r="S41" s="42"/>
      <c r="T41" s="73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</row>
    <row r="42" spans="1:57" x14ac:dyDescent="0.25">
      <c r="A42" s="71">
        <v>2045</v>
      </c>
      <c r="B42" s="70" t="s">
        <v>82</v>
      </c>
      <c r="C42" s="52">
        <v>3</v>
      </c>
      <c r="D42" s="57">
        <v>352350</v>
      </c>
      <c r="E42" s="53" t="e">
        <f>(($B$5*$D42)-($B$20*$B$7*'LRFR Flexure Responses'!#REF!)-('LRFR Shear Ratings'!$B$7*'LRFR Flexure Responses'!#REF!))/('LRFR Shear Ratings'!$B$9*'LRFR Flexure Responses'!#REF!)</f>
        <v>#REF!</v>
      </c>
      <c r="F42" s="54"/>
      <c r="G42" s="42"/>
      <c r="H42" s="42"/>
      <c r="I42" s="42"/>
      <c r="J42" s="42"/>
      <c r="K42" s="42"/>
      <c r="L42" s="42"/>
      <c r="M42" s="53" t="e">
        <f t="shared" si="0"/>
        <v>#REF!</v>
      </c>
      <c r="N42" s="54">
        <f t="shared" si="1"/>
        <v>0</v>
      </c>
      <c r="O42" s="42"/>
      <c r="P42" s="42"/>
      <c r="Q42" s="42"/>
      <c r="R42" s="42"/>
      <c r="S42" s="42"/>
      <c r="T42" s="73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</row>
    <row r="43" spans="1:57" x14ac:dyDescent="0.25">
      <c r="A43" s="71">
        <v>270</v>
      </c>
      <c r="B43" s="70" t="s">
        <v>83</v>
      </c>
      <c r="C43" s="52">
        <v>5</v>
      </c>
      <c r="D43" s="57">
        <v>91350</v>
      </c>
      <c r="E43" s="53" t="e">
        <f>(($B$5*$D43)-($B$20*$B$7*'LRFR Flexure Responses'!#REF!)-('LRFR Shear Ratings'!$B$7*'LRFR Flexure Responses'!#REF!))/('LRFR Shear Ratings'!$B$9*'LRFR Flexure Responses'!#REF!)</f>
        <v>#REF!</v>
      </c>
      <c r="F43" s="54"/>
      <c r="G43" s="42"/>
      <c r="H43" s="42"/>
      <c r="I43" s="42"/>
      <c r="J43" s="42"/>
      <c r="K43" s="42"/>
      <c r="L43" s="42"/>
      <c r="M43" s="53" t="e">
        <f t="shared" si="0"/>
        <v>#REF!</v>
      </c>
      <c r="N43" s="54">
        <f t="shared" si="1"/>
        <v>0</v>
      </c>
      <c r="O43" s="42"/>
      <c r="P43" s="42"/>
      <c r="Q43" s="42"/>
      <c r="R43" s="42"/>
      <c r="S43" s="42"/>
      <c r="T43" s="73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</row>
    <row r="44" spans="1:57" x14ac:dyDescent="0.25">
      <c r="A44" s="71">
        <v>279</v>
      </c>
      <c r="B44" s="70" t="s">
        <v>83</v>
      </c>
      <c r="C44" s="52">
        <v>5</v>
      </c>
      <c r="D44" s="57">
        <v>91350</v>
      </c>
      <c r="E44" s="53" t="e">
        <f>(($B$5*$D44)-($B$20*$B$7*'LRFR Flexure Responses'!#REF!)-('LRFR Shear Ratings'!$B$7*'LRFR Flexure Responses'!#REF!))/('LRFR Shear Ratings'!$B$9*'LRFR Flexure Responses'!#REF!)</f>
        <v>#REF!</v>
      </c>
      <c r="F44" s="54"/>
      <c r="G44" s="42"/>
      <c r="H44" s="42"/>
      <c r="I44" s="42"/>
      <c r="J44" s="42"/>
      <c r="K44" s="42"/>
      <c r="L44" s="42"/>
      <c r="M44" s="53" t="e">
        <f t="shared" si="0"/>
        <v>#REF!</v>
      </c>
      <c r="N44" s="54">
        <f t="shared" si="1"/>
        <v>0</v>
      </c>
      <c r="O44" s="42"/>
      <c r="P44" s="42"/>
      <c r="Q44" s="42"/>
      <c r="R44" s="42"/>
      <c r="S44" s="42"/>
      <c r="T44" s="73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</row>
    <row r="45" spans="1:57" x14ac:dyDescent="0.25">
      <c r="A45" s="71">
        <v>350</v>
      </c>
      <c r="B45" s="70" t="s">
        <v>83</v>
      </c>
      <c r="C45" s="52">
        <v>5</v>
      </c>
      <c r="D45" s="57">
        <v>91350</v>
      </c>
      <c r="E45" s="53" t="e">
        <f>(($B$5*$D45)-($B$20*$B$7*'LRFR Flexure Responses'!#REF!)-('LRFR Shear Ratings'!$B$7*'LRFR Flexure Responses'!#REF!))/('LRFR Shear Ratings'!$B$9*'LRFR Flexure Responses'!#REF!)</f>
        <v>#REF!</v>
      </c>
      <c r="F45" s="54"/>
      <c r="G45" s="42"/>
      <c r="H45" s="42"/>
      <c r="I45" s="42"/>
      <c r="J45" s="42"/>
      <c r="K45" s="42"/>
      <c r="L45" s="42"/>
      <c r="M45" s="53" t="e">
        <f t="shared" si="0"/>
        <v>#REF!</v>
      </c>
      <c r="N45" s="54">
        <f t="shared" si="1"/>
        <v>0</v>
      </c>
      <c r="O45" s="42"/>
      <c r="P45" s="42"/>
      <c r="Q45" s="42"/>
      <c r="R45" s="42"/>
      <c r="S45" s="42"/>
      <c r="T45" s="73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</row>
    <row r="46" spans="1:57" x14ac:dyDescent="0.25">
      <c r="A46" s="71">
        <v>356</v>
      </c>
      <c r="B46" s="70" t="s">
        <v>83</v>
      </c>
      <c r="C46" s="52">
        <v>5</v>
      </c>
      <c r="D46" s="57">
        <v>91350</v>
      </c>
      <c r="E46" s="53" t="e">
        <f>(($B$5*$D46)-($B$20*$B$7*'LRFR Flexure Responses'!#REF!)-('LRFR Shear Ratings'!$B$7*'LRFR Flexure Responses'!#REF!))/('LRFR Shear Ratings'!$B$9*'LRFR Flexure Responses'!#REF!)</f>
        <v>#REF!</v>
      </c>
      <c r="F46" s="54"/>
      <c r="G46" s="42"/>
      <c r="H46" s="42"/>
      <c r="I46" s="42"/>
      <c r="J46" s="42"/>
      <c r="K46" s="42"/>
      <c r="L46" s="42"/>
      <c r="M46" s="53" t="e">
        <f t="shared" si="0"/>
        <v>#REF!</v>
      </c>
      <c r="N46" s="54">
        <f t="shared" si="1"/>
        <v>0</v>
      </c>
      <c r="O46" s="42"/>
      <c r="P46" s="42"/>
      <c r="Q46" s="42"/>
      <c r="R46" s="42"/>
      <c r="S46" s="42"/>
      <c r="T46" s="73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</row>
    <row r="47" spans="1:57" x14ac:dyDescent="0.25">
      <c r="A47" s="71">
        <v>357</v>
      </c>
      <c r="B47" s="70" t="s">
        <v>83</v>
      </c>
      <c r="C47" s="52">
        <v>5</v>
      </c>
      <c r="D47" s="57">
        <v>91350</v>
      </c>
      <c r="E47" s="53" t="e">
        <f>(($B$5*$D47)-($B$20*$B$7*'LRFR Flexure Responses'!#REF!)-('LRFR Shear Ratings'!$B$7*'LRFR Flexure Responses'!#REF!))/('LRFR Shear Ratings'!$B$9*'LRFR Flexure Responses'!#REF!)</f>
        <v>#REF!</v>
      </c>
      <c r="F47" s="54"/>
      <c r="G47" s="42"/>
      <c r="H47" s="42"/>
      <c r="I47" s="42"/>
      <c r="J47" s="42"/>
      <c r="K47" s="42"/>
      <c r="L47" s="42"/>
      <c r="M47" s="53" t="e">
        <f t="shared" si="0"/>
        <v>#REF!</v>
      </c>
      <c r="N47" s="54">
        <f t="shared" si="1"/>
        <v>0</v>
      </c>
      <c r="O47" s="42"/>
      <c r="P47" s="42"/>
      <c r="Q47" s="42"/>
      <c r="R47" s="42"/>
      <c r="S47" s="42"/>
      <c r="T47" s="73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</row>
    <row r="48" spans="1:57" x14ac:dyDescent="0.25">
      <c r="A48" s="71">
        <v>363</v>
      </c>
      <c r="B48" s="70" t="s">
        <v>83</v>
      </c>
      <c r="C48" s="52">
        <v>5</v>
      </c>
      <c r="D48" s="57">
        <v>91350</v>
      </c>
      <c r="E48" s="53" t="e">
        <f>(($B$5*$D48)-($B$20*$B$7*'LRFR Flexure Responses'!#REF!)-('LRFR Shear Ratings'!$B$7*'LRFR Flexure Responses'!#REF!))/('LRFR Shear Ratings'!$B$9*'LRFR Flexure Responses'!#REF!)</f>
        <v>#REF!</v>
      </c>
      <c r="F48" s="54"/>
      <c r="G48" s="42"/>
      <c r="H48" s="42"/>
      <c r="I48" s="42"/>
      <c r="J48" s="42"/>
      <c r="K48" s="42"/>
      <c r="L48" s="42"/>
      <c r="M48" s="53" t="e">
        <f t="shared" si="0"/>
        <v>#REF!</v>
      </c>
      <c r="N48" s="54">
        <f t="shared" si="1"/>
        <v>0</v>
      </c>
      <c r="O48" s="42"/>
      <c r="P48" s="42"/>
      <c r="Q48" s="42"/>
      <c r="R48" s="42"/>
      <c r="S48" s="42"/>
      <c r="T48" s="73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</row>
    <row r="49" spans="1:57" x14ac:dyDescent="0.25">
      <c r="A49" s="71">
        <v>364</v>
      </c>
      <c r="B49" s="70" t="s">
        <v>83</v>
      </c>
      <c r="C49" s="52">
        <v>5</v>
      </c>
      <c r="D49" s="57">
        <v>91350</v>
      </c>
      <c r="E49" s="53" t="e">
        <f>(($B$5*$D49)-($B$20*$B$7*'LRFR Flexure Responses'!#REF!)-('LRFR Shear Ratings'!$B$7*'LRFR Flexure Responses'!#REF!))/('LRFR Shear Ratings'!$B$9*'LRFR Flexure Responses'!#REF!)</f>
        <v>#REF!</v>
      </c>
      <c r="F49" s="54"/>
      <c r="G49" s="42"/>
      <c r="H49" s="42"/>
      <c r="I49" s="42"/>
      <c r="J49" s="42"/>
      <c r="K49" s="42"/>
      <c r="L49" s="42"/>
      <c r="M49" s="53" t="e">
        <f t="shared" si="0"/>
        <v>#REF!</v>
      </c>
      <c r="N49" s="54">
        <f t="shared" si="1"/>
        <v>0</v>
      </c>
      <c r="O49" s="42"/>
      <c r="P49" s="42"/>
      <c r="Q49" s="42"/>
      <c r="R49" s="42"/>
      <c r="S49" s="42"/>
      <c r="T49" s="73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</row>
    <row r="50" spans="1:57" x14ac:dyDescent="0.25">
      <c r="A50" s="71">
        <v>370</v>
      </c>
      <c r="B50" s="70" t="s">
        <v>83</v>
      </c>
      <c r="C50" s="52">
        <v>5</v>
      </c>
      <c r="D50" s="57">
        <v>91350</v>
      </c>
      <c r="E50" s="53" t="e">
        <f>(($B$5*$D50)-($B$20*$B$7*'LRFR Flexure Responses'!#REF!)-('LRFR Shear Ratings'!$B$7*'LRFR Flexure Responses'!#REF!))/('LRFR Shear Ratings'!$B$9*'LRFR Flexure Responses'!#REF!)</f>
        <v>#REF!</v>
      </c>
      <c r="F50" s="54"/>
      <c r="G50" s="42"/>
      <c r="H50" s="42"/>
      <c r="I50" s="42"/>
      <c r="J50" s="42"/>
      <c r="K50" s="42"/>
      <c r="L50" s="42"/>
      <c r="M50" s="53" t="e">
        <f t="shared" si="0"/>
        <v>#REF!</v>
      </c>
      <c r="N50" s="54">
        <f t="shared" si="1"/>
        <v>0</v>
      </c>
      <c r="O50" s="42"/>
      <c r="P50" s="42"/>
      <c r="Q50" s="42"/>
      <c r="R50" s="42"/>
      <c r="S50" s="42"/>
      <c r="T50" s="73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</row>
    <row r="51" spans="1:57" x14ac:dyDescent="0.25">
      <c r="A51" s="71">
        <v>371</v>
      </c>
      <c r="B51" s="70" t="s">
        <v>83</v>
      </c>
      <c r="C51" s="52">
        <v>5</v>
      </c>
      <c r="D51" s="57">
        <v>91350</v>
      </c>
      <c r="E51" s="53" t="e">
        <f>(($B$5*$D51)-($B$20*$B$7*'LRFR Flexure Responses'!#REF!)-('LRFR Shear Ratings'!$B$7*'LRFR Flexure Responses'!#REF!))/('LRFR Shear Ratings'!$B$9*'LRFR Flexure Responses'!#REF!)</f>
        <v>#REF!</v>
      </c>
      <c r="F51" s="54"/>
      <c r="G51" s="42"/>
      <c r="H51" s="42"/>
      <c r="I51" s="42"/>
      <c r="J51" s="42"/>
      <c r="K51" s="42"/>
      <c r="L51" s="42"/>
      <c r="M51" s="53" t="e">
        <f t="shared" si="0"/>
        <v>#REF!</v>
      </c>
      <c r="N51" s="54">
        <f t="shared" si="1"/>
        <v>0</v>
      </c>
      <c r="O51" s="42"/>
      <c r="P51" s="42"/>
      <c r="Q51" s="42"/>
      <c r="R51" s="42"/>
      <c r="S51" s="42"/>
      <c r="T51" s="73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</row>
    <row r="52" spans="1:57" x14ac:dyDescent="0.25">
      <c r="A52" s="71">
        <v>377</v>
      </c>
      <c r="B52" s="70" t="s">
        <v>83</v>
      </c>
      <c r="C52" s="52">
        <v>5</v>
      </c>
      <c r="D52" s="57">
        <v>91350</v>
      </c>
      <c r="E52" s="53" t="e">
        <f>(($B$5*$D52)-($B$20*$B$7*'LRFR Flexure Responses'!#REF!)-('LRFR Shear Ratings'!$B$7*'LRFR Flexure Responses'!#REF!))/('LRFR Shear Ratings'!$B$9*'LRFR Flexure Responses'!#REF!)</f>
        <v>#REF!</v>
      </c>
      <c r="F52" s="54"/>
      <c r="G52" s="42"/>
      <c r="H52" s="42"/>
      <c r="I52" s="42"/>
      <c r="J52" s="42"/>
      <c r="K52" s="42"/>
      <c r="L52" s="42"/>
      <c r="M52" s="53" t="e">
        <f t="shared" si="0"/>
        <v>#REF!</v>
      </c>
      <c r="N52" s="54">
        <f t="shared" si="1"/>
        <v>0</v>
      </c>
      <c r="O52" s="42"/>
      <c r="P52" s="42"/>
      <c r="Q52" s="42"/>
      <c r="R52" s="42"/>
      <c r="S52" s="42"/>
      <c r="T52" s="73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</row>
    <row r="53" spans="1:57" x14ac:dyDescent="0.25">
      <c r="A53" s="71">
        <v>378</v>
      </c>
      <c r="B53" s="70" t="s">
        <v>83</v>
      </c>
      <c r="C53" s="52">
        <v>5</v>
      </c>
      <c r="D53" s="57">
        <v>91350</v>
      </c>
      <c r="E53" s="53" t="e">
        <f>(($B$5*$D53)-($B$20*$B$7*'LRFR Flexure Responses'!#REF!)-('LRFR Shear Ratings'!$B$7*'LRFR Flexure Responses'!#REF!))/('LRFR Shear Ratings'!$B$9*'LRFR Flexure Responses'!#REF!)</f>
        <v>#REF!</v>
      </c>
      <c r="F53" s="54"/>
      <c r="G53" s="42"/>
      <c r="H53" s="42"/>
      <c r="I53" s="42"/>
      <c r="J53" s="42"/>
      <c r="K53" s="42"/>
      <c r="L53" s="42"/>
      <c r="M53" s="53" t="e">
        <f t="shared" si="0"/>
        <v>#REF!</v>
      </c>
      <c r="N53" s="54">
        <f t="shared" si="1"/>
        <v>0</v>
      </c>
      <c r="O53" s="42"/>
      <c r="P53" s="42"/>
      <c r="Q53" s="42"/>
      <c r="R53" s="42"/>
      <c r="S53" s="42"/>
      <c r="T53" s="73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</row>
    <row r="54" spans="1:57" x14ac:dyDescent="0.25">
      <c r="A54" s="71">
        <v>384</v>
      </c>
      <c r="B54" s="70" t="s">
        <v>83</v>
      </c>
      <c r="C54" s="52">
        <v>5</v>
      </c>
      <c r="D54" s="57">
        <v>91350</v>
      </c>
      <c r="E54" s="53" t="e">
        <f>(($B$5*$D54)-($B$20*$B$7*'LRFR Flexure Responses'!#REF!)-('LRFR Shear Ratings'!$B$7*'LRFR Flexure Responses'!#REF!))/('LRFR Shear Ratings'!$B$9*'LRFR Flexure Responses'!#REF!)</f>
        <v>#REF!</v>
      </c>
      <c r="F54" s="54"/>
      <c r="G54" s="42"/>
      <c r="H54" s="42"/>
      <c r="I54" s="42"/>
      <c r="J54" s="42"/>
      <c r="K54" s="42"/>
      <c r="L54" s="42"/>
      <c r="M54" s="53" t="e">
        <f t="shared" si="0"/>
        <v>#REF!</v>
      </c>
      <c r="N54" s="54">
        <f t="shared" si="1"/>
        <v>0</v>
      </c>
      <c r="O54" s="42"/>
      <c r="P54" s="42"/>
      <c r="Q54" s="42"/>
      <c r="R54" s="42"/>
      <c r="S54" s="42"/>
      <c r="T54" s="73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</row>
    <row r="55" spans="1:57" x14ac:dyDescent="0.25">
      <c r="A55" s="71">
        <v>308</v>
      </c>
      <c r="B55" s="70" t="s">
        <v>86</v>
      </c>
      <c r="C55" s="52">
        <v>6</v>
      </c>
      <c r="D55" s="57">
        <v>140940</v>
      </c>
      <c r="E55" s="53" t="e">
        <f>(($B$5*$D55)-($B$20*$B$7*'LRFR Flexure Responses'!#REF!)-('LRFR Shear Ratings'!$B$7*'LRFR Flexure Responses'!#REF!))/('LRFR Shear Ratings'!$B$9*'LRFR Flexure Responses'!#REF!)</f>
        <v>#REF!</v>
      </c>
      <c r="F55" s="54"/>
      <c r="G55" s="42"/>
      <c r="H55" s="42"/>
      <c r="I55" s="42"/>
      <c r="J55" s="42"/>
      <c r="K55" s="42"/>
      <c r="L55" s="42"/>
      <c r="M55" s="53" t="e">
        <f t="shared" si="0"/>
        <v>#REF!</v>
      </c>
      <c r="N55" s="54">
        <f t="shared" si="1"/>
        <v>0</v>
      </c>
      <c r="O55" s="42"/>
      <c r="P55" s="42"/>
      <c r="Q55" s="42"/>
      <c r="R55" s="42"/>
      <c r="S55" s="42"/>
      <c r="T55" s="73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44"/>
      <c r="BE55" s="44"/>
    </row>
    <row r="56" spans="1:57" x14ac:dyDescent="0.25">
      <c r="A56" s="71">
        <v>314</v>
      </c>
      <c r="B56" s="70" t="s">
        <v>86</v>
      </c>
      <c r="C56" s="52">
        <v>6</v>
      </c>
      <c r="D56" s="57">
        <v>140940</v>
      </c>
      <c r="E56" s="53" t="e">
        <f>(($B$5*$D56)-($B$20*$B$7*'LRFR Flexure Responses'!#REF!)-('LRFR Shear Ratings'!$B$7*'LRFR Flexure Responses'!#REF!))/('LRFR Shear Ratings'!$B$9*'LRFR Flexure Responses'!#REF!)</f>
        <v>#REF!</v>
      </c>
      <c r="F56" s="54"/>
      <c r="G56" s="42"/>
      <c r="H56" s="42"/>
      <c r="I56" s="42"/>
      <c r="J56" s="42"/>
      <c r="K56" s="42"/>
      <c r="L56" s="42"/>
      <c r="M56" s="53" t="e">
        <f t="shared" si="0"/>
        <v>#REF!</v>
      </c>
      <c r="N56" s="54">
        <f t="shared" si="1"/>
        <v>0</v>
      </c>
      <c r="O56" s="42"/>
      <c r="P56" s="42"/>
      <c r="Q56" s="42"/>
      <c r="R56" s="42"/>
      <c r="S56" s="42"/>
      <c r="T56" s="73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</row>
    <row r="57" spans="1:57" x14ac:dyDescent="0.25">
      <c r="A57" s="71">
        <v>441</v>
      </c>
      <c r="B57" s="70" t="s">
        <v>86</v>
      </c>
      <c r="C57" s="52">
        <v>6</v>
      </c>
      <c r="D57" s="57">
        <v>140940</v>
      </c>
      <c r="E57" s="53" t="e">
        <f>(($B$5*$D57)-($B$20*$B$7*'LRFR Flexure Responses'!#REF!)-('LRFR Shear Ratings'!$B$7*'LRFR Flexure Responses'!#REF!))/('LRFR Shear Ratings'!$B$9*'LRFR Flexure Responses'!#REF!)</f>
        <v>#REF!</v>
      </c>
      <c r="F57" s="54"/>
      <c r="G57" s="42"/>
      <c r="H57" s="42"/>
      <c r="I57" s="42"/>
      <c r="J57" s="42"/>
      <c r="K57" s="42"/>
      <c r="L57" s="42"/>
      <c r="M57" s="53" t="e">
        <f t="shared" si="0"/>
        <v>#REF!</v>
      </c>
      <c r="N57" s="54">
        <f t="shared" si="1"/>
        <v>0</v>
      </c>
      <c r="O57" s="42"/>
      <c r="P57" s="42"/>
      <c r="Q57" s="42"/>
      <c r="R57" s="42"/>
      <c r="S57" s="42"/>
      <c r="T57" s="73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</row>
    <row r="58" spans="1:57" x14ac:dyDescent="0.25">
      <c r="A58" s="71">
        <v>447</v>
      </c>
      <c r="B58" s="70" t="s">
        <v>86</v>
      </c>
      <c r="C58" s="52">
        <v>6</v>
      </c>
      <c r="D58" s="57">
        <v>140940</v>
      </c>
      <c r="E58" s="53" t="e">
        <f>(($B$5*$D58)-($B$20*$B$7*'LRFR Flexure Responses'!#REF!)-('LRFR Shear Ratings'!$B$7*'LRFR Flexure Responses'!#REF!))/('LRFR Shear Ratings'!$B$9*'LRFR Flexure Responses'!#REF!)</f>
        <v>#REF!</v>
      </c>
      <c r="F58" s="54"/>
      <c r="G58" s="42"/>
      <c r="H58" s="42"/>
      <c r="I58" s="42"/>
      <c r="J58" s="42"/>
      <c r="K58" s="42"/>
      <c r="L58" s="42"/>
      <c r="M58" s="53" t="e">
        <f t="shared" si="0"/>
        <v>#REF!</v>
      </c>
      <c r="N58" s="54">
        <f t="shared" si="1"/>
        <v>0</v>
      </c>
      <c r="O58" s="42"/>
      <c r="P58" s="42"/>
      <c r="Q58" s="42"/>
      <c r="R58" s="42"/>
      <c r="S58" s="42"/>
      <c r="T58" s="73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</row>
    <row r="59" spans="1:57" x14ac:dyDescent="0.25">
      <c r="A59" s="71">
        <v>469</v>
      </c>
      <c r="B59" s="70" t="s">
        <v>86</v>
      </c>
      <c r="C59" s="52">
        <v>6</v>
      </c>
      <c r="D59" s="57">
        <v>140940</v>
      </c>
      <c r="E59" s="53" t="e">
        <f>(($B$5*$D59)-($B$20*$B$7*'LRFR Flexure Responses'!#REF!)-('LRFR Shear Ratings'!$B$7*'LRFR Flexure Responses'!#REF!))/('LRFR Shear Ratings'!$B$9*'LRFR Flexure Responses'!#REF!)</f>
        <v>#REF!</v>
      </c>
      <c r="F59" s="54"/>
      <c r="G59" s="42"/>
      <c r="H59" s="42"/>
      <c r="I59" s="42"/>
      <c r="J59" s="42"/>
      <c r="K59" s="42"/>
      <c r="L59" s="42"/>
      <c r="M59" s="53" t="e">
        <f t="shared" si="0"/>
        <v>#REF!</v>
      </c>
      <c r="N59" s="54">
        <f t="shared" si="1"/>
        <v>0</v>
      </c>
      <c r="O59" s="42"/>
      <c r="P59" s="42"/>
      <c r="Q59" s="42"/>
      <c r="R59" s="42"/>
      <c r="S59" s="42"/>
      <c r="T59" s="73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</row>
    <row r="60" spans="1:57" x14ac:dyDescent="0.25">
      <c r="A60" s="71">
        <v>475</v>
      </c>
      <c r="B60" s="70" t="s">
        <v>86</v>
      </c>
      <c r="C60" s="52">
        <v>6</v>
      </c>
      <c r="D60" s="57">
        <v>140940</v>
      </c>
      <c r="E60" s="53" t="e">
        <f>(($B$5*$D60)-($B$20*$B$7*'LRFR Flexure Responses'!#REF!)-('LRFR Shear Ratings'!$B$7*'LRFR Flexure Responses'!#REF!))/('LRFR Shear Ratings'!$B$9*'LRFR Flexure Responses'!#REF!)</f>
        <v>#REF!</v>
      </c>
      <c r="F60" s="54"/>
      <c r="G60" s="42"/>
      <c r="H60" s="42"/>
      <c r="I60" s="42"/>
      <c r="J60" s="42"/>
      <c r="K60" s="42"/>
      <c r="L60" s="42"/>
      <c r="M60" s="53" t="e">
        <f t="shared" si="0"/>
        <v>#REF!</v>
      </c>
      <c r="N60" s="54">
        <f t="shared" si="1"/>
        <v>0</v>
      </c>
      <c r="O60" s="42"/>
      <c r="P60" s="42"/>
      <c r="Q60" s="42"/>
      <c r="R60" s="42"/>
      <c r="S60" s="42"/>
      <c r="T60" s="73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</row>
    <row r="61" spans="1:57" x14ac:dyDescent="0.25">
      <c r="A61" s="71">
        <v>497</v>
      </c>
      <c r="B61" s="70" t="s">
        <v>86</v>
      </c>
      <c r="C61" s="52">
        <v>6</v>
      </c>
      <c r="D61" s="57">
        <v>140940</v>
      </c>
      <c r="E61" s="53" t="e">
        <f>(($B$5*$D61)-($B$20*$B$7*'LRFR Flexure Responses'!#REF!)-('LRFR Shear Ratings'!$B$7*'LRFR Flexure Responses'!#REF!))/('LRFR Shear Ratings'!$B$9*'LRFR Flexure Responses'!#REF!)</f>
        <v>#REF!</v>
      </c>
      <c r="F61" s="54"/>
      <c r="G61" s="42"/>
      <c r="H61" s="42"/>
      <c r="I61" s="42"/>
      <c r="J61" s="42"/>
      <c r="K61" s="42"/>
      <c r="L61" s="42"/>
      <c r="M61" s="53" t="e">
        <f t="shared" si="0"/>
        <v>#REF!</v>
      </c>
      <c r="N61" s="54">
        <f t="shared" si="1"/>
        <v>0</v>
      </c>
      <c r="O61" s="42"/>
      <c r="P61" s="42"/>
      <c r="Q61" s="42"/>
      <c r="R61" s="42"/>
      <c r="S61" s="42"/>
      <c r="T61" s="73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</row>
    <row r="62" spans="1:57" x14ac:dyDescent="0.25">
      <c r="A62" s="71">
        <v>503</v>
      </c>
      <c r="B62" s="70" t="s">
        <v>86</v>
      </c>
      <c r="C62" s="52">
        <v>6</v>
      </c>
      <c r="D62" s="57">
        <v>140940</v>
      </c>
      <c r="E62" s="53" t="e">
        <f>(($B$5*$D62)-($B$20*$B$7*'LRFR Flexure Responses'!#REF!)-('LRFR Shear Ratings'!$B$7*'LRFR Flexure Responses'!#REF!))/('LRFR Shear Ratings'!$B$9*'LRFR Flexure Responses'!#REF!)</f>
        <v>#REF!</v>
      </c>
      <c r="F62" s="54"/>
      <c r="G62" s="42"/>
      <c r="H62" s="42"/>
      <c r="I62" s="42"/>
      <c r="J62" s="42"/>
      <c r="K62" s="42"/>
      <c r="L62" s="42"/>
      <c r="M62" s="53" t="e">
        <f t="shared" si="0"/>
        <v>#REF!</v>
      </c>
      <c r="N62" s="54">
        <f t="shared" si="1"/>
        <v>0</v>
      </c>
      <c r="O62" s="42"/>
      <c r="P62" s="42"/>
      <c r="Q62" s="42"/>
      <c r="R62" s="42"/>
      <c r="S62" s="42"/>
      <c r="T62" s="73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4"/>
      <c r="BC62" s="44"/>
      <c r="BD62" s="44"/>
      <c r="BE62" s="44"/>
    </row>
    <row r="63" spans="1:57" x14ac:dyDescent="0.25">
      <c r="A63" s="71">
        <v>525</v>
      </c>
      <c r="B63" s="70" t="s">
        <v>86</v>
      </c>
      <c r="C63" s="52">
        <v>6</v>
      </c>
      <c r="D63" s="57">
        <v>140940</v>
      </c>
      <c r="E63" s="53" t="e">
        <f>(($B$5*$D63)-($B$20*$B$7*'LRFR Flexure Responses'!#REF!)-('LRFR Shear Ratings'!$B$7*'LRFR Flexure Responses'!#REF!))/('LRFR Shear Ratings'!$B$9*'LRFR Flexure Responses'!#REF!)</f>
        <v>#REF!</v>
      </c>
      <c r="F63" s="54"/>
      <c r="G63" s="42"/>
      <c r="H63" s="42"/>
      <c r="I63" s="42"/>
      <c r="J63" s="42"/>
      <c r="K63" s="42"/>
      <c r="L63" s="42"/>
      <c r="M63" s="53" t="e">
        <f t="shared" si="0"/>
        <v>#REF!</v>
      </c>
      <c r="N63" s="54">
        <f t="shared" si="1"/>
        <v>0</v>
      </c>
      <c r="O63" s="42"/>
      <c r="P63" s="42"/>
      <c r="Q63" s="42"/>
      <c r="R63" s="42"/>
      <c r="S63" s="42"/>
      <c r="T63" s="73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</row>
    <row r="64" spans="1:57" x14ac:dyDescent="0.25">
      <c r="A64" s="71">
        <v>531</v>
      </c>
      <c r="B64" s="70" t="s">
        <v>86</v>
      </c>
      <c r="C64" s="52">
        <v>6</v>
      </c>
      <c r="D64" s="57">
        <v>140940</v>
      </c>
      <c r="E64" s="53" t="e">
        <f>(($B$5*$D64)-($B$20*$B$7*'LRFR Flexure Responses'!#REF!)-('LRFR Shear Ratings'!$B$7*'LRFR Flexure Responses'!#REF!))/('LRFR Shear Ratings'!$B$9*'LRFR Flexure Responses'!#REF!)</f>
        <v>#REF!</v>
      </c>
      <c r="F64" s="54"/>
      <c r="G64" s="42"/>
      <c r="H64" s="42"/>
      <c r="I64" s="42"/>
      <c r="J64" s="42"/>
      <c r="K64" s="42"/>
      <c r="L64" s="42"/>
      <c r="M64" s="53" t="e">
        <f t="shared" si="0"/>
        <v>#REF!</v>
      </c>
      <c r="N64" s="54">
        <f t="shared" si="1"/>
        <v>0</v>
      </c>
      <c r="O64" s="42"/>
      <c r="P64" s="42"/>
      <c r="Q64" s="42"/>
      <c r="R64" s="42"/>
      <c r="S64" s="42"/>
      <c r="T64" s="73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  <c r="AZ64" s="44"/>
      <c r="BA64" s="44"/>
      <c r="BB64" s="44"/>
      <c r="BC64" s="44"/>
      <c r="BD64" s="44"/>
      <c r="BE64" s="44"/>
    </row>
    <row r="65" spans="1:57" x14ac:dyDescent="0.25">
      <c r="A65" s="71">
        <v>553</v>
      </c>
      <c r="B65" s="70" t="s">
        <v>86</v>
      </c>
      <c r="C65" s="52">
        <v>6</v>
      </c>
      <c r="D65" s="57">
        <v>140940</v>
      </c>
      <c r="E65" s="53" t="e">
        <f>(($B$5*$D65)-($B$20*$B$7*'LRFR Flexure Responses'!#REF!)-('LRFR Shear Ratings'!$B$7*'LRFR Flexure Responses'!#REF!))/('LRFR Shear Ratings'!$B$9*'LRFR Flexure Responses'!#REF!)</f>
        <v>#REF!</v>
      </c>
      <c r="F65" s="54"/>
      <c r="G65" s="42"/>
      <c r="H65" s="42"/>
      <c r="I65" s="42"/>
      <c r="J65" s="42"/>
      <c r="K65" s="42"/>
      <c r="L65" s="42"/>
      <c r="M65" s="53" t="e">
        <f t="shared" si="0"/>
        <v>#REF!</v>
      </c>
      <c r="N65" s="54">
        <f t="shared" si="1"/>
        <v>0</v>
      </c>
      <c r="O65" s="42"/>
      <c r="P65" s="42"/>
      <c r="Q65" s="42"/>
      <c r="R65" s="42"/>
      <c r="S65" s="42"/>
      <c r="T65" s="73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44"/>
      <c r="BE65" s="44"/>
    </row>
    <row r="66" spans="1:57" x14ac:dyDescent="0.25">
      <c r="A66" s="71">
        <v>559</v>
      </c>
      <c r="B66" s="70" t="s">
        <v>86</v>
      </c>
      <c r="C66" s="52">
        <v>6</v>
      </c>
      <c r="D66" s="57">
        <v>140940</v>
      </c>
      <c r="E66" s="53" t="e">
        <f>(($B$5*$D66)-($B$20*$B$7*'LRFR Flexure Responses'!#REF!)-('LRFR Shear Ratings'!$B$7*'LRFR Flexure Responses'!#REF!))/('LRFR Shear Ratings'!$B$9*'LRFR Flexure Responses'!#REF!)</f>
        <v>#REF!</v>
      </c>
      <c r="F66" s="54"/>
      <c r="G66" s="42"/>
      <c r="H66" s="42"/>
      <c r="I66" s="42"/>
      <c r="J66" s="42"/>
      <c r="K66" s="42"/>
      <c r="L66" s="42"/>
      <c r="M66" s="53" t="e">
        <f t="shared" si="0"/>
        <v>#REF!</v>
      </c>
      <c r="N66" s="54">
        <f t="shared" si="1"/>
        <v>0</v>
      </c>
      <c r="O66" s="42"/>
      <c r="P66" s="42"/>
      <c r="Q66" s="42"/>
      <c r="R66" s="42"/>
      <c r="S66" s="42"/>
      <c r="T66" s="73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</row>
    <row r="67" spans="1:57" x14ac:dyDescent="0.25">
      <c r="A67" s="71">
        <v>301</v>
      </c>
      <c r="B67" s="70" t="s">
        <v>86</v>
      </c>
      <c r="C67" s="52">
        <v>6</v>
      </c>
      <c r="D67" s="57">
        <v>140940</v>
      </c>
      <c r="E67" s="53" t="e">
        <f>(($B$5*$D67)-($B$20*$B$7*'LRFR Flexure Responses'!#REF!)-('LRFR Shear Ratings'!$B$7*'LRFR Flexure Responses'!#REF!))/('LRFR Shear Ratings'!$B$9*'LRFR Flexure Responses'!#REF!)</f>
        <v>#REF!</v>
      </c>
      <c r="F67" s="54"/>
      <c r="G67" s="42"/>
      <c r="H67" s="42"/>
      <c r="I67" s="42"/>
      <c r="J67" s="42"/>
      <c r="K67" s="42"/>
      <c r="L67" s="42"/>
      <c r="M67" s="53" t="e">
        <f t="shared" si="0"/>
        <v>#REF!</v>
      </c>
      <c r="N67" s="54">
        <f t="shared" si="1"/>
        <v>0</v>
      </c>
      <c r="O67" s="42"/>
      <c r="P67" s="42"/>
      <c r="Q67" s="42"/>
      <c r="R67" s="42"/>
      <c r="S67" s="42"/>
      <c r="T67" s="73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</row>
    <row r="68" spans="1:57" x14ac:dyDescent="0.25">
      <c r="A68" s="71">
        <v>307</v>
      </c>
      <c r="B68" s="70" t="s">
        <v>86</v>
      </c>
      <c r="C68" s="52">
        <v>6</v>
      </c>
      <c r="D68" s="57">
        <v>140940</v>
      </c>
      <c r="E68" s="53" t="e">
        <f>(($B$5*$D68)-($B$20*$B$7*'LRFR Flexure Responses'!#REF!)-('LRFR Shear Ratings'!$B$7*'LRFR Flexure Responses'!#REF!))/('LRFR Shear Ratings'!$B$9*'LRFR Flexure Responses'!#REF!)</f>
        <v>#REF!</v>
      </c>
      <c r="F68" s="54"/>
      <c r="G68" s="42"/>
      <c r="H68" s="42"/>
      <c r="I68" s="42"/>
      <c r="J68" s="42"/>
      <c r="K68" s="42"/>
      <c r="L68" s="42"/>
      <c r="M68" s="53" t="e">
        <f t="shared" si="0"/>
        <v>#REF!</v>
      </c>
      <c r="N68" s="54">
        <f t="shared" si="1"/>
        <v>0</v>
      </c>
      <c r="O68" s="42"/>
      <c r="P68" s="42"/>
      <c r="Q68" s="42"/>
      <c r="R68" s="42"/>
      <c r="S68" s="42"/>
      <c r="T68" s="73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</row>
    <row r="69" spans="1:57" x14ac:dyDescent="0.25">
      <c r="A69" s="71">
        <v>434</v>
      </c>
      <c r="B69" s="70" t="s">
        <v>86</v>
      </c>
      <c r="C69" s="52">
        <v>6</v>
      </c>
      <c r="D69" s="57">
        <v>140940</v>
      </c>
      <c r="E69" s="53" t="e">
        <f>(($B$5*$D69)-($B$20*$B$7*'LRFR Flexure Responses'!#REF!)-('LRFR Shear Ratings'!$B$7*'LRFR Flexure Responses'!#REF!))/('LRFR Shear Ratings'!$B$9*'LRFR Flexure Responses'!#REF!)</f>
        <v>#REF!</v>
      </c>
      <c r="F69" s="54"/>
      <c r="G69" s="42"/>
      <c r="H69" s="42"/>
      <c r="I69" s="42"/>
      <c r="J69" s="42"/>
      <c r="K69" s="42"/>
      <c r="L69" s="42"/>
      <c r="M69" s="53" t="e">
        <f t="shared" si="0"/>
        <v>#REF!</v>
      </c>
      <c r="N69" s="54">
        <f t="shared" si="1"/>
        <v>0</v>
      </c>
      <c r="O69" s="42"/>
      <c r="P69" s="42"/>
      <c r="Q69" s="42"/>
      <c r="R69" s="42"/>
      <c r="S69" s="42"/>
      <c r="T69" s="73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</row>
    <row r="70" spans="1:57" x14ac:dyDescent="0.25">
      <c r="A70" s="71">
        <v>440</v>
      </c>
      <c r="B70" s="70" t="s">
        <v>86</v>
      </c>
      <c r="C70" s="52">
        <v>6</v>
      </c>
      <c r="D70" s="57">
        <v>140940</v>
      </c>
      <c r="E70" s="53" t="e">
        <f>(($B$5*$D70)-($B$20*$B$7*'LRFR Flexure Responses'!#REF!)-('LRFR Shear Ratings'!$B$7*'LRFR Flexure Responses'!#REF!))/('LRFR Shear Ratings'!$B$9*'LRFR Flexure Responses'!#REF!)</f>
        <v>#REF!</v>
      </c>
      <c r="F70" s="54"/>
      <c r="G70" s="42"/>
      <c r="H70" s="42"/>
      <c r="I70" s="42"/>
      <c r="J70" s="42"/>
      <c r="K70" s="42"/>
      <c r="L70" s="42"/>
      <c r="M70" s="53" t="e">
        <f t="shared" si="0"/>
        <v>#REF!</v>
      </c>
      <c r="N70" s="54">
        <f t="shared" si="1"/>
        <v>0</v>
      </c>
      <c r="O70" s="42"/>
      <c r="P70" s="42"/>
      <c r="Q70" s="42"/>
      <c r="R70" s="42"/>
      <c r="S70" s="42"/>
      <c r="T70" s="73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</row>
    <row r="71" spans="1:57" x14ac:dyDescent="0.25">
      <c r="A71" s="71">
        <v>462</v>
      </c>
      <c r="B71" s="70" t="s">
        <v>86</v>
      </c>
      <c r="C71" s="52">
        <v>6</v>
      </c>
      <c r="D71" s="57">
        <v>140940</v>
      </c>
      <c r="E71" s="53" t="e">
        <f>(($B$5*$D71)-($B$20*$B$7*'LRFR Flexure Responses'!#REF!)-('LRFR Shear Ratings'!$B$7*'LRFR Flexure Responses'!#REF!))/('LRFR Shear Ratings'!$B$9*'LRFR Flexure Responses'!#REF!)</f>
        <v>#REF!</v>
      </c>
      <c r="F71" s="54"/>
      <c r="G71" s="42"/>
      <c r="H71" s="42"/>
      <c r="I71" s="42"/>
      <c r="J71" s="42"/>
      <c r="K71" s="42"/>
      <c r="L71" s="42"/>
      <c r="M71" s="53" t="e">
        <f t="shared" si="0"/>
        <v>#REF!</v>
      </c>
      <c r="N71" s="54">
        <f t="shared" si="1"/>
        <v>0</v>
      </c>
      <c r="O71" s="42"/>
      <c r="P71" s="42"/>
      <c r="Q71" s="42"/>
      <c r="R71" s="42"/>
      <c r="S71" s="42"/>
      <c r="T71" s="73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</row>
    <row r="72" spans="1:57" x14ac:dyDescent="0.25">
      <c r="A72" s="71">
        <v>468</v>
      </c>
      <c r="B72" s="70" t="s">
        <v>86</v>
      </c>
      <c r="C72" s="52">
        <v>6</v>
      </c>
      <c r="D72" s="57">
        <v>140940</v>
      </c>
      <c r="E72" s="53" t="e">
        <f>(($B$5*$D72)-($B$20*$B$7*'LRFR Flexure Responses'!#REF!)-('LRFR Shear Ratings'!$B$7*'LRFR Flexure Responses'!#REF!))/('LRFR Shear Ratings'!$B$9*'LRFR Flexure Responses'!#REF!)</f>
        <v>#REF!</v>
      </c>
      <c r="F72" s="54"/>
      <c r="G72" s="42"/>
      <c r="H72" s="42"/>
      <c r="I72" s="42"/>
      <c r="J72" s="42"/>
      <c r="K72" s="42"/>
      <c r="L72" s="42"/>
      <c r="M72" s="53" t="e">
        <f t="shared" si="0"/>
        <v>#REF!</v>
      </c>
      <c r="N72" s="54">
        <f t="shared" si="1"/>
        <v>0</v>
      </c>
      <c r="O72" s="42"/>
      <c r="P72" s="42"/>
      <c r="Q72" s="42"/>
      <c r="R72" s="42"/>
      <c r="S72" s="42"/>
      <c r="T72" s="73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</row>
    <row r="73" spans="1:57" x14ac:dyDescent="0.25">
      <c r="A73" s="71">
        <v>490</v>
      </c>
      <c r="B73" s="70" t="s">
        <v>86</v>
      </c>
      <c r="C73" s="52">
        <v>6</v>
      </c>
      <c r="D73" s="57">
        <v>140940</v>
      </c>
      <c r="E73" s="53" t="e">
        <f>(($B$5*$D73)-($B$20*$B$7*'LRFR Flexure Responses'!#REF!)-('LRFR Shear Ratings'!$B$7*'LRFR Flexure Responses'!#REF!))/('LRFR Shear Ratings'!$B$9*'LRFR Flexure Responses'!#REF!)</f>
        <v>#REF!</v>
      </c>
      <c r="F73" s="54"/>
      <c r="G73" s="42"/>
      <c r="H73" s="42"/>
      <c r="I73" s="42"/>
      <c r="J73" s="42"/>
      <c r="K73" s="42"/>
      <c r="L73" s="42"/>
      <c r="M73" s="53" t="e">
        <f t="shared" si="0"/>
        <v>#REF!</v>
      </c>
      <c r="N73" s="54">
        <f t="shared" si="1"/>
        <v>0</v>
      </c>
      <c r="O73" s="42"/>
      <c r="P73" s="42"/>
      <c r="Q73" s="42"/>
      <c r="R73" s="42"/>
      <c r="S73" s="42"/>
      <c r="T73" s="73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</row>
    <row r="74" spans="1:57" x14ac:dyDescent="0.25">
      <c r="A74" s="71">
        <v>496</v>
      </c>
      <c r="B74" s="70" t="s">
        <v>86</v>
      </c>
      <c r="C74" s="52">
        <v>6</v>
      </c>
      <c r="D74" s="57">
        <v>140940</v>
      </c>
      <c r="E74" s="53" t="e">
        <f>(($B$5*$D74)-($B$20*$B$7*'LRFR Flexure Responses'!#REF!)-('LRFR Shear Ratings'!$B$7*'LRFR Flexure Responses'!#REF!))/('LRFR Shear Ratings'!$B$9*'LRFR Flexure Responses'!#REF!)</f>
        <v>#REF!</v>
      </c>
      <c r="F74" s="54"/>
      <c r="G74" s="42"/>
      <c r="H74" s="42"/>
      <c r="I74" s="42"/>
      <c r="J74" s="42"/>
      <c r="K74" s="42"/>
      <c r="L74" s="42"/>
      <c r="M74" s="53" t="e">
        <f t="shared" si="0"/>
        <v>#REF!</v>
      </c>
      <c r="N74" s="54">
        <f t="shared" si="1"/>
        <v>0</v>
      </c>
      <c r="O74" s="42"/>
      <c r="P74" s="42"/>
      <c r="Q74" s="42"/>
      <c r="R74" s="42"/>
      <c r="S74" s="42"/>
      <c r="T74" s="73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</row>
    <row r="75" spans="1:57" x14ac:dyDescent="0.25">
      <c r="A75" s="71">
        <v>518</v>
      </c>
      <c r="B75" s="70" t="s">
        <v>86</v>
      </c>
      <c r="C75" s="52">
        <v>6</v>
      </c>
      <c r="D75" s="57">
        <v>140940</v>
      </c>
      <c r="E75" s="53" t="e">
        <f>(($B$5*$D75)-($B$20*$B$7*'LRFR Flexure Responses'!#REF!)-('LRFR Shear Ratings'!$B$7*'LRFR Flexure Responses'!#REF!))/('LRFR Shear Ratings'!$B$9*'LRFR Flexure Responses'!#REF!)</f>
        <v>#REF!</v>
      </c>
      <c r="F75" s="54"/>
      <c r="G75" s="42"/>
      <c r="H75" s="42"/>
      <c r="I75" s="42"/>
      <c r="J75" s="42"/>
      <c r="K75" s="42"/>
      <c r="L75" s="42"/>
      <c r="M75" s="53" t="e">
        <f t="shared" si="0"/>
        <v>#REF!</v>
      </c>
      <c r="N75" s="54">
        <f t="shared" si="1"/>
        <v>0</v>
      </c>
      <c r="O75" s="42"/>
      <c r="P75" s="42"/>
      <c r="Q75" s="42"/>
      <c r="R75" s="42"/>
      <c r="S75" s="42"/>
      <c r="T75" s="73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</row>
    <row r="76" spans="1:57" x14ac:dyDescent="0.25">
      <c r="A76" s="71">
        <v>524</v>
      </c>
      <c r="B76" s="70" t="s">
        <v>86</v>
      </c>
      <c r="C76" s="52">
        <v>6</v>
      </c>
      <c r="D76" s="57">
        <v>140940</v>
      </c>
      <c r="E76" s="53" t="e">
        <f>(($B$5*$D76)-($B$20*$B$7*'LRFR Flexure Responses'!#REF!)-('LRFR Shear Ratings'!$B$7*'LRFR Flexure Responses'!#REF!))/('LRFR Shear Ratings'!$B$9*'LRFR Flexure Responses'!#REF!)</f>
        <v>#REF!</v>
      </c>
      <c r="F76" s="54"/>
      <c r="G76" s="42"/>
      <c r="H76" s="42"/>
      <c r="I76" s="42"/>
      <c r="J76" s="42"/>
      <c r="K76" s="42"/>
      <c r="L76" s="42"/>
      <c r="M76" s="53" t="e">
        <f t="shared" si="0"/>
        <v>#REF!</v>
      </c>
      <c r="N76" s="54">
        <f t="shared" si="1"/>
        <v>0</v>
      </c>
      <c r="O76" s="42"/>
      <c r="P76" s="42"/>
      <c r="Q76" s="42"/>
      <c r="R76" s="42"/>
      <c r="S76" s="42"/>
      <c r="T76" s="73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  <c r="BD76" s="44"/>
      <c r="BE76" s="44"/>
    </row>
    <row r="77" spans="1:57" x14ac:dyDescent="0.25">
      <c r="A77" s="71">
        <v>546</v>
      </c>
      <c r="B77" s="70" t="s">
        <v>86</v>
      </c>
      <c r="C77" s="52">
        <v>6</v>
      </c>
      <c r="D77" s="57">
        <v>140940</v>
      </c>
      <c r="E77" s="53" t="e">
        <f>(($B$5*$D77)-($B$20*$B$7*'LRFR Flexure Responses'!#REF!)-('LRFR Shear Ratings'!$B$7*'LRFR Flexure Responses'!#REF!))/('LRFR Shear Ratings'!$B$9*'LRFR Flexure Responses'!#REF!)</f>
        <v>#REF!</v>
      </c>
      <c r="F77" s="54"/>
      <c r="G77" s="42"/>
      <c r="H77" s="42"/>
      <c r="I77" s="42"/>
      <c r="J77" s="42"/>
      <c r="K77" s="42"/>
      <c r="L77" s="42"/>
      <c r="M77" s="53" t="e">
        <f t="shared" si="0"/>
        <v>#REF!</v>
      </c>
      <c r="N77" s="54">
        <f t="shared" si="1"/>
        <v>0</v>
      </c>
      <c r="O77" s="42"/>
      <c r="P77" s="42"/>
      <c r="Q77" s="42"/>
      <c r="R77" s="42"/>
      <c r="S77" s="42"/>
      <c r="T77" s="73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</row>
    <row r="78" spans="1:57" x14ac:dyDescent="0.25">
      <c r="A78" s="71">
        <v>552</v>
      </c>
      <c r="B78" s="70" t="s">
        <v>86</v>
      </c>
      <c r="C78" s="52">
        <v>6</v>
      </c>
      <c r="D78" s="57">
        <v>140940</v>
      </c>
      <c r="E78" s="53" t="e">
        <f>(($B$5*$D78)-($B$20*$B$7*'LRFR Flexure Responses'!#REF!)-('LRFR Shear Ratings'!$B$7*'LRFR Flexure Responses'!#REF!))/('LRFR Shear Ratings'!$B$9*'LRFR Flexure Responses'!#REF!)</f>
        <v>#REF!</v>
      </c>
      <c r="F78" s="54"/>
      <c r="G78" s="42"/>
      <c r="H78" s="42"/>
      <c r="I78" s="42"/>
      <c r="J78" s="42"/>
      <c r="K78" s="42"/>
      <c r="L78" s="42"/>
      <c r="M78" s="53" t="e">
        <f t="shared" si="0"/>
        <v>#REF!</v>
      </c>
      <c r="N78" s="54">
        <f t="shared" si="1"/>
        <v>0</v>
      </c>
      <c r="O78" s="42"/>
      <c r="P78" s="42"/>
      <c r="Q78" s="42"/>
      <c r="R78" s="42"/>
      <c r="S78" s="42"/>
      <c r="T78" s="73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44"/>
    </row>
    <row r="79" spans="1:57" x14ac:dyDescent="0.25">
      <c r="A79" s="71">
        <v>294</v>
      </c>
      <c r="B79" s="70" t="s">
        <v>86</v>
      </c>
      <c r="C79" s="52">
        <v>6</v>
      </c>
      <c r="D79" s="57">
        <v>140940</v>
      </c>
      <c r="E79" s="53" t="e">
        <f>(($B$5*$D79)-($B$20*$B$7*'LRFR Flexure Responses'!#REF!)-('LRFR Shear Ratings'!$B$7*'LRFR Flexure Responses'!#REF!))/('LRFR Shear Ratings'!$B$9*'LRFR Flexure Responses'!#REF!)</f>
        <v>#REF!</v>
      </c>
      <c r="F79" s="54"/>
      <c r="G79" s="42"/>
      <c r="H79" s="42"/>
      <c r="I79" s="42"/>
      <c r="J79" s="42"/>
      <c r="K79" s="42"/>
      <c r="L79" s="42"/>
      <c r="M79" s="53" t="e">
        <f t="shared" si="0"/>
        <v>#REF!</v>
      </c>
      <c r="N79" s="54">
        <f t="shared" si="1"/>
        <v>0</v>
      </c>
      <c r="O79" s="42"/>
      <c r="P79" s="42"/>
      <c r="Q79" s="42"/>
      <c r="R79" s="42"/>
      <c r="S79" s="42"/>
      <c r="T79" s="73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44"/>
    </row>
    <row r="80" spans="1:57" x14ac:dyDescent="0.25">
      <c r="A80" s="71">
        <v>300</v>
      </c>
      <c r="B80" s="70" t="s">
        <v>86</v>
      </c>
      <c r="C80" s="52">
        <v>6</v>
      </c>
      <c r="D80" s="57">
        <v>140940</v>
      </c>
      <c r="E80" s="53" t="e">
        <f>(($B$5*$D80)-($B$20*$B$7*'LRFR Flexure Responses'!#REF!)-('LRFR Shear Ratings'!$B$7*'LRFR Flexure Responses'!#REF!))/('LRFR Shear Ratings'!$B$9*'LRFR Flexure Responses'!#REF!)</f>
        <v>#REF!</v>
      </c>
      <c r="F80" s="54"/>
      <c r="G80" s="42"/>
      <c r="H80" s="42"/>
      <c r="I80" s="42"/>
      <c r="J80" s="42"/>
      <c r="K80" s="42"/>
      <c r="L80" s="42"/>
      <c r="M80" s="53" t="e">
        <f t="shared" si="0"/>
        <v>#REF!</v>
      </c>
      <c r="N80" s="54">
        <f t="shared" si="1"/>
        <v>0</v>
      </c>
      <c r="O80" s="42"/>
      <c r="P80" s="42"/>
      <c r="Q80" s="42"/>
      <c r="R80" s="42"/>
      <c r="S80" s="42"/>
      <c r="T80" s="73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4"/>
      <c r="BB80" s="44"/>
      <c r="BC80" s="44"/>
      <c r="BD80" s="44"/>
      <c r="BE80" s="44"/>
    </row>
    <row r="81" spans="1:57" x14ac:dyDescent="0.25">
      <c r="A81" s="71">
        <v>427</v>
      </c>
      <c r="B81" s="70" t="s">
        <v>86</v>
      </c>
      <c r="C81" s="52">
        <v>6</v>
      </c>
      <c r="D81" s="57">
        <v>140940</v>
      </c>
      <c r="E81" s="53" t="e">
        <f>(($B$5*$D81)-($B$20*$B$7*'LRFR Flexure Responses'!#REF!)-('LRFR Shear Ratings'!$B$7*'LRFR Flexure Responses'!#REF!))/('LRFR Shear Ratings'!$B$9*'LRFR Flexure Responses'!#REF!)</f>
        <v>#REF!</v>
      </c>
      <c r="F81" s="54"/>
      <c r="G81" s="42"/>
      <c r="H81" s="42"/>
      <c r="I81" s="42"/>
      <c r="J81" s="42"/>
      <c r="K81" s="42"/>
      <c r="L81" s="42"/>
      <c r="M81" s="53" t="e">
        <f t="shared" si="0"/>
        <v>#REF!</v>
      </c>
      <c r="N81" s="54">
        <f t="shared" si="1"/>
        <v>0</v>
      </c>
      <c r="O81" s="42"/>
      <c r="P81" s="42"/>
      <c r="Q81" s="42"/>
      <c r="R81" s="42"/>
      <c r="S81" s="42"/>
      <c r="T81" s="73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</row>
    <row r="82" spans="1:57" x14ac:dyDescent="0.25">
      <c r="A82" s="71">
        <v>433</v>
      </c>
      <c r="B82" s="70" t="s">
        <v>86</v>
      </c>
      <c r="C82" s="52">
        <v>6</v>
      </c>
      <c r="D82" s="57">
        <v>140940</v>
      </c>
      <c r="E82" s="53" t="e">
        <f>(($B$5*$D82)-($B$20*$B$7*'LRFR Flexure Responses'!#REF!)-('LRFR Shear Ratings'!$B$7*'LRFR Flexure Responses'!#REF!))/('LRFR Shear Ratings'!$B$9*'LRFR Flexure Responses'!#REF!)</f>
        <v>#REF!</v>
      </c>
      <c r="F82" s="54"/>
      <c r="G82" s="42"/>
      <c r="H82" s="42"/>
      <c r="I82" s="42"/>
      <c r="J82" s="42"/>
      <c r="K82" s="42"/>
      <c r="L82" s="42"/>
      <c r="M82" s="53" t="e">
        <f t="shared" si="0"/>
        <v>#REF!</v>
      </c>
      <c r="N82" s="54">
        <f t="shared" si="1"/>
        <v>0</v>
      </c>
      <c r="O82" s="42"/>
      <c r="P82" s="42"/>
      <c r="Q82" s="42"/>
      <c r="R82" s="42"/>
      <c r="S82" s="42"/>
      <c r="T82" s="73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4"/>
      <c r="BC82" s="44"/>
      <c r="BD82" s="44"/>
      <c r="BE82" s="44"/>
    </row>
    <row r="83" spans="1:57" x14ac:dyDescent="0.25">
      <c r="A83" s="71">
        <v>455</v>
      </c>
      <c r="B83" s="70" t="s">
        <v>86</v>
      </c>
      <c r="C83" s="52">
        <v>6</v>
      </c>
      <c r="D83" s="57">
        <v>140940</v>
      </c>
      <c r="E83" s="53" t="e">
        <f>(($B$5*$D83)-($B$20*$B$7*'LRFR Flexure Responses'!#REF!)-('LRFR Shear Ratings'!$B$7*'LRFR Flexure Responses'!#REF!))/('LRFR Shear Ratings'!$B$9*'LRFR Flexure Responses'!#REF!)</f>
        <v>#REF!</v>
      </c>
      <c r="F83" s="54"/>
      <c r="G83" s="42"/>
      <c r="H83" s="42"/>
      <c r="I83" s="42"/>
      <c r="J83" s="42"/>
      <c r="K83" s="42"/>
      <c r="L83" s="42"/>
      <c r="M83" s="53" t="e">
        <f t="shared" si="0"/>
        <v>#REF!</v>
      </c>
      <c r="N83" s="54">
        <f t="shared" si="1"/>
        <v>0</v>
      </c>
      <c r="O83" s="42"/>
      <c r="P83" s="42"/>
      <c r="Q83" s="42"/>
      <c r="R83" s="42"/>
      <c r="S83" s="42"/>
      <c r="T83" s="73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/>
      <c r="BC83" s="44"/>
      <c r="BD83" s="44"/>
      <c r="BE83" s="44"/>
    </row>
    <row r="84" spans="1:57" x14ac:dyDescent="0.25">
      <c r="A84" s="71">
        <v>461</v>
      </c>
      <c r="B84" s="70" t="s">
        <v>86</v>
      </c>
      <c r="C84" s="52">
        <v>6</v>
      </c>
      <c r="D84" s="57">
        <v>140940</v>
      </c>
      <c r="E84" s="53" t="e">
        <f>(($B$5*$D84)-($B$20*$B$7*'LRFR Flexure Responses'!#REF!)-('LRFR Shear Ratings'!$B$7*'LRFR Flexure Responses'!#REF!))/('LRFR Shear Ratings'!$B$9*'LRFR Flexure Responses'!#REF!)</f>
        <v>#REF!</v>
      </c>
      <c r="F84" s="54"/>
      <c r="G84" s="42"/>
      <c r="H84" s="42"/>
      <c r="I84" s="42"/>
      <c r="J84" s="42"/>
      <c r="K84" s="42"/>
      <c r="L84" s="42"/>
      <c r="M84" s="53" t="e">
        <f t="shared" si="0"/>
        <v>#REF!</v>
      </c>
      <c r="N84" s="54">
        <f t="shared" si="1"/>
        <v>0</v>
      </c>
      <c r="O84" s="42"/>
      <c r="P84" s="42"/>
      <c r="Q84" s="42"/>
      <c r="R84" s="42"/>
      <c r="S84" s="42"/>
      <c r="T84" s="73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  <c r="BA84" s="44"/>
      <c r="BB84" s="44"/>
      <c r="BC84" s="44"/>
      <c r="BD84" s="44"/>
      <c r="BE84" s="44"/>
    </row>
    <row r="85" spans="1:57" x14ac:dyDescent="0.25">
      <c r="A85" s="71">
        <v>483</v>
      </c>
      <c r="B85" s="70" t="s">
        <v>86</v>
      </c>
      <c r="C85" s="52">
        <v>6</v>
      </c>
      <c r="D85" s="57">
        <v>140940</v>
      </c>
      <c r="E85" s="53" t="e">
        <f>(($B$5*$D85)-($B$20*$B$7*'LRFR Flexure Responses'!#REF!)-('LRFR Shear Ratings'!$B$7*'LRFR Flexure Responses'!#REF!))/('LRFR Shear Ratings'!$B$9*'LRFR Flexure Responses'!#REF!)</f>
        <v>#REF!</v>
      </c>
      <c r="F85" s="54"/>
      <c r="G85" s="42"/>
      <c r="H85" s="42"/>
      <c r="I85" s="42"/>
      <c r="J85" s="42"/>
      <c r="K85" s="42"/>
      <c r="L85" s="42"/>
      <c r="M85" s="53" t="e">
        <f t="shared" si="0"/>
        <v>#REF!</v>
      </c>
      <c r="N85" s="54">
        <f t="shared" si="1"/>
        <v>0</v>
      </c>
      <c r="O85" s="42"/>
      <c r="P85" s="42"/>
      <c r="Q85" s="42"/>
      <c r="R85" s="42"/>
      <c r="S85" s="42"/>
      <c r="T85" s="73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4"/>
      <c r="BE85" s="44"/>
    </row>
    <row r="86" spans="1:57" x14ac:dyDescent="0.25">
      <c r="A86" s="71">
        <v>489</v>
      </c>
      <c r="B86" s="70" t="s">
        <v>86</v>
      </c>
      <c r="C86" s="52">
        <v>6</v>
      </c>
      <c r="D86" s="57">
        <v>140940</v>
      </c>
      <c r="E86" s="53" t="e">
        <f>(($B$5*$D86)-($B$20*$B$7*'LRFR Flexure Responses'!#REF!)-('LRFR Shear Ratings'!$B$7*'LRFR Flexure Responses'!#REF!))/('LRFR Shear Ratings'!$B$9*'LRFR Flexure Responses'!#REF!)</f>
        <v>#REF!</v>
      </c>
      <c r="F86" s="54"/>
      <c r="G86" s="42"/>
      <c r="H86" s="42"/>
      <c r="I86" s="42"/>
      <c r="J86" s="42"/>
      <c r="K86" s="42"/>
      <c r="L86" s="42"/>
      <c r="M86" s="53" t="e">
        <f t="shared" si="0"/>
        <v>#REF!</v>
      </c>
      <c r="N86" s="54">
        <f t="shared" si="1"/>
        <v>0</v>
      </c>
      <c r="O86" s="42"/>
      <c r="P86" s="42"/>
      <c r="Q86" s="42"/>
      <c r="R86" s="42"/>
      <c r="S86" s="42"/>
      <c r="T86" s="73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</row>
    <row r="87" spans="1:57" x14ac:dyDescent="0.25">
      <c r="A87" s="71">
        <v>511</v>
      </c>
      <c r="B87" s="70" t="s">
        <v>86</v>
      </c>
      <c r="C87" s="52">
        <v>6</v>
      </c>
      <c r="D87" s="57">
        <v>140940</v>
      </c>
      <c r="E87" s="53" t="e">
        <f>(($B$5*$D87)-($B$20*$B$7*'LRFR Flexure Responses'!#REF!)-('LRFR Shear Ratings'!$B$7*'LRFR Flexure Responses'!#REF!))/('LRFR Shear Ratings'!$B$9*'LRFR Flexure Responses'!#REF!)</f>
        <v>#REF!</v>
      </c>
      <c r="F87" s="54"/>
      <c r="G87" s="42"/>
      <c r="H87" s="42"/>
      <c r="I87" s="42"/>
      <c r="J87" s="42"/>
      <c r="K87" s="42"/>
      <c r="L87" s="42"/>
      <c r="M87" s="53" t="e">
        <f t="shared" si="0"/>
        <v>#REF!</v>
      </c>
      <c r="N87" s="54">
        <f t="shared" si="1"/>
        <v>0</v>
      </c>
      <c r="O87" s="42"/>
      <c r="P87" s="42"/>
      <c r="Q87" s="42"/>
      <c r="R87" s="42"/>
      <c r="S87" s="42"/>
      <c r="T87" s="73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4"/>
      <c r="BE87" s="44"/>
    </row>
    <row r="88" spans="1:57" x14ac:dyDescent="0.25">
      <c r="A88" s="71">
        <v>517</v>
      </c>
      <c r="B88" s="70" t="s">
        <v>86</v>
      </c>
      <c r="C88" s="52">
        <v>6</v>
      </c>
      <c r="D88" s="57">
        <v>140940</v>
      </c>
      <c r="E88" s="53" t="e">
        <f>(($B$5*$D88)-($B$20*$B$7*'LRFR Flexure Responses'!#REF!)-('LRFR Shear Ratings'!$B$7*'LRFR Flexure Responses'!#REF!))/('LRFR Shear Ratings'!$B$9*'LRFR Flexure Responses'!#REF!)</f>
        <v>#REF!</v>
      </c>
      <c r="F88" s="54"/>
      <c r="G88" s="42"/>
      <c r="H88" s="42"/>
      <c r="I88" s="42"/>
      <c r="J88" s="42"/>
      <c r="K88" s="42"/>
      <c r="L88" s="42"/>
      <c r="M88" s="53" t="e">
        <f t="shared" si="0"/>
        <v>#REF!</v>
      </c>
      <c r="N88" s="54">
        <f t="shared" si="1"/>
        <v>0</v>
      </c>
      <c r="O88" s="42"/>
      <c r="P88" s="42"/>
      <c r="Q88" s="42"/>
      <c r="R88" s="42"/>
      <c r="S88" s="42"/>
      <c r="T88" s="73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44"/>
      <c r="BE88" s="44"/>
    </row>
    <row r="89" spans="1:57" x14ac:dyDescent="0.25">
      <c r="A89" s="71">
        <v>539</v>
      </c>
      <c r="B89" s="70" t="s">
        <v>86</v>
      </c>
      <c r="C89" s="52">
        <v>6</v>
      </c>
      <c r="D89" s="57">
        <v>140940</v>
      </c>
      <c r="E89" s="53" t="e">
        <f>(($B$5*$D89)-($B$20*$B$7*'LRFR Flexure Responses'!#REF!)-('LRFR Shear Ratings'!$B$7*'LRFR Flexure Responses'!#REF!))/('LRFR Shear Ratings'!$B$9*'LRFR Flexure Responses'!#REF!)</f>
        <v>#REF!</v>
      </c>
      <c r="F89" s="54"/>
      <c r="G89" s="42"/>
      <c r="H89" s="42"/>
      <c r="I89" s="42"/>
      <c r="J89" s="42"/>
      <c r="K89" s="42"/>
      <c r="L89" s="42"/>
      <c r="M89" s="53" t="e">
        <f t="shared" si="0"/>
        <v>#REF!</v>
      </c>
      <c r="N89" s="54">
        <f t="shared" si="1"/>
        <v>0</v>
      </c>
      <c r="O89" s="42"/>
      <c r="P89" s="42"/>
      <c r="Q89" s="42"/>
      <c r="R89" s="42"/>
      <c r="S89" s="42"/>
      <c r="T89" s="73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4"/>
      <c r="BE89" s="44"/>
    </row>
    <row r="90" spans="1:57" x14ac:dyDescent="0.25">
      <c r="A90" s="71">
        <v>545</v>
      </c>
      <c r="B90" s="70" t="s">
        <v>86</v>
      </c>
      <c r="C90" s="52">
        <v>6</v>
      </c>
      <c r="D90" s="57">
        <v>140940</v>
      </c>
      <c r="E90" s="53" t="e">
        <f>(($B$5*$D90)-($B$20*$B$7*'LRFR Flexure Responses'!#REF!)-('LRFR Shear Ratings'!$B$7*'LRFR Flexure Responses'!#REF!))/('LRFR Shear Ratings'!$B$9*'LRFR Flexure Responses'!#REF!)</f>
        <v>#REF!</v>
      </c>
      <c r="F90" s="54"/>
      <c r="G90" s="42"/>
      <c r="H90" s="42"/>
      <c r="I90" s="42"/>
      <c r="J90" s="42"/>
      <c r="K90" s="42"/>
      <c r="L90" s="42"/>
      <c r="M90" s="53" t="e">
        <f t="shared" ref="M90:M126" si="2">E90*($B$9/$B$10)</f>
        <v>#REF!</v>
      </c>
      <c r="N90" s="54">
        <f t="shared" ref="N90:N126" si="3">F90*($B$11/$B$12)</f>
        <v>0</v>
      </c>
      <c r="O90" s="42"/>
      <c r="P90" s="42"/>
      <c r="Q90" s="42"/>
      <c r="R90" s="42"/>
      <c r="S90" s="42"/>
      <c r="T90" s="73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</row>
    <row r="91" spans="1:57" x14ac:dyDescent="0.25">
      <c r="A91" s="71">
        <v>287</v>
      </c>
      <c r="B91" s="70" t="s">
        <v>86</v>
      </c>
      <c r="C91" s="52">
        <v>6</v>
      </c>
      <c r="D91" s="57">
        <v>140940</v>
      </c>
      <c r="E91" s="53" t="e">
        <f>(($B$5*$D91)-($B$20*$B$7*'LRFR Flexure Responses'!#REF!)-('LRFR Shear Ratings'!$B$7*'LRFR Flexure Responses'!#REF!))/('LRFR Shear Ratings'!$B$9*'LRFR Flexure Responses'!#REF!)</f>
        <v>#REF!</v>
      </c>
      <c r="F91" s="54"/>
      <c r="G91" s="42"/>
      <c r="H91" s="42"/>
      <c r="I91" s="42"/>
      <c r="J91" s="42"/>
      <c r="K91" s="42"/>
      <c r="L91" s="42"/>
      <c r="M91" s="53" t="e">
        <f t="shared" si="2"/>
        <v>#REF!</v>
      </c>
      <c r="N91" s="54">
        <f t="shared" si="3"/>
        <v>0</v>
      </c>
      <c r="O91" s="42"/>
      <c r="P91" s="42"/>
      <c r="Q91" s="42"/>
      <c r="R91" s="42"/>
      <c r="S91" s="42"/>
      <c r="T91" s="73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  <c r="BB91" s="44"/>
      <c r="BC91" s="44"/>
      <c r="BD91" s="44"/>
      <c r="BE91" s="44"/>
    </row>
    <row r="92" spans="1:57" x14ac:dyDescent="0.25">
      <c r="A92" s="71">
        <v>293</v>
      </c>
      <c r="B92" s="70" t="s">
        <v>86</v>
      </c>
      <c r="C92" s="52">
        <v>6</v>
      </c>
      <c r="D92" s="57">
        <v>140940</v>
      </c>
      <c r="E92" s="53" t="e">
        <f>(($B$5*$D92)-($B$20*$B$7*'LRFR Flexure Responses'!#REF!)-('LRFR Shear Ratings'!$B$7*'LRFR Flexure Responses'!#REF!))/('LRFR Shear Ratings'!$B$9*'LRFR Flexure Responses'!#REF!)</f>
        <v>#REF!</v>
      </c>
      <c r="F92" s="54"/>
      <c r="G92" s="42"/>
      <c r="H92" s="42"/>
      <c r="I92" s="42"/>
      <c r="J92" s="42"/>
      <c r="K92" s="42"/>
      <c r="L92" s="42"/>
      <c r="M92" s="53" t="e">
        <f t="shared" si="2"/>
        <v>#REF!</v>
      </c>
      <c r="N92" s="54">
        <f t="shared" si="3"/>
        <v>0</v>
      </c>
      <c r="O92" s="42"/>
      <c r="P92" s="42"/>
      <c r="Q92" s="42"/>
      <c r="R92" s="42"/>
      <c r="S92" s="42"/>
      <c r="T92" s="73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  <c r="BA92" s="44"/>
      <c r="BB92" s="44"/>
      <c r="BC92" s="44"/>
      <c r="BD92" s="44"/>
      <c r="BE92" s="44"/>
    </row>
    <row r="93" spans="1:57" x14ac:dyDescent="0.25">
      <c r="A93" s="71">
        <v>420</v>
      </c>
      <c r="B93" s="70" t="s">
        <v>86</v>
      </c>
      <c r="C93" s="52">
        <v>6</v>
      </c>
      <c r="D93" s="57">
        <v>140940</v>
      </c>
      <c r="E93" s="53" t="e">
        <f>(($B$5*$D93)-($B$20*$B$7*'LRFR Flexure Responses'!#REF!)-('LRFR Shear Ratings'!$B$7*'LRFR Flexure Responses'!#REF!))/('LRFR Shear Ratings'!$B$9*'LRFR Flexure Responses'!#REF!)</f>
        <v>#REF!</v>
      </c>
      <c r="F93" s="54"/>
      <c r="G93" s="42"/>
      <c r="H93" s="42"/>
      <c r="I93" s="42"/>
      <c r="J93" s="42"/>
      <c r="K93" s="42"/>
      <c r="L93" s="42"/>
      <c r="M93" s="53" t="e">
        <f t="shared" si="2"/>
        <v>#REF!</v>
      </c>
      <c r="N93" s="54">
        <f t="shared" si="3"/>
        <v>0</v>
      </c>
      <c r="O93" s="42"/>
      <c r="P93" s="42"/>
      <c r="Q93" s="42"/>
      <c r="R93" s="42"/>
      <c r="S93" s="42"/>
      <c r="T93" s="73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  <c r="BA93" s="44"/>
      <c r="BB93" s="44"/>
      <c r="BC93" s="44"/>
      <c r="BD93" s="44"/>
      <c r="BE93" s="44"/>
    </row>
    <row r="94" spans="1:57" x14ac:dyDescent="0.25">
      <c r="A94" s="71">
        <v>426</v>
      </c>
      <c r="B94" s="70" t="s">
        <v>86</v>
      </c>
      <c r="C94" s="52">
        <v>6</v>
      </c>
      <c r="D94" s="57">
        <v>140940</v>
      </c>
      <c r="E94" s="53" t="e">
        <f>(($B$5*$D94)-($B$20*$B$7*'LRFR Flexure Responses'!#REF!)-('LRFR Shear Ratings'!$B$7*'LRFR Flexure Responses'!#REF!))/('LRFR Shear Ratings'!$B$9*'LRFR Flexure Responses'!#REF!)</f>
        <v>#REF!</v>
      </c>
      <c r="F94" s="54"/>
      <c r="G94" s="42"/>
      <c r="H94" s="42"/>
      <c r="I94" s="42"/>
      <c r="J94" s="42"/>
      <c r="K94" s="42"/>
      <c r="L94" s="42"/>
      <c r="M94" s="53" t="e">
        <f t="shared" si="2"/>
        <v>#REF!</v>
      </c>
      <c r="N94" s="54">
        <f t="shared" si="3"/>
        <v>0</v>
      </c>
      <c r="O94" s="42"/>
      <c r="P94" s="42"/>
      <c r="Q94" s="42"/>
      <c r="R94" s="42"/>
      <c r="S94" s="42"/>
      <c r="T94" s="73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  <c r="BA94" s="44"/>
      <c r="BB94" s="44"/>
      <c r="BC94" s="44"/>
      <c r="BD94" s="44"/>
      <c r="BE94" s="44"/>
    </row>
    <row r="95" spans="1:57" x14ac:dyDescent="0.25">
      <c r="A95" s="71">
        <v>448</v>
      </c>
      <c r="B95" s="70" t="s">
        <v>86</v>
      </c>
      <c r="C95" s="52">
        <v>6</v>
      </c>
      <c r="D95" s="57">
        <v>140940</v>
      </c>
      <c r="E95" s="53" t="e">
        <f>(($B$5*$D95)-($B$20*$B$7*'LRFR Flexure Responses'!#REF!)-('LRFR Shear Ratings'!$B$7*'LRFR Flexure Responses'!#REF!))/('LRFR Shear Ratings'!$B$9*'LRFR Flexure Responses'!#REF!)</f>
        <v>#REF!</v>
      </c>
      <c r="F95" s="54"/>
      <c r="G95" s="42"/>
      <c r="H95" s="42"/>
      <c r="I95" s="42"/>
      <c r="J95" s="42"/>
      <c r="K95" s="42"/>
      <c r="L95" s="42"/>
      <c r="M95" s="53" t="e">
        <f t="shared" si="2"/>
        <v>#REF!</v>
      </c>
      <c r="N95" s="54">
        <f t="shared" si="3"/>
        <v>0</v>
      </c>
      <c r="O95" s="42"/>
      <c r="P95" s="42"/>
      <c r="Q95" s="42"/>
      <c r="R95" s="42"/>
      <c r="S95" s="42"/>
      <c r="T95" s="73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  <c r="BA95" s="44"/>
      <c r="BB95" s="44"/>
      <c r="BC95" s="44"/>
      <c r="BD95" s="44"/>
      <c r="BE95" s="44"/>
    </row>
    <row r="96" spans="1:57" x14ac:dyDescent="0.25">
      <c r="A96" s="71">
        <v>454</v>
      </c>
      <c r="B96" s="70" t="s">
        <v>86</v>
      </c>
      <c r="C96" s="52">
        <v>6</v>
      </c>
      <c r="D96" s="57">
        <v>140940</v>
      </c>
      <c r="E96" s="53" t="e">
        <f>(($B$5*$D96)-($B$20*$B$7*'LRFR Flexure Responses'!#REF!)-('LRFR Shear Ratings'!$B$7*'LRFR Flexure Responses'!#REF!))/('LRFR Shear Ratings'!$B$9*'LRFR Flexure Responses'!#REF!)</f>
        <v>#REF!</v>
      </c>
      <c r="F96" s="54"/>
      <c r="G96" s="42"/>
      <c r="H96" s="42"/>
      <c r="I96" s="42"/>
      <c r="J96" s="42"/>
      <c r="K96" s="42"/>
      <c r="L96" s="42"/>
      <c r="M96" s="53" t="e">
        <f t="shared" si="2"/>
        <v>#REF!</v>
      </c>
      <c r="N96" s="54">
        <f t="shared" si="3"/>
        <v>0</v>
      </c>
      <c r="O96" s="42"/>
      <c r="P96" s="42"/>
      <c r="Q96" s="42"/>
      <c r="R96" s="42"/>
      <c r="S96" s="42"/>
      <c r="T96" s="73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  <c r="AZ96" s="44"/>
      <c r="BA96" s="44"/>
      <c r="BB96" s="44"/>
      <c r="BC96" s="44"/>
      <c r="BD96" s="44"/>
      <c r="BE96" s="44"/>
    </row>
    <row r="97" spans="1:57" x14ac:dyDescent="0.25">
      <c r="A97" s="71">
        <v>476</v>
      </c>
      <c r="B97" s="70" t="s">
        <v>86</v>
      </c>
      <c r="C97" s="52">
        <v>6</v>
      </c>
      <c r="D97" s="57">
        <v>140940</v>
      </c>
      <c r="E97" s="53" t="e">
        <f>(($B$5*$D97)-($B$20*$B$7*'LRFR Flexure Responses'!#REF!)-('LRFR Shear Ratings'!$B$7*'LRFR Flexure Responses'!#REF!))/('LRFR Shear Ratings'!$B$9*'LRFR Flexure Responses'!#REF!)</f>
        <v>#REF!</v>
      </c>
      <c r="F97" s="54"/>
      <c r="G97" s="42"/>
      <c r="H97" s="42"/>
      <c r="I97" s="42"/>
      <c r="J97" s="42"/>
      <c r="K97" s="42"/>
      <c r="L97" s="42"/>
      <c r="M97" s="53" t="e">
        <f t="shared" si="2"/>
        <v>#REF!</v>
      </c>
      <c r="N97" s="54">
        <f t="shared" si="3"/>
        <v>0</v>
      </c>
      <c r="O97" s="42"/>
      <c r="P97" s="42"/>
      <c r="Q97" s="42"/>
      <c r="R97" s="42"/>
      <c r="S97" s="42"/>
      <c r="T97" s="73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/>
      <c r="AY97" s="44"/>
      <c r="AZ97" s="44"/>
      <c r="BA97" s="44"/>
      <c r="BB97" s="44"/>
      <c r="BC97" s="44"/>
      <c r="BD97" s="44"/>
      <c r="BE97" s="44"/>
    </row>
    <row r="98" spans="1:57" x14ac:dyDescent="0.25">
      <c r="A98" s="71">
        <v>482</v>
      </c>
      <c r="B98" s="70" t="s">
        <v>86</v>
      </c>
      <c r="C98" s="52">
        <v>6</v>
      </c>
      <c r="D98" s="57">
        <v>140940</v>
      </c>
      <c r="E98" s="53" t="e">
        <f>(($B$5*$D98)-($B$20*$B$7*'LRFR Flexure Responses'!#REF!)-('LRFR Shear Ratings'!$B$7*'LRFR Flexure Responses'!#REF!))/('LRFR Shear Ratings'!$B$9*'LRFR Flexure Responses'!#REF!)</f>
        <v>#REF!</v>
      </c>
      <c r="F98" s="54"/>
      <c r="G98" s="42"/>
      <c r="H98" s="42"/>
      <c r="I98" s="42"/>
      <c r="J98" s="42"/>
      <c r="K98" s="42"/>
      <c r="L98" s="42"/>
      <c r="M98" s="53" t="e">
        <f t="shared" si="2"/>
        <v>#REF!</v>
      </c>
      <c r="N98" s="54">
        <f t="shared" si="3"/>
        <v>0</v>
      </c>
      <c r="O98" s="42"/>
      <c r="P98" s="42"/>
      <c r="Q98" s="42"/>
      <c r="R98" s="42"/>
      <c r="S98" s="42"/>
      <c r="T98" s="73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/>
      <c r="AY98" s="44"/>
      <c r="AZ98" s="44"/>
      <c r="BA98" s="44"/>
      <c r="BB98" s="44"/>
      <c r="BC98" s="44"/>
      <c r="BD98" s="44"/>
      <c r="BE98" s="44"/>
    </row>
    <row r="99" spans="1:57" x14ac:dyDescent="0.25">
      <c r="A99" s="71">
        <v>504</v>
      </c>
      <c r="B99" s="70" t="s">
        <v>86</v>
      </c>
      <c r="C99" s="52">
        <v>6</v>
      </c>
      <c r="D99" s="57">
        <v>140940</v>
      </c>
      <c r="E99" s="53" t="e">
        <f>(($B$5*$D99)-($B$20*$B$7*'LRFR Flexure Responses'!#REF!)-('LRFR Shear Ratings'!$B$7*'LRFR Flexure Responses'!#REF!))/('LRFR Shear Ratings'!$B$9*'LRFR Flexure Responses'!#REF!)</f>
        <v>#REF!</v>
      </c>
      <c r="F99" s="54"/>
      <c r="G99" s="42"/>
      <c r="H99" s="42"/>
      <c r="I99" s="42"/>
      <c r="J99" s="42"/>
      <c r="K99" s="42"/>
      <c r="L99" s="42"/>
      <c r="M99" s="53" t="e">
        <f t="shared" si="2"/>
        <v>#REF!</v>
      </c>
      <c r="N99" s="54">
        <f t="shared" si="3"/>
        <v>0</v>
      </c>
      <c r="O99" s="42"/>
      <c r="P99" s="42"/>
      <c r="Q99" s="42"/>
      <c r="R99" s="42"/>
      <c r="S99" s="42"/>
      <c r="T99" s="73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/>
      <c r="AY99" s="44"/>
      <c r="AZ99" s="44"/>
      <c r="BA99" s="44"/>
      <c r="BB99" s="44"/>
      <c r="BC99" s="44"/>
      <c r="BD99" s="44"/>
      <c r="BE99" s="44"/>
    </row>
    <row r="100" spans="1:57" x14ac:dyDescent="0.25">
      <c r="A100" s="71">
        <v>510</v>
      </c>
      <c r="B100" s="70" t="s">
        <v>86</v>
      </c>
      <c r="C100" s="52">
        <v>6</v>
      </c>
      <c r="D100" s="57">
        <v>140940</v>
      </c>
      <c r="E100" s="53" t="e">
        <f>(($B$5*$D100)-($B$20*$B$7*'LRFR Flexure Responses'!#REF!)-('LRFR Shear Ratings'!$B$7*'LRFR Flexure Responses'!#REF!))/('LRFR Shear Ratings'!$B$9*'LRFR Flexure Responses'!#REF!)</f>
        <v>#REF!</v>
      </c>
      <c r="F100" s="54"/>
      <c r="G100" s="42"/>
      <c r="H100" s="42"/>
      <c r="I100" s="42"/>
      <c r="J100" s="42"/>
      <c r="K100" s="42"/>
      <c r="L100" s="42"/>
      <c r="M100" s="53" t="e">
        <f t="shared" si="2"/>
        <v>#REF!</v>
      </c>
      <c r="N100" s="54">
        <f t="shared" si="3"/>
        <v>0</v>
      </c>
      <c r="O100" s="42"/>
      <c r="P100" s="42"/>
      <c r="Q100" s="42"/>
      <c r="R100" s="42"/>
      <c r="S100" s="42"/>
      <c r="T100" s="73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</row>
    <row r="101" spans="1:57" x14ac:dyDescent="0.25">
      <c r="A101" s="71">
        <v>532</v>
      </c>
      <c r="B101" s="70" t="s">
        <v>86</v>
      </c>
      <c r="C101" s="52">
        <v>6</v>
      </c>
      <c r="D101" s="57">
        <v>140940</v>
      </c>
      <c r="E101" s="53" t="e">
        <f>(($B$5*$D101)-($B$20*$B$7*'LRFR Flexure Responses'!#REF!)-('LRFR Shear Ratings'!$B$7*'LRFR Flexure Responses'!#REF!))/('LRFR Shear Ratings'!$B$9*'LRFR Flexure Responses'!#REF!)</f>
        <v>#REF!</v>
      </c>
      <c r="F101" s="54"/>
      <c r="G101" s="42"/>
      <c r="H101" s="42"/>
      <c r="I101" s="42"/>
      <c r="J101" s="42"/>
      <c r="K101" s="42"/>
      <c r="L101" s="42"/>
      <c r="M101" s="53" t="e">
        <f t="shared" si="2"/>
        <v>#REF!</v>
      </c>
      <c r="N101" s="54">
        <f t="shared" si="3"/>
        <v>0</v>
      </c>
      <c r="O101" s="42"/>
      <c r="P101" s="42"/>
      <c r="Q101" s="42"/>
      <c r="R101" s="42"/>
      <c r="S101" s="42"/>
      <c r="T101" s="73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  <c r="AW101" s="44"/>
      <c r="AX101" s="44"/>
      <c r="AY101" s="44"/>
      <c r="AZ101" s="44"/>
      <c r="BA101" s="44"/>
      <c r="BB101" s="44"/>
      <c r="BC101" s="44"/>
      <c r="BD101" s="44"/>
      <c r="BE101" s="44"/>
    </row>
    <row r="102" spans="1:57" x14ac:dyDescent="0.25">
      <c r="A102" s="71">
        <v>538</v>
      </c>
      <c r="B102" s="70" t="s">
        <v>86</v>
      </c>
      <c r="C102" s="52">
        <v>6</v>
      </c>
      <c r="D102" s="57">
        <v>140940</v>
      </c>
      <c r="E102" s="53" t="e">
        <f>(($B$5*$D102)-($B$20*$B$7*'LRFR Flexure Responses'!#REF!)-('LRFR Shear Ratings'!$B$7*'LRFR Flexure Responses'!#REF!))/('LRFR Shear Ratings'!$B$9*'LRFR Flexure Responses'!#REF!)</f>
        <v>#REF!</v>
      </c>
      <c r="F102" s="54"/>
      <c r="G102" s="42"/>
      <c r="H102" s="42"/>
      <c r="I102" s="42"/>
      <c r="J102" s="42"/>
      <c r="K102" s="42"/>
      <c r="L102" s="42"/>
      <c r="M102" s="53" t="e">
        <f t="shared" si="2"/>
        <v>#REF!</v>
      </c>
      <c r="N102" s="54">
        <f t="shared" si="3"/>
        <v>0</v>
      </c>
      <c r="O102" s="42"/>
      <c r="P102" s="42"/>
      <c r="Q102" s="42"/>
      <c r="R102" s="42"/>
      <c r="S102" s="42"/>
      <c r="T102" s="73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  <c r="BA102" s="44"/>
      <c r="BB102" s="44"/>
      <c r="BC102" s="44"/>
      <c r="BD102" s="44"/>
      <c r="BE102" s="44"/>
    </row>
    <row r="103" spans="1:57" x14ac:dyDescent="0.25">
      <c r="A103" s="71">
        <v>280</v>
      </c>
      <c r="B103" s="70" t="s">
        <v>86</v>
      </c>
      <c r="C103" s="52">
        <v>6</v>
      </c>
      <c r="D103" s="57">
        <v>140940</v>
      </c>
      <c r="E103" s="53" t="e">
        <f>(($B$5*$D103)-($B$20*$B$7*'LRFR Flexure Responses'!#REF!)-('LRFR Shear Ratings'!$B$7*'LRFR Flexure Responses'!#REF!))/('LRFR Shear Ratings'!$B$9*'LRFR Flexure Responses'!#REF!)</f>
        <v>#REF!</v>
      </c>
      <c r="F103" s="54"/>
      <c r="G103" s="42"/>
      <c r="H103" s="42"/>
      <c r="I103" s="42"/>
      <c r="J103" s="42"/>
      <c r="K103" s="42"/>
      <c r="L103" s="42"/>
      <c r="M103" s="53" t="e">
        <f t="shared" si="2"/>
        <v>#REF!</v>
      </c>
      <c r="N103" s="54">
        <f t="shared" si="3"/>
        <v>0</v>
      </c>
      <c r="O103" s="42"/>
      <c r="P103" s="42"/>
      <c r="Q103" s="42"/>
      <c r="R103" s="42"/>
      <c r="S103" s="42"/>
      <c r="T103" s="73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  <c r="AY103" s="44"/>
      <c r="AZ103" s="44"/>
      <c r="BA103" s="44"/>
      <c r="BB103" s="44"/>
      <c r="BC103" s="44"/>
      <c r="BD103" s="44"/>
      <c r="BE103" s="44"/>
    </row>
    <row r="104" spans="1:57" x14ac:dyDescent="0.25">
      <c r="A104" s="71">
        <v>286</v>
      </c>
      <c r="B104" s="70" t="s">
        <v>86</v>
      </c>
      <c r="C104" s="52">
        <v>6</v>
      </c>
      <c r="D104" s="57">
        <v>140940</v>
      </c>
      <c r="E104" s="53" t="e">
        <f>(($B$5*$D104)-($B$20*$B$7*'LRFR Flexure Responses'!#REF!)-('LRFR Shear Ratings'!$B$7*'LRFR Flexure Responses'!#REF!))/('LRFR Shear Ratings'!$B$9*'LRFR Flexure Responses'!#REF!)</f>
        <v>#REF!</v>
      </c>
      <c r="F104" s="54"/>
      <c r="G104" s="42"/>
      <c r="H104" s="42"/>
      <c r="I104" s="42"/>
      <c r="J104" s="42"/>
      <c r="K104" s="42"/>
      <c r="L104" s="42"/>
      <c r="M104" s="53" t="e">
        <f t="shared" si="2"/>
        <v>#REF!</v>
      </c>
      <c r="N104" s="54">
        <f t="shared" si="3"/>
        <v>0</v>
      </c>
      <c r="O104" s="42"/>
      <c r="P104" s="42"/>
      <c r="Q104" s="42"/>
      <c r="R104" s="42"/>
      <c r="S104" s="42"/>
      <c r="T104" s="73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</row>
    <row r="105" spans="1:57" x14ac:dyDescent="0.25">
      <c r="A105" s="71">
        <v>385</v>
      </c>
      <c r="B105" s="70" t="s">
        <v>86</v>
      </c>
      <c r="C105" s="52">
        <v>6</v>
      </c>
      <c r="D105" s="57">
        <v>140940</v>
      </c>
      <c r="E105" s="53" t="e">
        <f>(($B$5*$D105)-($B$20*$B$7*'LRFR Flexure Responses'!#REF!)-('LRFR Shear Ratings'!$B$7*'LRFR Flexure Responses'!#REF!))/('LRFR Shear Ratings'!$B$9*'LRFR Flexure Responses'!#REF!)</f>
        <v>#REF!</v>
      </c>
      <c r="F105" s="54"/>
      <c r="G105" s="42"/>
      <c r="H105" s="42"/>
      <c r="I105" s="42"/>
      <c r="J105" s="42"/>
      <c r="K105" s="42"/>
      <c r="L105" s="42"/>
      <c r="M105" s="53" t="e">
        <f t="shared" si="2"/>
        <v>#REF!</v>
      </c>
      <c r="N105" s="54">
        <f t="shared" si="3"/>
        <v>0</v>
      </c>
      <c r="O105" s="42"/>
      <c r="P105" s="42"/>
      <c r="Q105" s="42"/>
      <c r="R105" s="42"/>
      <c r="S105" s="42"/>
      <c r="T105" s="73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</row>
    <row r="106" spans="1:57" x14ac:dyDescent="0.25">
      <c r="A106" s="71">
        <v>391</v>
      </c>
      <c r="B106" s="70" t="s">
        <v>86</v>
      </c>
      <c r="C106" s="52">
        <v>6</v>
      </c>
      <c r="D106" s="57">
        <v>140940</v>
      </c>
      <c r="E106" s="53" t="e">
        <f>(($B$5*$D106)-($B$20*$B$7*'LRFR Flexure Responses'!#REF!)-('LRFR Shear Ratings'!$B$7*'LRFR Flexure Responses'!#REF!))/('LRFR Shear Ratings'!$B$9*'LRFR Flexure Responses'!#REF!)</f>
        <v>#REF!</v>
      </c>
      <c r="F106" s="54"/>
      <c r="G106" s="42"/>
      <c r="H106" s="42"/>
      <c r="I106" s="42"/>
      <c r="J106" s="42"/>
      <c r="K106" s="42"/>
      <c r="L106" s="42"/>
      <c r="M106" s="53" t="e">
        <f t="shared" si="2"/>
        <v>#REF!</v>
      </c>
      <c r="N106" s="54">
        <f t="shared" si="3"/>
        <v>0</v>
      </c>
      <c r="O106" s="42"/>
      <c r="P106" s="42"/>
      <c r="Q106" s="42"/>
      <c r="R106" s="42"/>
      <c r="S106" s="42"/>
      <c r="T106" s="73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</row>
    <row r="107" spans="1:57" x14ac:dyDescent="0.25">
      <c r="A107" s="71">
        <v>392</v>
      </c>
      <c r="B107" s="70" t="s">
        <v>86</v>
      </c>
      <c r="C107" s="52">
        <v>6</v>
      </c>
      <c r="D107" s="57">
        <v>140940</v>
      </c>
      <c r="E107" s="53" t="e">
        <f>(($B$5*$D107)-($B$20*$B$7*'LRFR Flexure Responses'!#REF!)-('LRFR Shear Ratings'!$B$7*'LRFR Flexure Responses'!#REF!))/('LRFR Shear Ratings'!$B$9*'LRFR Flexure Responses'!#REF!)</f>
        <v>#REF!</v>
      </c>
      <c r="F107" s="54"/>
      <c r="G107" s="42"/>
      <c r="H107" s="42"/>
      <c r="I107" s="42"/>
      <c r="J107" s="42"/>
      <c r="K107" s="42"/>
      <c r="L107" s="42"/>
      <c r="M107" s="53" t="e">
        <f t="shared" si="2"/>
        <v>#REF!</v>
      </c>
      <c r="N107" s="54">
        <f t="shared" si="3"/>
        <v>0</v>
      </c>
      <c r="O107" s="42"/>
      <c r="P107" s="42"/>
      <c r="Q107" s="42"/>
      <c r="R107" s="42"/>
      <c r="S107" s="42"/>
      <c r="T107" s="73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</row>
    <row r="108" spans="1:57" x14ac:dyDescent="0.25">
      <c r="A108" s="71">
        <v>398</v>
      </c>
      <c r="B108" s="70" t="s">
        <v>86</v>
      </c>
      <c r="C108" s="52">
        <v>6</v>
      </c>
      <c r="D108" s="57">
        <v>140940</v>
      </c>
      <c r="E108" s="53" t="e">
        <f>(($B$5*$D108)-($B$20*$B$7*'LRFR Flexure Responses'!#REF!)-('LRFR Shear Ratings'!$B$7*'LRFR Flexure Responses'!#REF!))/('LRFR Shear Ratings'!$B$9*'LRFR Flexure Responses'!#REF!)</f>
        <v>#REF!</v>
      </c>
      <c r="F108" s="54"/>
      <c r="G108" s="42"/>
      <c r="H108" s="42"/>
      <c r="I108" s="42"/>
      <c r="J108" s="42"/>
      <c r="K108" s="42"/>
      <c r="L108" s="42"/>
      <c r="M108" s="53" t="e">
        <f t="shared" si="2"/>
        <v>#REF!</v>
      </c>
      <c r="N108" s="54">
        <f t="shared" si="3"/>
        <v>0</v>
      </c>
      <c r="O108" s="42"/>
      <c r="P108" s="42"/>
      <c r="Q108" s="42"/>
      <c r="R108" s="42"/>
      <c r="S108" s="42"/>
      <c r="T108" s="73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</row>
    <row r="109" spans="1:57" x14ac:dyDescent="0.25">
      <c r="A109" s="71">
        <v>399</v>
      </c>
      <c r="B109" s="70" t="s">
        <v>86</v>
      </c>
      <c r="C109" s="52">
        <v>6</v>
      </c>
      <c r="D109" s="57">
        <v>140940</v>
      </c>
      <c r="E109" s="53" t="e">
        <f>(($B$5*$D109)-($B$20*$B$7*'LRFR Flexure Responses'!#REF!)-('LRFR Shear Ratings'!$B$7*'LRFR Flexure Responses'!#REF!))/('LRFR Shear Ratings'!$B$9*'LRFR Flexure Responses'!#REF!)</f>
        <v>#REF!</v>
      </c>
      <c r="F109" s="54"/>
      <c r="G109" s="42"/>
      <c r="H109" s="42"/>
      <c r="I109" s="42"/>
      <c r="J109" s="42"/>
      <c r="K109" s="42"/>
      <c r="L109" s="42"/>
      <c r="M109" s="53" t="e">
        <f t="shared" si="2"/>
        <v>#REF!</v>
      </c>
      <c r="N109" s="54">
        <f t="shared" si="3"/>
        <v>0</v>
      </c>
      <c r="O109" s="42"/>
      <c r="P109" s="42"/>
      <c r="Q109" s="42"/>
      <c r="R109" s="42"/>
      <c r="S109" s="42"/>
      <c r="T109" s="73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</row>
    <row r="110" spans="1:57" x14ac:dyDescent="0.25">
      <c r="A110" s="71">
        <v>405</v>
      </c>
      <c r="B110" s="70" t="s">
        <v>86</v>
      </c>
      <c r="C110" s="52">
        <v>6</v>
      </c>
      <c r="D110" s="57">
        <v>140940</v>
      </c>
      <c r="E110" s="53" t="e">
        <f>(($B$5*$D110)-($B$20*$B$7*'LRFR Flexure Responses'!#REF!)-('LRFR Shear Ratings'!$B$7*'LRFR Flexure Responses'!#REF!))/('LRFR Shear Ratings'!$B$9*'LRFR Flexure Responses'!#REF!)</f>
        <v>#REF!</v>
      </c>
      <c r="F110" s="54"/>
      <c r="G110" s="42"/>
      <c r="H110" s="42"/>
      <c r="I110" s="42"/>
      <c r="J110" s="42"/>
      <c r="K110" s="42"/>
      <c r="L110" s="42"/>
      <c r="M110" s="53" t="e">
        <f t="shared" si="2"/>
        <v>#REF!</v>
      </c>
      <c r="N110" s="54">
        <f t="shared" si="3"/>
        <v>0</v>
      </c>
      <c r="O110" s="42"/>
      <c r="P110" s="42"/>
      <c r="Q110" s="42"/>
      <c r="R110" s="42"/>
      <c r="S110" s="42"/>
      <c r="T110" s="73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</row>
    <row r="111" spans="1:57" x14ac:dyDescent="0.25">
      <c r="A111" s="71">
        <v>406</v>
      </c>
      <c r="B111" s="70" t="s">
        <v>86</v>
      </c>
      <c r="C111" s="52">
        <v>6</v>
      </c>
      <c r="D111" s="57">
        <v>140940</v>
      </c>
      <c r="E111" s="53" t="e">
        <f>(($B$5*$D111)-($B$20*$B$7*'LRFR Flexure Responses'!#REF!)-('LRFR Shear Ratings'!$B$7*'LRFR Flexure Responses'!#REF!))/('LRFR Shear Ratings'!$B$9*'LRFR Flexure Responses'!#REF!)</f>
        <v>#REF!</v>
      </c>
      <c r="F111" s="54"/>
      <c r="G111" s="42"/>
      <c r="H111" s="42"/>
      <c r="I111" s="42"/>
      <c r="J111" s="42"/>
      <c r="K111" s="42"/>
      <c r="L111" s="42"/>
      <c r="M111" s="53" t="e">
        <f t="shared" si="2"/>
        <v>#REF!</v>
      </c>
      <c r="N111" s="54">
        <f t="shared" si="3"/>
        <v>0</v>
      </c>
      <c r="O111" s="42"/>
      <c r="P111" s="42"/>
      <c r="Q111" s="42"/>
      <c r="R111" s="42"/>
      <c r="S111" s="42"/>
      <c r="T111" s="73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</row>
    <row r="112" spans="1:57" x14ac:dyDescent="0.25">
      <c r="A112" s="71">
        <v>412</v>
      </c>
      <c r="B112" s="70" t="s">
        <v>86</v>
      </c>
      <c r="C112" s="52">
        <v>6</v>
      </c>
      <c r="D112" s="57">
        <v>140940</v>
      </c>
      <c r="E112" s="53" t="e">
        <f>(($B$5*$D112)-($B$20*$B$7*'LRFR Flexure Responses'!#REF!)-('LRFR Shear Ratings'!$B$7*'LRFR Flexure Responses'!#REF!))/('LRFR Shear Ratings'!$B$9*'LRFR Flexure Responses'!#REF!)</f>
        <v>#REF!</v>
      </c>
      <c r="F112" s="54"/>
      <c r="G112" s="42"/>
      <c r="H112" s="42"/>
      <c r="I112" s="42"/>
      <c r="J112" s="42"/>
      <c r="K112" s="42"/>
      <c r="L112" s="42"/>
      <c r="M112" s="53" t="e">
        <f t="shared" si="2"/>
        <v>#REF!</v>
      </c>
      <c r="N112" s="54">
        <f t="shared" si="3"/>
        <v>0</v>
      </c>
      <c r="O112" s="42"/>
      <c r="P112" s="42"/>
      <c r="Q112" s="42"/>
      <c r="R112" s="42"/>
      <c r="S112" s="42"/>
      <c r="T112" s="73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4"/>
      <c r="AW112" s="44"/>
      <c r="AX112" s="44"/>
      <c r="AY112" s="44"/>
      <c r="AZ112" s="44"/>
      <c r="BA112" s="44"/>
      <c r="BB112" s="44"/>
      <c r="BC112" s="44"/>
      <c r="BD112" s="44"/>
      <c r="BE112" s="44"/>
    </row>
    <row r="113" spans="1:57" x14ac:dyDescent="0.25">
      <c r="A113" s="71">
        <v>413</v>
      </c>
      <c r="B113" s="70" t="s">
        <v>86</v>
      </c>
      <c r="C113" s="52">
        <v>6</v>
      </c>
      <c r="D113" s="57">
        <v>140940</v>
      </c>
      <c r="E113" s="53" t="e">
        <f>(($B$5*$D113)-($B$20*$B$7*'LRFR Flexure Responses'!#REF!)-('LRFR Shear Ratings'!$B$7*'LRFR Flexure Responses'!#REF!))/('LRFR Shear Ratings'!$B$9*'LRFR Flexure Responses'!#REF!)</f>
        <v>#REF!</v>
      </c>
      <c r="F113" s="54"/>
      <c r="G113" s="42"/>
      <c r="H113" s="42"/>
      <c r="I113" s="42"/>
      <c r="J113" s="42"/>
      <c r="K113" s="42"/>
      <c r="L113" s="42"/>
      <c r="M113" s="53" t="e">
        <f t="shared" si="2"/>
        <v>#REF!</v>
      </c>
      <c r="N113" s="54">
        <f t="shared" si="3"/>
        <v>0</v>
      </c>
      <c r="O113" s="42"/>
      <c r="P113" s="42"/>
      <c r="Q113" s="42"/>
      <c r="R113" s="42"/>
      <c r="S113" s="42"/>
      <c r="T113" s="73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4"/>
      <c r="AW113" s="44"/>
      <c r="AX113" s="44"/>
      <c r="AY113" s="44"/>
      <c r="AZ113" s="44"/>
      <c r="BA113" s="44"/>
      <c r="BB113" s="44"/>
      <c r="BC113" s="44"/>
      <c r="BD113" s="44"/>
      <c r="BE113" s="44"/>
    </row>
    <row r="114" spans="1:57" x14ac:dyDescent="0.25">
      <c r="A114" s="71">
        <v>419</v>
      </c>
      <c r="B114" s="70" t="s">
        <v>86</v>
      </c>
      <c r="C114" s="52">
        <v>6</v>
      </c>
      <c r="D114" s="57">
        <v>140940</v>
      </c>
      <c r="E114" s="53" t="e">
        <f>(($B$5*$D114)-($B$20*$B$7*'LRFR Flexure Responses'!#REF!)-('LRFR Shear Ratings'!$B$7*'LRFR Flexure Responses'!#REF!))/('LRFR Shear Ratings'!$B$9*'LRFR Flexure Responses'!#REF!)</f>
        <v>#REF!</v>
      </c>
      <c r="F114" s="54"/>
      <c r="G114" s="42"/>
      <c r="H114" s="42"/>
      <c r="I114" s="42"/>
      <c r="J114" s="42"/>
      <c r="K114" s="42"/>
      <c r="L114" s="42"/>
      <c r="M114" s="53" t="e">
        <f t="shared" si="2"/>
        <v>#REF!</v>
      </c>
      <c r="N114" s="54">
        <f t="shared" si="3"/>
        <v>0</v>
      </c>
      <c r="O114" s="42"/>
      <c r="P114" s="42"/>
      <c r="Q114" s="42"/>
      <c r="R114" s="42"/>
      <c r="S114" s="42"/>
      <c r="T114" s="73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</row>
    <row r="115" spans="1:57" x14ac:dyDescent="0.25">
      <c r="A115" s="71">
        <v>263</v>
      </c>
      <c r="B115" s="70" t="s">
        <v>87</v>
      </c>
      <c r="C115" s="52">
        <v>5</v>
      </c>
      <c r="D115" s="57">
        <v>91350</v>
      </c>
      <c r="E115" s="53" t="e">
        <f>(($B$5*$D115)-($B$20*$B$7*'LRFR Flexure Responses'!#REF!)-('LRFR Shear Ratings'!$B$7*'LRFR Flexure Responses'!#REF!))/('LRFR Shear Ratings'!$B$9*'LRFR Flexure Responses'!#REF!)</f>
        <v>#REF!</v>
      </c>
      <c r="F115" s="54"/>
      <c r="G115" s="42"/>
      <c r="H115" s="42"/>
      <c r="I115" s="42"/>
      <c r="J115" s="42"/>
      <c r="K115" s="42"/>
      <c r="L115" s="42"/>
      <c r="M115" s="53" t="e">
        <f t="shared" si="2"/>
        <v>#REF!</v>
      </c>
      <c r="N115" s="54">
        <f t="shared" si="3"/>
        <v>0</v>
      </c>
      <c r="O115" s="42"/>
      <c r="P115" s="42"/>
      <c r="Q115" s="42"/>
      <c r="R115" s="42"/>
      <c r="S115" s="42"/>
      <c r="T115" s="73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4"/>
      <c r="AW115" s="44"/>
      <c r="AX115" s="44"/>
      <c r="AY115" s="44"/>
      <c r="AZ115" s="44"/>
      <c r="BA115" s="44"/>
      <c r="BB115" s="44"/>
      <c r="BC115" s="44"/>
      <c r="BD115" s="44"/>
      <c r="BE115" s="44"/>
    </row>
    <row r="116" spans="1:57" x14ac:dyDescent="0.25">
      <c r="A116" s="71">
        <v>269</v>
      </c>
      <c r="B116" s="70" t="s">
        <v>87</v>
      </c>
      <c r="C116" s="52">
        <v>5</v>
      </c>
      <c r="D116" s="57">
        <v>91350</v>
      </c>
      <c r="E116" s="53" t="e">
        <f>(($B$5*$D116)-($B$20*$B$7*'LRFR Flexure Responses'!#REF!)-('LRFR Shear Ratings'!$B$7*'LRFR Flexure Responses'!#REF!))/('LRFR Shear Ratings'!$B$9*'LRFR Flexure Responses'!#REF!)</f>
        <v>#REF!</v>
      </c>
      <c r="F116" s="54"/>
      <c r="G116" s="42"/>
      <c r="H116" s="42"/>
      <c r="I116" s="42"/>
      <c r="J116" s="42"/>
      <c r="K116" s="42"/>
      <c r="L116" s="42"/>
      <c r="M116" s="53" t="e">
        <f t="shared" si="2"/>
        <v>#REF!</v>
      </c>
      <c r="N116" s="54">
        <f t="shared" si="3"/>
        <v>0</v>
      </c>
      <c r="O116" s="42"/>
      <c r="P116" s="42"/>
      <c r="Q116" s="42"/>
      <c r="R116" s="42"/>
      <c r="S116" s="42"/>
      <c r="T116" s="73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</row>
    <row r="117" spans="1:57" x14ac:dyDescent="0.25">
      <c r="A117" s="71">
        <v>315</v>
      </c>
      <c r="B117" s="70" t="s">
        <v>87</v>
      </c>
      <c r="C117" s="52">
        <v>5</v>
      </c>
      <c r="D117" s="57">
        <v>91350</v>
      </c>
      <c r="E117" s="53" t="e">
        <f>(($B$5*$D117)-($B$20*$B$7*'LRFR Flexure Responses'!#REF!)-('LRFR Shear Ratings'!$B$7*'LRFR Flexure Responses'!#REF!))/('LRFR Shear Ratings'!$B$9*'LRFR Flexure Responses'!#REF!)</f>
        <v>#REF!</v>
      </c>
      <c r="F117" s="54"/>
      <c r="G117" s="42"/>
      <c r="H117" s="42"/>
      <c r="I117" s="42"/>
      <c r="J117" s="42"/>
      <c r="K117" s="42"/>
      <c r="L117" s="42"/>
      <c r="M117" s="53" t="e">
        <f t="shared" si="2"/>
        <v>#REF!</v>
      </c>
      <c r="N117" s="54">
        <f t="shared" si="3"/>
        <v>0</v>
      </c>
      <c r="O117" s="42"/>
      <c r="P117" s="42"/>
      <c r="Q117" s="42"/>
      <c r="R117" s="42"/>
      <c r="S117" s="42"/>
      <c r="T117" s="73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</row>
    <row r="118" spans="1:57" x14ac:dyDescent="0.25">
      <c r="A118" s="71">
        <v>321</v>
      </c>
      <c r="B118" s="70" t="s">
        <v>87</v>
      </c>
      <c r="C118" s="52">
        <v>5</v>
      </c>
      <c r="D118" s="57">
        <v>91350</v>
      </c>
      <c r="E118" s="53" t="e">
        <f>(($B$5*$D118)-($B$20*$B$7*'LRFR Flexure Responses'!#REF!)-('LRFR Shear Ratings'!$B$7*'LRFR Flexure Responses'!#REF!))/('LRFR Shear Ratings'!$B$9*'LRFR Flexure Responses'!#REF!)</f>
        <v>#REF!</v>
      </c>
      <c r="F118" s="54"/>
      <c r="G118" s="42"/>
      <c r="H118" s="42"/>
      <c r="I118" s="42"/>
      <c r="J118" s="42"/>
      <c r="K118" s="42"/>
      <c r="L118" s="42"/>
      <c r="M118" s="53" t="e">
        <f t="shared" si="2"/>
        <v>#REF!</v>
      </c>
      <c r="N118" s="54">
        <f t="shared" si="3"/>
        <v>0</v>
      </c>
      <c r="O118" s="42"/>
      <c r="P118" s="42"/>
      <c r="Q118" s="42"/>
      <c r="R118" s="42"/>
      <c r="S118" s="42"/>
      <c r="T118" s="73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</row>
    <row r="119" spans="1:57" x14ac:dyDescent="0.25">
      <c r="A119" s="71">
        <v>322</v>
      </c>
      <c r="B119" s="70" t="s">
        <v>87</v>
      </c>
      <c r="C119" s="52">
        <v>5</v>
      </c>
      <c r="D119" s="57">
        <v>91350</v>
      </c>
      <c r="E119" s="53" t="e">
        <f>(($B$5*$D119)-($B$20*$B$7*'LRFR Flexure Responses'!#REF!)-('LRFR Shear Ratings'!$B$7*'LRFR Flexure Responses'!#REF!))/('LRFR Shear Ratings'!$B$9*'LRFR Flexure Responses'!#REF!)</f>
        <v>#REF!</v>
      </c>
      <c r="F119" s="54"/>
      <c r="G119" s="42"/>
      <c r="H119" s="42"/>
      <c r="I119" s="42"/>
      <c r="J119" s="42"/>
      <c r="K119" s="42"/>
      <c r="L119" s="42"/>
      <c r="M119" s="53" t="e">
        <f t="shared" si="2"/>
        <v>#REF!</v>
      </c>
      <c r="N119" s="54">
        <f t="shared" si="3"/>
        <v>0</v>
      </c>
      <c r="O119" s="42"/>
      <c r="P119" s="42"/>
      <c r="Q119" s="42"/>
      <c r="R119" s="42"/>
      <c r="S119" s="42"/>
      <c r="T119" s="73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  <c r="BA119" s="44"/>
      <c r="BB119" s="44"/>
      <c r="BC119" s="44"/>
      <c r="BD119" s="44"/>
      <c r="BE119" s="44"/>
    </row>
    <row r="120" spans="1:57" x14ac:dyDescent="0.25">
      <c r="A120" s="71">
        <v>328</v>
      </c>
      <c r="B120" s="70" t="s">
        <v>87</v>
      </c>
      <c r="C120" s="52">
        <v>5</v>
      </c>
      <c r="D120" s="57">
        <v>91350</v>
      </c>
      <c r="E120" s="53" t="e">
        <f>(($B$5*$D120)-($B$20*$B$7*'LRFR Flexure Responses'!#REF!)-('LRFR Shear Ratings'!$B$7*'LRFR Flexure Responses'!#REF!))/('LRFR Shear Ratings'!$B$9*'LRFR Flexure Responses'!#REF!)</f>
        <v>#REF!</v>
      </c>
      <c r="F120" s="54"/>
      <c r="G120" s="42"/>
      <c r="H120" s="42"/>
      <c r="I120" s="42"/>
      <c r="J120" s="42"/>
      <c r="K120" s="42"/>
      <c r="L120" s="42"/>
      <c r="M120" s="53" t="e">
        <f t="shared" si="2"/>
        <v>#REF!</v>
      </c>
      <c r="N120" s="54">
        <f t="shared" si="3"/>
        <v>0</v>
      </c>
      <c r="O120" s="42"/>
      <c r="P120" s="42"/>
      <c r="Q120" s="42"/>
      <c r="R120" s="42"/>
      <c r="S120" s="42"/>
      <c r="T120" s="73"/>
      <c r="U120" s="44"/>
      <c r="V120" s="44"/>
      <c r="W120" s="44"/>
    </row>
    <row r="121" spans="1:57" x14ac:dyDescent="0.25">
      <c r="A121" s="71">
        <v>329</v>
      </c>
      <c r="B121" s="70" t="s">
        <v>87</v>
      </c>
      <c r="C121" s="52">
        <v>5</v>
      </c>
      <c r="D121" s="57">
        <v>91350</v>
      </c>
      <c r="E121" s="53" t="e">
        <f>(($B$5*$D121)-($B$20*$B$7*'LRFR Flexure Responses'!#REF!)-('LRFR Shear Ratings'!$B$7*'LRFR Flexure Responses'!#REF!))/('LRFR Shear Ratings'!$B$9*'LRFR Flexure Responses'!#REF!)</f>
        <v>#REF!</v>
      </c>
      <c r="F121" s="54"/>
      <c r="G121" s="42"/>
      <c r="H121" s="42"/>
      <c r="I121" s="42"/>
      <c r="J121" s="42"/>
      <c r="K121" s="42"/>
      <c r="L121" s="42"/>
      <c r="M121" s="53" t="e">
        <f t="shared" si="2"/>
        <v>#REF!</v>
      </c>
      <c r="N121" s="54">
        <f t="shared" si="3"/>
        <v>0</v>
      </c>
      <c r="O121" s="42"/>
      <c r="P121" s="42"/>
      <c r="Q121" s="42"/>
      <c r="R121" s="42"/>
      <c r="S121" s="42"/>
      <c r="T121" s="73"/>
      <c r="U121" s="44"/>
      <c r="V121" s="44"/>
      <c r="W121" s="44"/>
    </row>
    <row r="122" spans="1:57" x14ac:dyDescent="0.25">
      <c r="A122" s="71">
        <v>335</v>
      </c>
      <c r="B122" s="70" t="s">
        <v>87</v>
      </c>
      <c r="C122" s="52">
        <v>5</v>
      </c>
      <c r="D122" s="57">
        <v>91350</v>
      </c>
      <c r="E122" s="53" t="e">
        <f>(($B$5*$D122)-($B$20*$B$7*'LRFR Flexure Responses'!#REF!)-('LRFR Shear Ratings'!$B$7*'LRFR Flexure Responses'!#REF!))/('LRFR Shear Ratings'!$B$9*'LRFR Flexure Responses'!#REF!)</f>
        <v>#REF!</v>
      </c>
      <c r="F122" s="54"/>
      <c r="G122" s="42"/>
      <c r="H122" s="42"/>
      <c r="I122" s="42"/>
      <c r="J122" s="42"/>
      <c r="K122" s="42"/>
      <c r="L122" s="42"/>
      <c r="M122" s="53" t="e">
        <f t="shared" si="2"/>
        <v>#REF!</v>
      </c>
      <c r="N122" s="54">
        <f t="shared" si="3"/>
        <v>0</v>
      </c>
      <c r="O122" s="42"/>
      <c r="P122" s="42"/>
      <c r="Q122" s="42"/>
      <c r="R122" s="42"/>
      <c r="S122" s="42"/>
      <c r="T122" s="73"/>
      <c r="U122" s="44"/>
      <c r="V122" s="44"/>
      <c r="W122" s="44"/>
    </row>
    <row r="123" spans="1:57" x14ac:dyDescent="0.25">
      <c r="A123" s="71">
        <v>336</v>
      </c>
      <c r="B123" s="70" t="s">
        <v>87</v>
      </c>
      <c r="C123" s="52">
        <v>5</v>
      </c>
      <c r="D123" s="57">
        <v>91350</v>
      </c>
      <c r="E123" s="53" t="e">
        <f>(($B$5*$D123)-($B$20*$B$7*'LRFR Flexure Responses'!#REF!)-('LRFR Shear Ratings'!$B$7*'LRFR Flexure Responses'!#REF!))/('LRFR Shear Ratings'!$B$9*'LRFR Flexure Responses'!#REF!)</f>
        <v>#REF!</v>
      </c>
      <c r="F123" s="54"/>
      <c r="G123" s="42"/>
      <c r="H123" s="42"/>
      <c r="I123" s="42"/>
      <c r="J123" s="42"/>
      <c r="K123" s="42"/>
      <c r="L123" s="42"/>
      <c r="M123" s="53" t="e">
        <f t="shared" si="2"/>
        <v>#REF!</v>
      </c>
      <c r="N123" s="54">
        <f t="shared" si="3"/>
        <v>0</v>
      </c>
      <c r="O123" s="42"/>
      <c r="P123" s="42"/>
      <c r="Q123" s="42"/>
      <c r="R123" s="42"/>
      <c r="S123" s="42"/>
      <c r="T123" s="73"/>
      <c r="U123" s="44"/>
      <c r="V123" s="44"/>
      <c r="W123" s="44"/>
    </row>
    <row r="124" spans="1:57" x14ac:dyDescent="0.25">
      <c r="A124" s="71">
        <v>342</v>
      </c>
      <c r="B124" s="70" t="s">
        <v>87</v>
      </c>
      <c r="C124" s="52">
        <v>5</v>
      </c>
      <c r="D124" s="57">
        <v>91350</v>
      </c>
      <c r="E124" s="53" t="e">
        <f>(($B$5*$D124)-($B$20*$B$7*'LRFR Flexure Responses'!#REF!)-('LRFR Shear Ratings'!$B$7*'LRFR Flexure Responses'!#REF!))/('LRFR Shear Ratings'!$B$9*'LRFR Flexure Responses'!#REF!)</f>
        <v>#REF!</v>
      </c>
      <c r="F124" s="54"/>
      <c r="G124" s="42"/>
      <c r="H124" s="42"/>
      <c r="I124" s="42"/>
      <c r="J124" s="42"/>
      <c r="K124" s="42"/>
      <c r="L124" s="42"/>
      <c r="M124" s="53" t="e">
        <f t="shared" si="2"/>
        <v>#REF!</v>
      </c>
      <c r="N124" s="54">
        <f t="shared" si="3"/>
        <v>0</v>
      </c>
      <c r="O124" s="42"/>
      <c r="P124" s="42"/>
      <c r="Q124" s="42"/>
      <c r="R124" s="42"/>
      <c r="S124" s="42"/>
      <c r="T124" s="73"/>
      <c r="U124" s="44"/>
      <c r="V124" s="44"/>
      <c r="W124" s="44"/>
    </row>
    <row r="125" spans="1:57" x14ac:dyDescent="0.25">
      <c r="A125" s="71">
        <v>343</v>
      </c>
      <c r="B125" s="70" t="s">
        <v>87</v>
      </c>
      <c r="C125" s="52">
        <v>5</v>
      </c>
      <c r="D125" s="57">
        <v>91350</v>
      </c>
      <c r="E125" s="53" t="e">
        <f>(($B$5*$D125)-($B$20*$B$7*'LRFR Flexure Responses'!#REF!)-('LRFR Shear Ratings'!$B$7*'LRFR Flexure Responses'!#REF!))/('LRFR Shear Ratings'!$B$9*'LRFR Flexure Responses'!#REF!)</f>
        <v>#REF!</v>
      </c>
      <c r="F125" s="54"/>
      <c r="G125" s="42"/>
      <c r="H125" s="42"/>
      <c r="I125" s="42"/>
      <c r="J125" s="42"/>
      <c r="K125" s="42"/>
      <c r="L125" s="42"/>
      <c r="M125" s="53" t="e">
        <f t="shared" si="2"/>
        <v>#REF!</v>
      </c>
      <c r="N125" s="54">
        <f t="shared" si="3"/>
        <v>0</v>
      </c>
      <c r="O125" s="42"/>
      <c r="P125" s="42"/>
      <c r="Q125" s="42"/>
      <c r="R125" s="42"/>
      <c r="S125" s="42"/>
      <c r="T125" s="73"/>
      <c r="U125" s="44"/>
      <c r="V125" s="44"/>
      <c r="W125" s="44"/>
    </row>
    <row r="126" spans="1:57" x14ac:dyDescent="0.25">
      <c r="A126" s="71">
        <v>349</v>
      </c>
      <c r="B126" s="70" t="s">
        <v>87</v>
      </c>
      <c r="C126" s="52">
        <v>5</v>
      </c>
      <c r="D126" s="57">
        <v>91350</v>
      </c>
      <c r="E126" s="53" t="e">
        <f>(($B$5*$D126)-($B$20*$B$7*'LRFR Flexure Responses'!#REF!)-('LRFR Shear Ratings'!$B$7*'LRFR Flexure Responses'!#REF!))/('LRFR Shear Ratings'!$B$9*'LRFR Flexure Responses'!#REF!)</f>
        <v>#REF!</v>
      </c>
      <c r="F126" s="54"/>
      <c r="G126" s="42"/>
      <c r="H126" s="42"/>
      <c r="I126" s="42"/>
      <c r="J126" s="42"/>
      <c r="K126" s="42"/>
      <c r="L126" s="42"/>
      <c r="M126" s="53" t="e">
        <f t="shared" si="2"/>
        <v>#REF!</v>
      </c>
      <c r="N126" s="54">
        <f t="shared" si="3"/>
        <v>0</v>
      </c>
      <c r="O126" s="42"/>
      <c r="P126" s="42"/>
      <c r="Q126" s="42"/>
      <c r="R126" s="42"/>
      <c r="S126" s="42"/>
      <c r="T126" s="73"/>
      <c r="U126" s="44"/>
      <c r="V126" s="44"/>
      <c r="W126" s="44"/>
    </row>
    <row r="127" spans="1:57" ht="15.75" thickBot="1" x14ac:dyDescent="0.3">
      <c r="A127" s="74"/>
      <c r="B127" s="75"/>
      <c r="C127" s="75"/>
      <c r="D127" s="75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8"/>
      <c r="U127" s="44"/>
      <c r="V127" s="44"/>
      <c r="W127" s="44"/>
    </row>
    <row r="128" spans="1:57" x14ac:dyDescent="0.25"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</row>
    <row r="129" spans="5:23" x14ac:dyDescent="0.25"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</row>
    <row r="130" spans="5:23" x14ac:dyDescent="0.25"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</row>
    <row r="131" spans="5:23" x14ac:dyDescent="0.25"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</row>
    <row r="132" spans="5:23" x14ac:dyDescent="0.25"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</row>
    <row r="133" spans="5:23" x14ac:dyDescent="0.25"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</row>
    <row r="134" spans="5:23" x14ac:dyDescent="0.25"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</row>
    <row r="135" spans="5:23" x14ac:dyDescent="0.25"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</row>
    <row r="136" spans="5:23" x14ac:dyDescent="0.25"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</row>
    <row r="137" spans="5:23" x14ac:dyDescent="0.25"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</row>
    <row r="138" spans="5:23" x14ac:dyDescent="0.25"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</row>
    <row r="139" spans="5:23" x14ac:dyDescent="0.25"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</row>
    <row r="140" spans="5:23" x14ac:dyDescent="0.25"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</row>
    <row r="141" spans="5:23" x14ac:dyDescent="0.25"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</row>
    <row r="142" spans="5:23" x14ac:dyDescent="0.25"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</row>
    <row r="143" spans="5:23" x14ac:dyDescent="0.25"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</row>
    <row r="144" spans="5:23" x14ac:dyDescent="0.25"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</row>
    <row r="145" spans="5:23" x14ac:dyDescent="0.25"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</row>
    <row r="146" spans="5:23" x14ac:dyDescent="0.25"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</row>
    <row r="147" spans="5:23" x14ac:dyDescent="0.25"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</row>
    <row r="148" spans="5:23" x14ac:dyDescent="0.25"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</row>
    <row r="149" spans="5:23" x14ac:dyDescent="0.25"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</row>
    <row r="150" spans="5:23" x14ac:dyDescent="0.25"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</row>
    <row r="151" spans="5:23" x14ac:dyDescent="0.25"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</row>
    <row r="152" spans="5:23" x14ac:dyDescent="0.25"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</row>
    <row r="153" spans="5:23" x14ac:dyDescent="0.25"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</row>
    <row r="154" spans="5:23" x14ac:dyDescent="0.25"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</row>
    <row r="155" spans="5:23" x14ac:dyDescent="0.25"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</row>
    <row r="156" spans="5:23" x14ac:dyDescent="0.25"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</row>
    <row r="157" spans="5:23" x14ac:dyDescent="0.25"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</row>
    <row r="158" spans="5:23" x14ac:dyDescent="0.25"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</row>
    <row r="159" spans="5:23" x14ac:dyDescent="0.25"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</row>
    <row r="160" spans="5:23" x14ac:dyDescent="0.25"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</row>
    <row r="161" spans="5:23" x14ac:dyDescent="0.25"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</row>
    <row r="162" spans="5:23" x14ac:dyDescent="0.25"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</row>
    <row r="163" spans="5:23" x14ac:dyDescent="0.25"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</row>
    <row r="164" spans="5:23" x14ac:dyDescent="0.25"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</row>
    <row r="165" spans="5:23" x14ac:dyDescent="0.25"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</row>
    <row r="166" spans="5:23" x14ac:dyDescent="0.25"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</row>
    <row r="167" spans="5:23" x14ac:dyDescent="0.25"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</row>
    <row r="168" spans="5:23" x14ac:dyDescent="0.25"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</row>
    <row r="169" spans="5:23" x14ac:dyDescent="0.25"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</row>
    <row r="170" spans="5:23" x14ac:dyDescent="0.25"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</row>
    <row r="171" spans="5:23" x14ac:dyDescent="0.25"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</row>
    <row r="172" spans="5:23" x14ac:dyDescent="0.25"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</row>
    <row r="173" spans="5:23" x14ac:dyDescent="0.25"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</row>
    <row r="174" spans="5:23" x14ac:dyDescent="0.25"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</row>
    <row r="175" spans="5:23" x14ac:dyDescent="0.25"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</row>
    <row r="176" spans="5:23" x14ac:dyDescent="0.25"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</row>
    <row r="177" spans="5:23" x14ac:dyDescent="0.25"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</row>
    <row r="178" spans="5:23" x14ac:dyDescent="0.25"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</row>
    <row r="179" spans="5:23" x14ac:dyDescent="0.25"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</row>
    <row r="180" spans="5:23" x14ac:dyDescent="0.25"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</row>
    <row r="181" spans="5:23" x14ac:dyDescent="0.25"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</row>
    <row r="182" spans="5:23" x14ac:dyDescent="0.25"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</row>
    <row r="183" spans="5:23" x14ac:dyDescent="0.25"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</row>
    <row r="184" spans="5:23" x14ac:dyDescent="0.25"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</row>
    <row r="185" spans="5:23" x14ac:dyDescent="0.25"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</row>
    <row r="186" spans="5:23" x14ac:dyDescent="0.25"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</row>
    <row r="187" spans="5:23" x14ac:dyDescent="0.25"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</row>
    <row r="188" spans="5:23" x14ac:dyDescent="0.25"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</row>
    <row r="189" spans="5:23" x14ac:dyDescent="0.25"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</row>
    <row r="190" spans="5:23" x14ac:dyDescent="0.25"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</row>
    <row r="191" spans="5:23" x14ac:dyDescent="0.25"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</row>
    <row r="192" spans="5:23" x14ac:dyDescent="0.25"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</row>
    <row r="193" spans="5:23" x14ac:dyDescent="0.25"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</row>
    <row r="194" spans="5:23" x14ac:dyDescent="0.25"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</row>
    <row r="195" spans="5:23" x14ac:dyDescent="0.25"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</row>
    <row r="196" spans="5:23" x14ac:dyDescent="0.25"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</row>
    <row r="197" spans="5:23" x14ac:dyDescent="0.25"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</row>
    <row r="198" spans="5:23" x14ac:dyDescent="0.25"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</row>
    <row r="199" spans="5:23" x14ac:dyDescent="0.25"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</row>
    <row r="200" spans="5:23" x14ac:dyDescent="0.25"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</row>
    <row r="201" spans="5:23" x14ac:dyDescent="0.25"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</row>
    <row r="202" spans="5:23" x14ac:dyDescent="0.25"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</row>
    <row r="203" spans="5:23" x14ac:dyDescent="0.25"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</row>
    <row r="204" spans="5:23" x14ac:dyDescent="0.25"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</row>
    <row r="205" spans="5:23" x14ac:dyDescent="0.25"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</row>
    <row r="206" spans="5:23" x14ac:dyDescent="0.25"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</row>
    <row r="207" spans="5:23" x14ac:dyDescent="0.25"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</row>
    <row r="208" spans="5:23" x14ac:dyDescent="0.25"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</row>
    <row r="209" spans="5:23" x14ac:dyDescent="0.25"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</row>
    <row r="210" spans="5:23" x14ac:dyDescent="0.25"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</row>
  </sheetData>
  <mergeCells count="3">
    <mergeCell ref="B3:C3"/>
    <mergeCell ref="E23:L23"/>
    <mergeCell ref="M23:T2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Y35"/>
  <sheetViews>
    <sheetView zoomScale="55" zoomScaleNormal="55" workbookViewId="0">
      <selection activeCell="A2" sqref="A2"/>
    </sheetView>
  </sheetViews>
  <sheetFormatPr defaultRowHeight="15" x14ac:dyDescent="0.25"/>
  <cols>
    <col min="1" max="1" width="22.7109375" customWidth="1"/>
    <col min="2" max="2" width="81.28515625" bestFit="1" customWidth="1"/>
    <col min="3" max="3" width="20.28515625" style="48" bestFit="1" customWidth="1"/>
    <col min="4" max="4" width="12.85546875" bestFit="1" customWidth="1"/>
    <col min="5" max="5" width="17.42578125" bestFit="1" customWidth="1"/>
    <col min="6" max="6" width="12.7109375" bestFit="1" customWidth="1"/>
    <col min="7" max="7" width="12.7109375" customWidth="1"/>
    <col min="8" max="8" width="14.28515625" bestFit="1" customWidth="1"/>
    <col min="9" max="9" width="17.42578125" bestFit="1" customWidth="1"/>
    <col min="10" max="10" width="17.140625" bestFit="1" customWidth="1"/>
    <col min="11" max="14" width="17.7109375" bestFit="1" customWidth="1"/>
    <col min="15" max="15" width="12.85546875" bestFit="1" customWidth="1"/>
    <col min="16" max="16" width="17.42578125" bestFit="1" customWidth="1"/>
    <col min="17" max="17" width="12.7109375" bestFit="1" customWidth="1"/>
    <col min="18" max="18" width="12.7109375" customWidth="1"/>
    <col min="19" max="19" width="14.28515625" bestFit="1" customWidth="1"/>
    <col min="20" max="20" width="17.42578125" bestFit="1" customWidth="1"/>
    <col min="21" max="21" width="17.140625" bestFit="1" customWidth="1"/>
    <col min="22" max="24" width="17.7109375" bestFit="1" customWidth="1"/>
    <col min="25" max="25" width="17.7109375" customWidth="1"/>
  </cols>
  <sheetData>
    <row r="1" spans="1:25" ht="23.45" x14ac:dyDescent="0.45">
      <c r="A1" s="6" t="s">
        <v>138</v>
      </c>
      <c r="B1" s="7"/>
      <c r="C1" s="12"/>
    </row>
    <row r="2" spans="1:25" thickBot="1" x14ac:dyDescent="0.35">
      <c r="A2" s="1"/>
      <c r="D2" s="1"/>
    </row>
    <row r="3" spans="1:25" ht="16.149999999999999" thickBot="1" x14ac:dyDescent="0.35">
      <c r="A3" s="19" t="s">
        <v>49</v>
      </c>
      <c r="B3" s="20"/>
      <c r="C3" s="49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1"/>
    </row>
    <row r="4" spans="1:25" ht="19.899999999999999" customHeight="1" x14ac:dyDescent="0.3">
      <c r="A4" s="104"/>
      <c r="B4" s="105"/>
      <c r="C4" s="99"/>
      <c r="D4" s="126" t="s">
        <v>130</v>
      </c>
      <c r="E4" s="127"/>
      <c r="F4" s="127"/>
      <c r="G4" s="127"/>
      <c r="H4" s="127"/>
      <c r="I4" s="127"/>
      <c r="J4" s="127"/>
      <c r="K4" s="127"/>
      <c r="L4" s="127"/>
      <c r="M4" s="127"/>
      <c r="N4" s="128"/>
      <c r="O4" s="127" t="s">
        <v>131</v>
      </c>
      <c r="P4" s="127"/>
      <c r="Q4" s="127"/>
      <c r="R4" s="127"/>
      <c r="S4" s="127"/>
      <c r="T4" s="127"/>
      <c r="U4" s="127"/>
      <c r="V4" s="127"/>
      <c r="W4" s="127"/>
      <c r="X4" s="127"/>
      <c r="Y4" s="129"/>
    </row>
    <row r="5" spans="1:25" ht="25.15" customHeight="1" x14ac:dyDescent="0.3">
      <c r="A5" s="100" t="s">
        <v>50</v>
      </c>
      <c r="B5" s="101" t="s">
        <v>1</v>
      </c>
      <c r="C5" s="102" t="s">
        <v>59</v>
      </c>
      <c r="D5" s="103" t="s">
        <v>88</v>
      </c>
      <c r="E5" s="103" t="s">
        <v>89</v>
      </c>
      <c r="F5" s="115" t="s">
        <v>122</v>
      </c>
      <c r="G5" s="115" t="s">
        <v>123</v>
      </c>
      <c r="H5" s="115" t="s">
        <v>94</v>
      </c>
      <c r="I5" s="115" t="s">
        <v>95</v>
      </c>
      <c r="J5" s="115" t="s">
        <v>96</v>
      </c>
      <c r="K5" s="115" t="s">
        <v>97</v>
      </c>
      <c r="L5" s="115" t="s">
        <v>98</v>
      </c>
      <c r="M5" s="115" t="s">
        <v>99</v>
      </c>
      <c r="N5" s="117" t="s">
        <v>100</v>
      </c>
      <c r="O5" s="103" t="s">
        <v>88</v>
      </c>
      <c r="P5" s="103" t="s">
        <v>89</v>
      </c>
      <c r="Q5" s="115" t="s">
        <v>122</v>
      </c>
      <c r="R5" s="115" t="s">
        <v>123</v>
      </c>
      <c r="S5" s="115" t="s">
        <v>94</v>
      </c>
      <c r="T5" s="115" t="s">
        <v>95</v>
      </c>
      <c r="U5" s="115" t="s">
        <v>96</v>
      </c>
      <c r="V5" s="115" t="s">
        <v>97</v>
      </c>
      <c r="W5" s="115" t="s">
        <v>98</v>
      </c>
      <c r="X5" s="115" t="s">
        <v>99</v>
      </c>
      <c r="Y5" s="116" t="s">
        <v>100</v>
      </c>
    </row>
    <row r="6" spans="1:25" ht="14.45" x14ac:dyDescent="0.3">
      <c r="A6" s="66"/>
      <c r="B6" s="8"/>
      <c r="C6" s="18"/>
      <c r="D6" s="16"/>
      <c r="E6" s="16"/>
      <c r="F6" s="16"/>
      <c r="G6" s="16"/>
      <c r="H6" s="16"/>
      <c r="I6" s="16"/>
      <c r="J6" s="16"/>
      <c r="K6" s="16"/>
      <c r="L6" s="16"/>
      <c r="M6" s="16"/>
      <c r="N6" s="18"/>
      <c r="O6" s="16"/>
      <c r="P6" s="16"/>
      <c r="Q6" s="16"/>
      <c r="R6" s="16"/>
      <c r="S6" s="16"/>
      <c r="T6" s="16"/>
      <c r="U6" s="16"/>
      <c r="V6" s="16"/>
      <c r="W6" s="16"/>
      <c r="X6" s="16"/>
      <c r="Y6" s="56"/>
    </row>
    <row r="7" spans="1:25" ht="22.15" customHeight="1" x14ac:dyDescent="0.3">
      <c r="A7" s="66">
        <v>45</v>
      </c>
      <c r="B7" s="8" t="s">
        <v>51</v>
      </c>
      <c r="C7" s="18">
        <v>2</v>
      </c>
      <c r="D7" s="57"/>
      <c r="E7" s="57"/>
      <c r="F7" s="57"/>
      <c r="G7" s="57"/>
      <c r="H7" s="57"/>
      <c r="I7" s="57"/>
      <c r="J7" s="57"/>
      <c r="K7" s="57"/>
      <c r="L7" s="57"/>
      <c r="M7" s="57"/>
      <c r="N7" s="47"/>
      <c r="O7" s="57">
        <f>D7/'Girder &amp; Diaphragms'!$I$5</f>
        <v>0</v>
      </c>
      <c r="P7" s="57">
        <f>E7/'Girder &amp; Diaphragms'!$I$5</f>
        <v>0</v>
      </c>
      <c r="Q7" s="57">
        <f>F7/'Girder &amp; Diaphragms'!$I$5</f>
        <v>0</v>
      </c>
      <c r="R7" s="57">
        <f>G7/'Girder &amp; Diaphragms'!$I$5</f>
        <v>0</v>
      </c>
      <c r="S7" s="57">
        <f>H7/'Girder &amp; Diaphragms'!$I$5</f>
        <v>0</v>
      </c>
      <c r="T7" s="57">
        <f>I7/'Girder &amp; Diaphragms'!$I$5</f>
        <v>0</v>
      </c>
      <c r="U7" s="57">
        <f>J7/'Girder &amp; Diaphragms'!$I$5</f>
        <v>0</v>
      </c>
      <c r="V7" s="57">
        <f>K7/'Girder &amp; Diaphragms'!$I$5</f>
        <v>0</v>
      </c>
      <c r="W7" s="57">
        <f>L7/'Girder &amp; Diaphragms'!$I$5</f>
        <v>0</v>
      </c>
      <c r="X7" s="57">
        <f>M7/'Girder &amp; Diaphragms'!$I$5</f>
        <v>0</v>
      </c>
      <c r="Y7" s="58">
        <f>N7/'Girder &amp; Diaphragms'!$I$5</f>
        <v>0</v>
      </c>
    </row>
    <row r="8" spans="1:25" ht="14.45" x14ac:dyDescent="0.3">
      <c r="A8" s="66">
        <v>129</v>
      </c>
      <c r="B8" s="8" t="s">
        <v>51</v>
      </c>
      <c r="C8" s="18">
        <v>2</v>
      </c>
      <c r="D8" s="57"/>
      <c r="E8" s="57"/>
      <c r="F8" s="57"/>
      <c r="G8" s="57"/>
      <c r="H8" s="57"/>
      <c r="I8" s="57"/>
      <c r="J8" s="57"/>
      <c r="K8" s="57"/>
      <c r="L8" s="57"/>
      <c r="M8" s="57"/>
      <c r="N8" s="47"/>
      <c r="O8" s="57">
        <f>D8/'Girder &amp; Diaphragms'!$I$5</f>
        <v>0</v>
      </c>
      <c r="P8" s="57">
        <f>E8/'Girder &amp; Diaphragms'!$I$5</f>
        <v>0</v>
      </c>
      <c r="Q8" s="57">
        <f>F8/'Girder &amp; Diaphragms'!$I$5</f>
        <v>0</v>
      </c>
      <c r="R8" s="57">
        <f>G8/'Girder &amp; Diaphragms'!$I$5</f>
        <v>0</v>
      </c>
      <c r="S8" s="57">
        <f>H8/'Girder &amp; Diaphragms'!$I$5</f>
        <v>0</v>
      </c>
      <c r="T8" s="57">
        <f>I8/'Girder &amp; Diaphragms'!$I$5</f>
        <v>0</v>
      </c>
      <c r="U8" s="57">
        <f>J8/'Girder &amp; Diaphragms'!$I$5</f>
        <v>0</v>
      </c>
      <c r="V8" s="57">
        <f>K8/'Girder &amp; Diaphragms'!$I$5</f>
        <v>0</v>
      </c>
      <c r="W8" s="57">
        <f>L8/'Girder &amp; Diaphragms'!$I$5</f>
        <v>0</v>
      </c>
      <c r="X8" s="57">
        <f>M8/'Girder &amp; Diaphragms'!$I$5</f>
        <v>0</v>
      </c>
      <c r="Y8" s="58">
        <f>N8/'Girder &amp; Diaphragms'!$I$5</f>
        <v>0</v>
      </c>
    </row>
    <row r="9" spans="1:25" ht="14.45" x14ac:dyDescent="0.3">
      <c r="A9" s="66">
        <v>187</v>
      </c>
      <c r="B9" s="8" t="s">
        <v>52</v>
      </c>
      <c r="C9" s="18">
        <v>3</v>
      </c>
      <c r="D9" s="57"/>
      <c r="E9" s="57"/>
      <c r="F9" s="57"/>
      <c r="G9" s="57"/>
      <c r="H9" s="57"/>
      <c r="I9" s="57"/>
      <c r="J9" s="57"/>
      <c r="K9" s="57"/>
      <c r="L9" s="57"/>
      <c r="M9" s="57"/>
      <c r="N9" s="47"/>
      <c r="O9" s="57">
        <f>D9/'Girder &amp; Diaphragms'!$I$6</f>
        <v>0</v>
      </c>
      <c r="P9" s="57">
        <f>E9/'Girder &amp; Diaphragms'!$I$6</f>
        <v>0</v>
      </c>
      <c r="Q9" s="57">
        <f>F9/'Girder &amp; Diaphragms'!$I$6</f>
        <v>0</v>
      </c>
      <c r="R9" s="57">
        <f>G9/'Girder &amp; Diaphragms'!$I$5</f>
        <v>0</v>
      </c>
      <c r="S9" s="57">
        <f>H9/'Girder &amp; Diaphragms'!$I$6</f>
        <v>0</v>
      </c>
      <c r="T9" s="57">
        <f>I9/'Girder &amp; Diaphragms'!$I$6</f>
        <v>0</v>
      </c>
      <c r="U9" s="57">
        <f>J9/'Girder &amp; Diaphragms'!$I$6</f>
        <v>0</v>
      </c>
      <c r="V9" s="57">
        <f>K9/'Girder &amp; Diaphragms'!$I$6</f>
        <v>0</v>
      </c>
      <c r="W9" s="57">
        <f>L9/'Girder &amp; Diaphragms'!$I$6</f>
        <v>0</v>
      </c>
      <c r="X9" s="57">
        <f>M9/'Girder &amp; Diaphragms'!$I$6</f>
        <v>0</v>
      </c>
      <c r="Y9" s="58">
        <f>N9/'Girder &amp; Diaphragms'!$I$6</f>
        <v>0</v>
      </c>
    </row>
    <row r="10" spans="1:25" ht="14.45" x14ac:dyDescent="0.3">
      <c r="A10" s="66">
        <v>199</v>
      </c>
      <c r="B10" s="8" t="s">
        <v>53</v>
      </c>
      <c r="C10" s="18">
        <v>4</v>
      </c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47"/>
      <c r="O10" s="57">
        <f>D10/'Girder &amp; Diaphragms'!$I$7</f>
        <v>0</v>
      </c>
      <c r="P10" s="57">
        <f>E10/'Girder &amp; Diaphragms'!$I$7</f>
        <v>0</v>
      </c>
      <c r="Q10" s="57">
        <f>F10/'Girder &amp; Diaphragms'!$I$7</f>
        <v>0</v>
      </c>
      <c r="R10" s="57">
        <f>G10/'Girder &amp; Diaphragms'!$I$5</f>
        <v>0</v>
      </c>
      <c r="S10" s="57">
        <f>H10/'Girder &amp; Diaphragms'!$I$7</f>
        <v>0</v>
      </c>
      <c r="T10" s="57">
        <f>I10/'Girder &amp; Diaphragms'!$I$7</f>
        <v>0</v>
      </c>
      <c r="U10" s="57">
        <f>J10/'Girder &amp; Diaphragms'!$I$7</f>
        <v>0</v>
      </c>
      <c r="V10" s="57">
        <f>K10/'Girder &amp; Diaphragms'!$I$7</f>
        <v>0</v>
      </c>
      <c r="W10" s="57">
        <f>L10/'Girder &amp; Diaphragms'!$I$7</f>
        <v>0</v>
      </c>
      <c r="X10" s="57">
        <f>M10/'Girder &amp; Diaphragms'!$I$7</f>
        <v>0</v>
      </c>
      <c r="Y10" s="58">
        <f>N10/'Girder &amp; Diaphragms'!$I$7</f>
        <v>0</v>
      </c>
    </row>
    <row r="11" spans="1:25" ht="14.45" x14ac:dyDescent="0.3">
      <c r="A11" s="66">
        <v>205</v>
      </c>
      <c r="B11" s="8" t="s">
        <v>54</v>
      </c>
      <c r="C11" s="18">
        <v>4</v>
      </c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47"/>
      <c r="O11" s="57">
        <f>D11/'Girder &amp; Diaphragms'!$I$7</f>
        <v>0</v>
      </c>
      <c r="P11" s="57">
        <f>E11/'Girder &amp; Diaphragms'!$I$7</f>
        <v>0</v>
      </c>
      <c r="Q11" s="57">
        <f>F11/'Girder &amp; Diaphragms'!$I$7</f>
        <v>0</v>
      </c>
      <c r="R11" s="57">
        <f>G11/'Girder &amp; Diaphragms'!$I$5</f>
        <v>0</v>
      </c>
      <c r="S11" s="57">
        <f>H11/'Girder &amp; Diaphragms'!$I$7</f>
        <v>0</v>
      </c>
      <c r="T11" s="57">
        <f>I11/'Girder &amp; Diaphragms'!$I$7</f>
        <v>0</v>
      </c>
      <c r="U11" s="57">
        <f>J11/'Girder &amp; Diaphragms'!$I$7</f>
        <v>0</v>
      </c>
      <c r="V11" s="57">
        <f>K11/'Girder &amp; Diaphragms'!$I$7</f>
        <v>0</v>
      </c>
      <c r="W11" s="57">
        <f>L11/'Girder &amp; Diaphragms'!$I$7</f>
        <v>0</v>
      </c>
      <c r="X11" s="57">
        <f>M11/'Girder &amp; Diaphragms'!$I$7</f>
        <v>0</v>
      </c>
      <c r="Y11" s="58">
        <f>N11/'Girder &amp; Diaphragms'!$I$7</f>
        <v>0</v>
      </c>
    </row>
    <row r="12" spans="1:25" ht="14.45" x14ac:dyDescent="0.3">
      <c r="A12" s="66">
        <v>211</v>
      </c>
      <c r="B12" s="8" t="s">
        <v>55</v>
      </c>
      <c r="C12" s="18">
        <v>4</v>
      </c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47"/>
      <c r="O12" s="57">
        <f>D12/'Girder &amp; Diaphragms'!$I$7</f>
        <v>0</v>
      </c>
      <c r="P12" s="57">
        <f>E12/'Girder &amp; Diaphragms'!$I$7</f>
        <v>0</v>
      </c>
      <c r="Q12" s="57">
        <f>F12/'Girder &amp; Diaphragms'!$I$7</f>
        <v>0</v>
      </c>
      <c r="R12" s="57">
        <f>G12/'Girder &amp; Diaphragms'!$I$5</f>
        <v>0</v>
      </c>
      <c r="S12" s="57">
        <f>H12/'Girder &amp; Diaphragms'!$I$7</f>
        <v>0</v>
      </c>
      <c r="T12" s="57">
        <f>I12/'Girder &amp; Diaphragms'!$I$7</f>
        <v>0</v>
      </c>
      <c r="U12" s="57">
        <f>J12/'Girder &amp; Diaphragms'!$I$7</f>
        <v>0</v>
      </c>
      <c r="V12" s="57">
        <f>K12/'Girder &amp; Diaphragms'!$I$7</f>
        <v>0</v>
      </c>
      <c r="W12" s="57">
        <f>L12/'Girder &amp; Diaphragms'!$I$7</f>
        <v>0</v>
      </c>
      <c r="X12" s="57">
        <f>M12/'Girder &amp; Diaphragms'!$I$7</f>
        <v>0</v>
      </c>
      <c r="Y12" s="58">
        <f>N12/'Girder &amp; Diaphragms'!$I$7</f>
        <v>0</v>
      </c>
    </row>
    <row r="13" spans="1:25" ht="14.45" x14ac:dyDescent="0.3">
      <c r="A13" s="66">
        <v>217</v>
      </c>
      <c r="B13" s="8" t="s">
        <v>56</v>
      </c>
      <c r="C13" s="18">
        <v>4</v>
      </c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47"/>
      <c r="O13" s="57">
        <f>D13/'Girder &amp; Diaphragms'!$I$7</f>
        <v>0</v>
      </c>
      <c r="P13" s="57">
        <f>E13/'Girder &amp; Diaphragms'!$I$7</f>
        <v>0</v>
      </c>
      <c r="Q13" s="57">
        <f>F13/'Girder &amp; Diaphragms'!$I$7</f>
        <v>0</v>
      </c>
      <c r="R13" s="57">
        <f>G13/'Girder &amp; Diaphragms'!$I$5</f>
        <v>0</v>
      </c>
      <c r="S13" s="57">
        <f>H13/'Girder &amp; Diaphragms'!$I$7</f>
        <v>0</v>
      </c>
      <c r="T13" s="57">
        <f>I13/'Girder &amp; Diaphragms'!$I$7</f>
        <v>0</v>
      </c>
      <c r="U13" s="57">
        <f>J13/'Girder &amp; Diaphragms'!$I$7</f>
        <v>0</v>
      </c>
      <c r="V13" s="57">
        <f>K13/'Girder &amp; Diaphragms'!$I$7</f>
        <v>0</v>
      </c>
      <c r="W13" s="57">
        <f>L13/'Girder &amp; Diaphragms'!$I$7</f>
        <v>0</v>
      </c>
      <c r="X13" s="57">
        <f>M13/'Girder &amp; Diaphragms'!$I$7</f>
        <v>0</v>
      </c>
      <c r="Y13" s="58">
        <f>N13/'Girder &amp; Diaphragms'!$I$7</f>
        <v>0</v>
      </c>
    </row>
    <row r="14" spans="1:25" ht="14.45" x14ac:dyDescent="0.3">
      <c r="A14" s="66">
        <v>223</v>
      </c>
      <c r="B14" s="8" t="s">
        <v>57</v>
      </c>
      <c r="C14" s="18">
        <v>4</v>
      </c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47"/>
      <c r="O14" s="57">
        <f>D14/'Girder &amp; Diaphragms'!$I$7</f>
        <v>0</v>
      </c>
      <c r="P14" s="57">
        <f>E14/'Girder &amp; Diaphragms'!$I$7</f>
        <v>0</v>
      </c>
      <c r="Q14" s="57">
        <f>F14/'Girder &amp; Diaphragms'!$I$7</f>
        <v>0</v>
      </c>
      <c r="R14" s="57">
        <f>G14/'Girder &amp; Diaphragms'!$I$5</f>
        <v>0</v>
      </c>
      <c r="S14" s="57">
        <f>H14/'Girder &amp; Diaphragms'!$I$7</f>
        <v>0</v>
      </c>
      <c r="T14" s="57">
        <f>I14/'Girder &amp; Diaphragms'!$I$7</f>
        <v>0</v>
      </c>
      <c r="U14" s="57">
        <f>J14/'Girder &amp; Diaphragms'!$I$7</f>
        <v>0</v>
      </c>
      <c r="V14" s="57">
        <f>K14/'Girder &amp; Diaphragms'!$I$7</f>
        <v>0</v>
      </c>
      <c r="W14" s="57">
        <f>L14/'Girder &amp; Diaphragms'!$I$7</f>
        <v>0</v>
      </c>
      <c r="X14" s="57">
        <f>M14/'Girder &amp; Diaphragms'!$I$7</f>
        <v>0</v>
      </c>
      <c r="Y14" s="58">
        <f>N14/'Girder &amp; Diaphragms'!$I$7</f>
        <v>0</v>
      </c>
    </row>
    <row r="15" spans="1:25" ht="14.45" x14ac:dyDescent="0.3">
      <c r="A15" s="66">
        <v>785</v>
      </c>
      <c r="B15" s="8" t="s">
        <v>58</v>
      </c>
      <c r="C15" s="18">
        <v>3</v>
      </c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47"/>
      <c r="O15" s="57">
        <f>D15/'Girder &amp; Diaphragms'!$I$6</f>
        <v>0</v>
      </c>
      <c r="P15" s="57">
        <f>E15/'Girder &amp; Diaphragms'!$I$6</f>
        <v>0</v>
      </c>
      <c r="Q15" s="57">
        <f>F15/'Girder &amp; Diaphragms'!$I$6</f>
        <v>0</v>
      </c>
      <c r="R15" s="57">
        <f>G15/'Girder &amp; Diaphragms'!$I$5</f>
        <v>0</v>
      </c>
      <c r="S15" s="57">
        <f>H15/'Girder &amp; Diaphragms'!$I$6</f>
        <v>0</v>
      </c>
      <c r="T15" s="57">
        <f>I15/'Girder &amp; Diaphragms'!$I$6</f>
        <v>0</v>
      </c>
      <c r="U15" s="57">
        <f>J15/'Girder &amp; Diaphragms'!$I$6</f>
        <v>0</v>
      </c>
      <c r="V15" s="57">
        <f>K15/'Girder &amp; Diaphragms'!$I$6</f>
        <v>0</v>
      </c>
      <c r="W15" s="57">
        <f>L15/'Girder &amp; Diaphragms'!$I$6</f>
        <v>0</v>
      </c>
      <c r="X15" s="57">
        <f>M15/'Girder &amp; Diaphragms'!$I$6</f>
        <v>0</v>
      </c>
      <c r="Y15" s="58">
        <f>N15/'Girder &amp; Diaphragms'!$I$6</f>
        <v>0</v>
      </c>
    </row>
    <row r="16" spans="1:25" ht="14.45" x14ac:dyDescent="0.3">
      <c r="A16" s="66">
        <v>325</v>
      </c>
      <c r="B16" s="8" t="s">
        <v>60</v>
      </c>
      <c r="C16" s="18">
        <v>5</v>
      </c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47"/>
      <c r="O16" s="57">
        <f>D16/'Girder &amp; Diaphragms'!$I$8</f>
        <v>0</v>
      </c>
      <c r="P16" s="57">
        <f>E16/'Girder &amp; Diaphragms'!$I$8</f>
        <v>0</v>
      </c>
      <c r="Q16" s="57">
        <f>F16/'Girder &amp; Diaphragms'!$I$8</f>
        <v>0</v>
      </c>
      <c r="R16" s="57">
        <f>G16/'Girder &amp; Diaphragms'!$I$5</f>
        <v>0</v>
      </c>
      <c r="S16" s="57">
        <f>H16/'Girder &amp; Diaphragms'!$I$8</f>
        <v>0</v>
      </c>
      <c r="T16" s="57">
        <f>I16/'Girder &amp; Diaphragms'!$I$8</f>
        <v>0</v>
      </c>
      <c r="U16" s="57">
        <f>J16/'Girder &amp; Diaphragms'!$I$8</f>
        <v>0</v>
      </c>
      <c r="V16" s="57">
        <f>K16/'Girder &amp; Diaphragms'!$I$8</f>
        <v>0</v>
      </c>
      <c r="W16" s="57">
        <f>L16/'Girder &amp; Diaphragms'!$I$8</f>
        <v>0</v>
      </c>
      <c r="X16" s="57">
        <f>M16/'Girder &amp; Diaphragms'!$I$8</f>
        <v>0</v>
      </c>
      <c r="Y16" s="58">
        <f>N16/'Girder &amp; Diaphragms'!$I$8</f>
        <v>0</v>
      </c>
    </row>
    <row r="17" spans="1:25" ht="14.45" x14ac:dyDescent="0.3">
      <c r="A17" s="66">
        <v>395</v>
      </c>
      <c r="B17" s="8" t="s">
        <v>61</v>
      </c>
      <c r="C17" s="18">
        <v>6</v>
      </c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47"/>
      <c r="O17" s="57">
        <f>D17/'Girder &amp; Diaphragms'!$I$9</f>
        <v>0</v>
      </c>
      <c r="P17" s="57">
        <f>E17/'Girder &amp; Diaphragms'!$I$9</f>
        <v>0</v>
      </c>
      <c r="Q17" s="57">
        <f>F17/'Girder &amp; Diaphragms'!$I$9</f>
        <v>0</v>
      </c>
      <c r="R17" s="57">
        <f>G17/'Girder &amp; Diaphragms'!$I$5</f>
        <v>0</v>
      </c>
      <c r="S17" s="57">
        <f>H17/'Girder &amp; Diaphragms'!$I$9</f>
        <v>0</v>
      </c>
      <c r="T17" s="57">
        <f>I17/'Girder &amp; Diaphragms'!$I$9</f>
        <v>0</v>
      </c>
      <c r="U17" s="57">
        <f>J17/'Girder &amp; Diaphragms'!$I$9</f>
        <v>0</v>
      </c>
      <c r="V17" s="57">
        <f>K17/'Girder &amp; Diaphragms'!$I$9</f>
        <v>0</v>
      </c>
      <c r="W17" s="57">
        <f>L17/'Girder &amp; Diaphragms'!$I$9</f>
        <v>0</v>
      </c>
      <c r="X17" s="57">
        <f>M17/'Girder &amp; Diaphragms'!$I$9</f>
        <v>0</v>
      </c>
      <c r="Y17" s="58">
        <f>N17/'Girder &amp; Diaphragms'!$I$9</f>
        <v>0</v>
      </c>
    </row>
    <row r="18" spans="1:25" ht="14.45" x14ac:dyDescent="0.3">
      <c r="A18" s="66">
        <v>451</v>
      </c>
      <c r="B18" s="8" t="s">
        <v>62</v>
      </c>
      <c r="C18" s="18">
        <v>6</v>
      </c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47"/>
      <c r="O18" s="57">
        <f>D18/'Girder &amp; Diaphragms'!$I$9</f>
        <v>0</v>
      </c>
      <c r="P18" s="57">
        <f>E18/'Girder &amp; Diaphragms'!$I$9</f>
        <v>0</v>
      </c>
      <c r="Q18" s="57">
        <f>F18/'Girder &amp; Diaphragms'!$I$9</f>
        <v>0</v>
      </c>
      <c r="R18" s="57">
        <f>G18/'Girder &amp; Diaphragms'!$I$5</f>
        <v>0</v>
      </c>
      <c r="S18" s="57">
        <f>H18/'Girder &amp; Diaphragms'!$I$9</f>
        <v>0</v>
      </c>
      <c r="T18" s="57">
        <f>I18/'Girder &amp; Diaphragms'!$I$9</f>
        <v>0</v>
      </c>
      <c r="U18" s="57">
        <f>J18/'Girder &amp; Diaphragms'!$I$9</f>
        <v>0</v>
      </c>
      <c r="V18" s="57">
        <f>K18/'Girder &amp; Diaphragms'!$I$9</f>
        <v>0</v>
      </c>
      <c r="W18" s="57">
        <f>L18/'Girder &amp; Diaphragms'!$I$9</f>
        <v>0</v>
      </c>
      <c r="X18" s="57">
        <f>M18/'Girder &amp; Diaphragms'!$I$9</f>
        <v>0</v>
      </c>
      <c r="Y18" s="58">
        <f>N18/'Girder &amp; Diaphragms'!$I$9</f>
        <v>0</v>
      </c>
    </row>
    <row r="19" spans="1:25" ht="14.45" x14ac:dyDescent="0.3">
      <c r="A19" s="66">
        <v>458</v>
      </c>
      <c r="B19" s="8" t="s">
        <v>63</v>
      </c>
      <c r="C19" s="18">
        <v>6</v>
      </c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47"/>
      <c r="O19" s="57">
        <f>D19/'Girder &amp; Diaphragms'!$I$9</f>
        <v>0</v>
      </c>
      <c r="P19" s="57">
        <f>E19/'Girder &amp; Diaphragms'!$I$9</f>
        <v>0</v>
      </c>
      <c r="Q19" s="57">
        <f>F19/'Girder &amp; Diaphragms'!$I$9</f>
        <v>0</v>
      </c>
      <c r="R19" s="57">
        <f>G19/'Girder &amp; Diaphragms'!$I$5</f>
        <v>0</v>
      </c>
      <c r="S19" s="57">
        <f>H19/'Girder &amp; Diaphragms'!$I$9</f>
        <v>0</v>
      </c>
      <c r="T19" s="57">
        <f>I19/'Girder &amp; Diaphragms'!$I$9</f>
        <v>0</v>
      </c>
      <c r="U19" s="57">
        <f>J19/'Girder &amp; Diaphragms'!$I$9</f>
        <v>0</v>
      </c>
      <c r="V19" s="57">
        <f>K19/'Girder &amp; Diaphragms'!$I$9</f>
        <v>0</v>
      </c>
      <c r="W19" s="57">
        <f>L19/'Girder &amp; Diaphragms'!$I$9</f>
        <v>0</v>
      </c>
      <c r="X19" s="57">
        <f>M19/'Girder &amp; Diaphragms'!$I$9</f>
        <v>0</v>
      </c>
      <c r="Y19" s="58">
        <f>N19/'Girder &amp; Diaphragms'!$I$9</f>
        <v>0</v>
      </c>
    </row>
    <row r="20" spans="1:25" ht="14.45" x14ac:dyDescent="0.3">
      <c r="A20" s="66">
        <v>465</v>
      </c>
      <c r="B20" s="8" t="s">
        <v>64</v>
      </c>
      <c r="C20" s="18">
        <v>6</v>
      </c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47"/>
      <c r="O20" s="57">
        <f>D20/'Girder &amp; Diaphragms'!$I$9</f>
        <v>0</v>
      </c>
      <c r="P20" s="57">
        <f>E20/'Girder &amp; Diaphragms'!$I$9</f>
        <v>0</v>
      </c>
      <c r="Q20" s="57">
        <f>F20/'Girder &amp; Diaphragms'!$I$9</f>
        <v>0</v>
      </c>
      <c r="R20" s="57">
        <f>G20/'Girder &amp; Diaphragms'!$I$5</f>
        <v>0</v>
      </c>
      <c r="S20" s="57">
        <f>H20/'Girder &amp; Diaphragms'!$I$9</f>
        <v>0</v>
      </c>
      <c r="T20" s="57">
        <f>I20/'Girder &amp; Diaphragms'!$I$9</f>
        <v>0</v>
      </c>
      <c r="U20" s="57">
        <f>J20/'Girder &amp; Diaphragms'!$I$9</f>
        <v>0</v>
      </c>
      <c r="V20" s="57">
        <f>K20/'Girder &amp; Diaphragms'!$I$9</f>
        <v>0</v>
      </c>
      <c r="W20" s="57">
        <f>L20/'Girder &amp; Diaphragms'!$I$9</f>
        <v>0</v>
      </c>
      <c r="X20" s="57">
        <f>M20/'Girder &amp; Diaphragms'!$I$9</f>
        <v>0</v>
      </c>
      <c r="Y20" s="58">
        <f>N20/'Girder &amp; Diaphragms'!$I$9</f>
        <v>0</v>
      </c>
    </row>
    <row r="21" spans="1:25" ht="14.45" x14ac:dyDescent="0.3">
      <c r="A21" s="66">
        <v>472</v>
      </c>
      <c r="B21" s="8" t="s">
        <v>65</v>
      </c>
      <c r="C21" s="18">
        <v>6</v>
      </c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47"/>
      <c r="O21" s="57">
        <f>D21/'Girder &amp; Diaphragms'!$I$9</f>
        <v>0</v>
      </c>
      <c r="P21" s="57">
        <f>E21/'Girder &amp; Diaphragms'!$I$9</f>
        <v>0</v>
      </c>
      <c r="Q21" s="57">
        <f>F21/'Girder &amp; Diaphragms'!$I$9</f>
        <v>0</v>
      </c>
      <c r="R21" s="57">
        <f>G21/'Girder &amp; Diaphragms'!$I$5</f>
        <v>0</v>
      </c>
      <c r="S21" s="57">
        <f>H21/'Girder &amp; Diaphragms'!$I$9</f>
        <v>0</v>
      </c>
      <c r="T21" s="57">
        <f>I21/'Girder &amp; Diaphragms'!$I$9</f>
        <v>0</v>
      </c>
      <c r="U21" s="57">
        <f>J21/'Girder &amp; Diaphragms'!$I$9</f>
        <v>0</v>
      </c>
      <c r="V21" s="57">
        <f>K21/'Girder &amp; Diaphragms'!$I$9</f>
        <v>0</v>
      </c>
      <c r="W21" s="57">
        <f>L21/'Girder &amp; Diaphragms'!$I$9</f>
        <v>0</v>
      </c>
      <c r="X21" s="57">
        <f>M21/'Girder &amp; Diaphragms'!$I$9</f>
        <v>0</v>
      </c>
      <c r="Y21" s="58">
        <f>N21/'Girder &amp; Diaphragms'!$I$9</f>
        <v>0</v>
      </c>
    </row>
    <row r="22" spans="1:25" ht="14.45" x14ac:dyDescent="0.3">
      <c r="A22" s="66">
        <v>360</v>
      </c>
      <c r="B22" s="8" t="s">
        <v>66</v>
      </c>
      <c r="C22" s="18">
        <v>5</v>
      </c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47"/>
      <c r="O22" s="57">
        <f>D22/'Girder &amp; Diaphragms'!$I$9</f>
        <v>0</v>
      </c>
      <c r="P22" s="57">
        <f>E22/'Girder &amp; Diaphragms'!$I$9</f>
        <v>0</v>
      </c>
      <c r="Q22" s="57">
        <f>F22/'Girder &amp; Diaphragms'!$I$9</f>
        <v>0</v>
      </c>
      <c r="R22" s="57">
        <f>G22/'Girder &amp; Diaphragms'!$I$5</f>
        <v>0</v>
      </c>
      <c r="S22" s="57">
        <f>H22/'Girder &amp; Diaphragms'!$I$9</f>
        <v>0</v>
      </c>
      <c r="T22" s="57">
        <f>I22/'Girder &amp; Diaphragms'!$I$9</f>
        <v>0</v>
      </c>
      <c r="U22" s="57">
        <f>J22/'Girder &amp; Diaphragms'!$I$9</f>
        <v>0</v>
      </c>
      <c r="V22" s="57">
        <f>K22/'Girder &amp; Diaphragms'!$I$9</f>
        <v>0</v>
      </c>
      <c r="W22" s="57">
        <f>L22/'Girder &amp; Diaphragms'!$I$9</f>
        <v>0</v>
      </c>
      <c r="X22" s="57">
        <f>M22/'Girder &amp; Diaphragms'!$I$9</f>
        <v>0</v>
      </c>
      <c r="Y22" s="58">
        <f>N22/'Girder &amp; Diaphragms'!$I$9</f>
        <v>0</v>
      </c>
    </row>
    <row r="23" spans="1:25" ht="14.45" x14ac:dyDescent="0.3">
      <c r="A23" s="66">
        <v>2373</v>
      </c>
      <c r="B23" s="8" t="s">
        <v>67</v>
      </c>
      <c r="C23" s="18">
        <v>5</v>
      </c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47"/>
      <c r="O23" s="57">
        <f>D23/'Girder &amp; Diaphragms'!$I$9</f>
        <v>0</v>
      </c>
      <c r="P23" s="57">
        <f>E23/'Girder &amp; Diaphragms'!$I$9</f>
        <v>0</v>
      </c>
      <c r="Q23" s="57">
        <f>F23/'Girder &amp; Diaphragms'!$I$9</f>
        <v>0</v>
      </c>
      <c r="R23" s="57">
        <f>G23/'Girder &amp; Diaphragms'!$I$5</f>
        <v>0</v>
      </c>
      <c r="S23" s="57">
        <f>H23/'Girder &amp; Diaphragms'!$I$9</f>
        <v>0</v>
      </c>
      <c r="T23" s="57">
        <f>I23/'Girder &amp; Diaphragms'!$I$9</f>
        <v>0</v>
      </c>
      <c r="U23" s="57">
        <f>J23/'Girder &amp; Diaphragms'!$I$9</f>
        <v>0</v>
      </c>
      <c r="V23" s="57">
        <f>K23/'Girder &amp; Diaphragms'!$I$9</f>
        <v>0</v>
      </c>
      <c r="W23" s="57">
        <f>L23/'Girder &amp; Diaphragms'!$I$9</f>
        <v>0</v>
      </c>
      <c r="X23" s="57">
        <f>M23/'Girder &amp; Diaphragms'!$I$9</f>
        <v>0</v>
      </c>
      <c r="Y23" s="58">
        <f>N23/'Girder &amp; Diaphragms'!$I$9</f>
        <v>0</v>
      </c>
    </row>
    <row r="24" spans="1:25" ht="14.45" x14ac:dyDescent="0.3">
      <c r="A24" s="66">
        <v>2423</v>
      </c>
      <c r="B24" s="8" t="s">
        <v>68</v>
      </c>
      <c r="C24" s="18">
        <v>6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47"/>
      <c r="O24" s="57">
        <f>D24/'Girder &amp; Diaphragms'!$I$9</f>
        <v>0</v>
      </c>
      <c r="P24" s="57">
        <f>E24/'Girder &amp; Diaphragms'!$I$9</f>
        <v>0</v>
      </c>
      <c r="Q24" s="57">
        <f>F24/'Girder &amp; Diaphragms'!$I$9</f>
        <v>0</v>
      </c>
      <c r="R24" s="57">
        <f>G24/'Girder &amp; Diaphragms'!$I$5</f>
        <v>0</v>
      </c>
      <c r="S24" s="57">
        <f>H24/'Girder &amp; Diaphragms'!$I$9</f>
        <v>0</v>
      </c>
      <c r="T24" s="57">
        <f>I24/'Girder &amp; Diaphragms'!$I$9</f>
        <v>0</v>
      </c>
      <c r="U24" s="57">
        <f>J24/'Girder &amp; Diaphragms'!$I$9</f>
        <v>0</v>
      </c>
      <c r="V24" s="57">
        <f>K24/'Girder &amp; Diaphragms'!$I$9</f>
        <v>0</v>
      </c>
      <c r="W24" s="57">
        <f>L24/'Girder &amp; Diaphragms'!$I$9</f>
        <v>0</v>
      </c>
      <c r="X24" s="57">
        <f>M24/'Girder &amp; Diaphragms'!$I$9</f>
        <v>0</v>
      </c>
      <c r="Y24" s="58">
        <f>N24/'Girder &amp; Diaphragms'!$I$9</f>
        <v>0</v>
      </c>
    </row>
    <row r="25" spans="1:25" ht="14.45" x14ac:dyDescent="0.3">
      <c r="A25" s="66">
        <v>2478</v>
      </c>
      <c r="B25" s="8" t="s">
        <v>69</v>
      </c>
      <c r="C25" s="18">
        <v>6</v>
      </c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47"/>
      <c r="O25" s="57">
        <f>D25/'Girder &amp; Diaphragms'!$I$9</f>
        <v>0</v>
      </c>
      <c r="P25" s="57">
        <f>E25/'Girder &amp; Diaphragms'!$I$9</f>
        <v>0</v>
      </c>
      <c r="Q25" s="57">
        <f>F25/'Girder &amp; Diaphragms'!$I$9</f>
        <v>0</v>
      </c>
      <c r="R25" s="57">
        <f>G25/'Girder &amp; Diaphragms'!$I$5</f>
        <v>0</v>
      </c>
      <c r="S25" s="57">
        <f>H25/'Girder &amp; Diaphragms'!$I$9</f>
        <v>0</v>
      </c>
      <c r="T25" s="57">
        <f>I25/'Girder &amp; Diaphragms'!$I$9</f>
        <v>0</v>
      </c>
      <c r="U25" s="57">
        <f>J25/'Girder &amp; Diaphragms'!$I$9</f>
        <v>0</v>
      </c>
      <c r="V25" s="57">
        <f>K25/'Girder &amp; Diaphragms'!$I$9</f>
        <v>0</v>
      </c>
      <c r="W25" s="57">
        <f>L25/'Girder &amp; Diaphragms'!$I$9</f>
        <v>0</v>
      </c>
      <c r="X25" s="57">
        <f>M25/'Girder &amp; Diaphragms'!$I$9</f>
        <v>0</v>
      </c>
      <c r="Y25" s="58">
        <f>N25/'Girder &amp; Diaphragms'!$I$9</f>
        <v>0</v>
      </c>
    </row>
    <row r="26" spans="1:25" ht="14.45" x14ac:dyDescent="0.3">
      <c r="A26" s="66">
        <v>2483</v>
      </c>
      <c r="B26" s="8" t="s">
        <v>70</v>
      </c>
      <c r="C26" s="18">
        <v>6</v>
      </c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47"/>
      <c r="O26" s="57">
        <f>D26/'Girder &amp; Diaphragms'!$I$9</f>
        <v>0</v>
      </c>
      <c r="P26" s="57">
        <f>E26/'Girder &amp; Diaphragms'!$I$9</f>
        <v>0</v>
      </c>
      <c r="Q26" s="57">
        <f>F26/'Girder &amp; Diaphragms'!$I$9</f>
        <v>0</v>
      </c>
      <c r="R26" s="57">
        <f>G26/'Girder &amp; Diaphragms'!$I$5</f>
        <v>0</v>
      </c>
      <c r="S26" s="57">
        <f>H26/'Girder &amp; Diaphragms'!$I$9</f>
        <v>0</v>
      </c>
      <c r="T26" s="57">
        <f>I26/'Girder &amp; Diaphragms'!$I$9</f>
        <v>0</v>
      </c>
      <c r="U26" s="57">
        <f>J26/'Girder &amp; Diaphragms'!$I$9</f>
        <v>0</v>
      </c>
      <c r="V26" s="57">
        <f>K26/'Girder &amp; Diaphragms'!$I$9</f>
        <v>0</v>
      </c>
      <c r="W26" s="57">
        <f>L26/'Girder &amp; Diaphragms'!$I$9</f>
        <v>0</v>
      </c>
      <c r="X26" s="57">
        <f>M26/'Girder &amp; Diaphragms'!$I$9</f>
        <v>0</v>
      </c>
      <c r="Y26" s="58">
        <f>N26/'Girder &amp; Diaphragms'!$I$9</f>
        <v>0</v>
      </c>
    </row>
    <row r="27" spans="1:25" ht="14.45" x14ac:dyDescent="0.3">
      <c r="A27" s="66">
        <v>2488</v>
      </c>
      <c r="B27" s="8" t="s">
        <v>71</v>
      </c>
      <c r="C27" s="18">
        <v>6</v>
      </c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47"/>
      <c r="O27" s="57">
        <f>D27/'Girder &amp; Diaphragms'!$I$9</f>
        <v>0</v>
      </c>
      <c r="P27" s="57">
        <f>E27/'Girder &amp; Diaphragms'!$I$9</f>
        <v>0</v>
      </c>
      <c r="Q27" s="57">
        <f>F27/'Girder &amp; Diaphragms'!$I$9</f>
        <v>0</v>
      </c>
      <c r="R27" s="57">
        <f>G27/'Girder &amp; Diaphragms'!$I$5</f>
        <v>0</v>
      </c>
      <c r="S27" s="57">
        <f>H27/'Girder &amp; Diaphragms'!$I$9</f>
        <v>0</v>
      </c>
      <c r="T27" s="57">
        <f>I27/'Girder &amp; Diaphragms'!$I$9</f>
        <v>0</v>
      </c>
      <c r="U27" s="57">
        <f>J27/'Girder &amp; Diaphragms'!$I$9</f>
        <v>0</v>
      </c>
      <c r="V27" s="57">
        <f>K27/'Girder &amp; Diaphragms'!$I$9</f>
        <v>0</v>
      </c>
      <c r="W27" s="57">
        <f>L27/'Girder &amp; Diaphragms'!$I$9</f>
        <v>0</v>
      </c>
      <c r="X27" s="57">
        <f>M27/'Girder &amp; Diaphragms'!$I$9</f>
        <v>0</v>
      </c>
      <c r="Y27" s="58">
        <f>N27/'Girder &amp; Diaphragms'!$I$9</f>
        <v>0</v>
      </c>
    </row>
    <row r="28" spans="1:25" ht="14.45" x14ac:dyDescent="0.3">
      <c r="A28" s="66">
        <v>2493</v>
      </c>
      <c r="B28" s="8" t="s">
        <v>72</v>
      </c>
      <c r="C28" s="18">
        <v>6</v>
      </c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47"/>
      <c r="O28" s="57">
        <f>D28/'Girder &amp; Diaphragms'!$I$9</f>
        <v>0</v>
      </c>
      <c r="P28" s="57">
        <f>E28/'Girder &amp; Diaphragms'!$I$9</f>
        <v>0</v>
      </c>
      <c r="Q28" s="57">
        <f>F28/'Girder &amp; Diaphragms'!$I$9</f>
        <v>0</v>
      </c>
      <c r="R28" s="57">
        <f>G28/'Girder &amp; Diaphragms'!$I$5</f>
        <v>0</v>
      </c>
      <c r="S28" s="57">
        <f>H28/'Girder &amp; Diaphragms'!$I$9</f>
        <v>0</v>
      </c>
      <c r="T28" s="57">
        <f>I28/'Girder &amp; Diaphragms'!$I$9</f>
        <v>0</v>
      </c>
      <c r="U28" s="57">
        <f>J28/'Girder &amp; Diaphragms'!$I$9</f>
        <v>0</v>
      </c>
      <c r="V28" s="57">
        <f>K28/'Girder &amp; Diaphragms'!$I$9</f>
        <v>0</v>
      </c>
      <c r="W28" s="57">
        <f>L28/'Girder &amp; Diaphragms'!$I$9</f>
        <v>0</v>
      </c>
      <c r="X28" s="57">
        <f>M28/'Girder &amp; Diaphragms'!$I$9</f>
        <v>0</v>
      </c>
      <c r="Y28" s="58">
        <f>N28/'Girder &amp; Diaphragms'!$I$9</f>
        <v>0</v>
      </c>
    </row>
    <row r="29" spans="1:25" x14ac:dyDescent="0.25">
      <c r="A29" s="66">
        <v>2398</v>
      </c>
      <c r="B29" s="8" t="s">
        <v>73</v>
      </c>
      <c r="C29" s="18">
        <v>5</v>
      </c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47"/>
      <c r="O29" s="57">
        <f>D29/'Girder &amp; Diaphragms'!$I$8</f>
        <v>0</v>
      </c>
      <c r="P29" s="57">
        <f>E29/'Girder &amp; Diaphragms'!$I$8</f>
        <v>0</v>
      </c>
      <c r="Q29" s="57">
        <f>F29/'Girder &amp; Diaphragms'!$I$8</f>
        <v>0</v>
      </c>
      <c r="R29" s="57">
        <f>G29/'Girder &amp; Diaphragms'!$I$5</f>
        <v>0</v>
      </c>
      <c r="S29" s="57">
        <f>H29/'Girder &amp; Diaphragms'!$I$8</f>
        <v>0</v>
      </c>
      <c r="T29" s="57">
        <f>I29/'Girder &amp; Diaphragms'!$I$8</f>
        <v>0</v>
      </c>
      <c r="U29" s="57">
        <f>J29/'Girder &amp; Diaphragms'!$I$8</f>
        <v>0</v>
      </c>
      <c r="V29" s="57">
        <f>K29/'Girder &amp; Diaphragms'!$I$8</f>
        <v>0</v>
      </c>
      <c r="W29" s="57">
        <f>L29/'Girder &amp; Diaphragms'!$I$8</f>
        <v>0</v>
      </c>
      <c r="X29" s="57">
        <f>M29/'Girder &amp; Diaphragms'!$I$8</f>
        <v>0</v>
      </c>
      <c r="Y29" s="58">
        <f>N29/'Girder &amp; Diaphragms'!$I$8</f>
        <v>0</v>
      </c>
    </row>
    <row r="30" spans="1:25" ht="15.75" thickBot="1" x14ac:dyDescent="0.3">
      <c r="A30" s="67"/>
      <c r="B30" s="64"/>
      <c r="C30" s="63"/>
      <c r="D30" s="61"/>
      <c r="E30" s="60"/>
      <c r="F30" s="60"/>
      <c r="G30" s="60"/>
      <c r="H30" s="60"/>
      <c r="I30" s="60"/>
      <c r="J30" s="60"/>
      <c r="K30" s="60"/>
      <c r="L30" s="60"/>
      <c r="M30" s="60"/>
      <c r="N30" s="64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2"/>
    </row>
    <row r="31" spans="1:25" x14ac:dyDescent="0.25">
      <c r="A31" s="17"/>
      <c r="B31" s="17"/>
      <c r="C31" s="16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spans="1:25" x14ac:dyDescent="0.25">
      <c r="A32" s="17"/>
      <c r="B32" s="17"/>
      <c r="C32" s="16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spans="1:25" x14ac:dyDescent="0.25">
      <c r="A33" s="17"/>
      <c r="B33" s="17"/>
      <c r="C33" s="16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spans="1:25" x14ac:dyDescent="0.25">
      <c r="A34" s="17"/>
      <c r="B34" s="17"/>
      <c r="C34" s="16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spans="1:25" x14ac:dyDescent="0.25">
      <c r="A35" s="17"/>
      <c r="B35" s="17"/>
      <c r="C35" s="16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</sheetData>
  <mergeCells count="2">
    <mergeCell ref="D4:N4"/>
    <mergeCell ref="O4:Y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W110"/>
  <sheetViews>
    <sheetView zoomScale="70" zoomScaleNormal="70" workbookViewId="0">
      <selection activeCell="E10" sqref="E10"/>
    </sheetView>
  </sheetViews>
  <sheetFormatPr defaultColWidth="8.85546875" defaultRowHeight="15" x14ac:dyDescent="0.25"/>
  <cols>
    <col min="1" max="1" width="20.5703125" style="24" customWidth="1"/>
    <col min="2" max="2" width="12" style="24" customWidth="1"/>
    <col min="3" max="4" width="16.5703125" style="24" customWidth="1"/>
    <col min="5" max="22" width="12.42578125" style="24" customWidth="1"/>
    <col min="23" max="40" width="12.5703125" style="24" customWidth="1"/>
    <col min="41" max="16384" width="8.85546875" style="24"/>
  </cols>
  <sheetData>
    <row r="1" spans="1:4" ht="23.45" x14ac:dyDescent="0.45">
      <c r="A1" s="23" t="s">
        <v>139</v>
      </c>
    </row>
    <row r="3" spans="1:4" ht="15.6" x14ac:dyDescent="0.3">
      <c r="A3" s="25" t="s">
        <v>38</v>
      </c>
      <c r="B3" s="137"/>
      <c r="C3" s="137"/>
      <c r="D3" s="50"/>
    </row>
    <row r="4" spans="1:4" ht="15.6" x14ac:dyDescent="0.3">
      <c r="A4" s="27"/>
      <c r="B4" s="28" t="s">
        <v>39</v>
      </c>
      <c r="C4" s="29" t="s">
        <v>40</v>
      </c>
      <c r="D4" s="52"/>
    </row>
    <row r="5" spans="1:4" ht="14.45" x14ac:dyDescent="0.3">
      <c r="A5" s="31" t="s">
        <v>41</v>
      </c>
      <c r="B5" s="9">
        <v>1</v>
      </c>
      <c r="C5" s="10">
        <v>1</v>
      </c>
      <c r="D5" s="33"/>
    </row>
    <row r="6" spans="1:4" ht="14.45" x14ac:dyDescent="0.3">
      <c r="A6" s="31" t="s">
        <v>42</v>
      </c>
      <c r="B6" s="9">
        <v>1</v>
      </c>
      <c r="C6" s="10">
        <v>1</v>
      </c>
      <c r="D6" s="33"/>
    </row>
    <row r="7" spans="1:4" ht="14.45" x14ac:dyDescent="0.3">
      <c r="A7" s="31" t="s">
        <v>43</v>
      </c>
      <c r="B7" s="9">
        <v>1.3</v>
      </c>
      <c r="C7" s="10">
        <v>1.3</v>
      </c>
      <c r="D7" s="33"/>
    </row>
    <row r="8" spans="1:4" ht="14.45" x14ac:dyDescent="0.3">
      <c r="A8" s="31" t="s">
        <v>44</v>
      </c>
      <c r="B8" s="9">
        <v>1.3</v>
      </c>
      <c r="C8" s="10">
        <v>1.3</v>
      </c>
      <c r="D8" s="33"/>
    </row>
    <row r="9" spans="1:4" ht="14.45" x14ac:dyDescent="0.3">
      <c r="A9" s="31" t="s">
        <v>45</v>
      </c>
      <c r="B9" s="9">
        <v>2.17</v>
      </c>
      <c r="C9" s="10">
        <v>1.67</v>
      </c>
      <c r="D9" s="33"/>
    </row>
    <row r="10" spans="1:4" ht="14.45" x14ac:dyDescent="0.3">
      <c r="A10" s="31" t="s">
        <v>46</v>
      </c>
      <c r="B10" s="9">
        <v>1.3</v>
      </c>
      <c r="C10" s="10">
        <v>1</v>
      </c>
      <c r="D10" s="33"/>
    </row>
    <row r="11" spans="1:4" ht="14.45" x14ac:dyDescent="0.3">
      <c r="A11" s="34" t="s">
        <v>47</v>
      </c>
      <c r="B11" s="9">
        <v>2.17</v>
      </c>
      <c r="C11" s="10">
        <v>1.67</v>
      </c>
      <c r="D11" s="33"/>
    </row>
    <row r="12" spans="1:4" ht="14.45" x14ac:dyDescent="0.3">
      <c r="A12" s="34" t="s">
        <v>48</v>
      </c>
      <c r="B12" s="9">
        <v>1.3</v>
      </c>
      <c r="C12" s="10">
        <v>1</v>
      </c>
      <c r="D12" s="33"/>
    </row>
    <row r="14" spans="1:4" ht="14.45" x14ac:dyDescent="0.3">
      <c r="A14" s="35" t="s">
        <v>109</v>
      </c>
      <c r="B14" s="36">
        <v>0.95</v>
      </c>
    </row>
    <row r="15" spans="1:4" ht="14.45" x14ac:dyDescent="0.3">
      <c r="A15" s="35" t="s">
        <v>127</v>
      </c>
    </row>
    <row r="16" spans="1:4" ht="14.45" x14ac:dyDescent="0.3">
      <c r="A16" s="106" t="s">
        <v>105</v>
      </c>
      <c r="B16" s="36">
        <v>0.9</v>
      </c>
    </row>
    <row r="17" spans="1:75" ht="14.45" x14ac:dyDescent="0.3">
      <c r="A17" s="106" t="s">
        <v>110</v>
      </c>
      <c r="B17" s="33">
        <v>0.85</v>
      </c>
      <c r="C17" s="33"/>
      <c r="D17" s="33"/>
      <c r="E17" s="33"/>
      <c r="F17" s="33"/>
    </row>
    <row r="18" spans="1:75" ht="14.45" x14ac:dyDescent="0.3">
      <c r="A18" s="106" t="s">
        <v>113</v>
      </c>
      <c r="B18" s="33">
        <v>1</v>
      </c>
      <c r="C18" s="33"/>
      <c r="D18" s="33"/>
      <c r="E18" s="33"/>
      <c r="F18" s="33"/>
    </row>
    <row r="19" spans="1:75" ht="14.45" x14ac:dyDescent="0.3">
      <c r="A19" s="106" t="s">
        <v>111</v>
      </c>
      <c r="B19" s="33">
        <v>1</v>
      </c>
      <c r="C19" s="33"/>
      <c r="D19" s="33"/>
      <c r="E19" s="33"/>
      <c r="F19" s="33"/>
    </row>
    <row r="20" spans="1:75" ht="14.45" x14ac:dyDescent="0.3">
      <c r="A20" s="37" t="s">
        <v>90</v>
      </c>
      <c r="B20" s="33">
        <v>1.06</v>
      </c>
      <c r="C20" s="33"/>
      <c r="D20" s="33"/>
      <c r="E20" s="33"/>
      <c r="F20" s="33"/>
    </row>
    <row r="21" spans="1:75" thickBot="1" x14ac:dyDescent="0.35"/>
    <row r="22" spans="1:75" ht="16.149999999999999" thickBot="1" x14ac:dyDescent="0.35">
      <c r="A22" s="38" t="s">
        <v>49</v>
      </c>
      <c r="B22" s="39"/>
      <c r="C22" s="40"/>
      <c r="D22" s="40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68"/>
    </row>
    <row r="23" spans="1:75" ht="24" customHeight="1" x14ac:dyDescent="0.25">
      <c r="A23" s="93"/>
      <c r="B23" s="94"/>
      <c r="C23" s="95"/>
      <c r="D23" s="95"/>
      <c r="E23" s="138" t="s">
        <v>137</v>
      </c>
      <c r="F23" s="131"/>
      <c r="G23" s="131"/>
      <c r="H23" s="131"/>
      <c r="I23" s="131"/>
      <c r="J23" s="131"/>
      <c r="K23" s="131"/>
      <c r="L23" s="131"/>
      <c r="M23" s="131"/>
      <c r="N23" s="138" t="s">
        <v>136</v>
      </c>
      <c r="O23" s="131"/>
      <c r="P23" s="131"/>
      <c r="Q23" s="131"/>
      <c r="R23" s="131"/>
      <c r="S23" s="131"/>
      <c r="T23" s="131"/>
      <c r="U23" s="131"/>
      <c r="V23" s="133"/>
      <c r="W23" s="130" t="s">
        <v>135</v>
      </c>
      <c r="X23" s="131"/>
      <c r="Y23" s="131"/>
      <c r="Z23" s="131"/>
      <c r="AA23" s="131"/>
      <c r="AB23" s="131"/>
      <c r="AC23" s="131"/>
      <c r="AD23" s="131"/>
      <c r="AE23" s="132"/>
      <c r="AF23" s="131" t="s">
        <v>134</v>
      </c>
      <c r="AG23" s="131"/>
      <c r="AH23" s="131"/>
      <c r="AI23" s="131"/>
      <c r="AJ23" s="131"/>
      <c r="AK23" s="131"/>
      <c r="AL23" s="131"/>
      <c r="AM23" s="131"/>
      <c r="AN23" s="133"/>
    </row>
    <row r="24" spans="1:75" ht="24.6" customHeight="1" x14ac:dyDescent="0.25">
      <c r="A24" s="118" t="s">
        <v>50</v>
      </c>
      <c r="B24" s="119" t="s">
        <v>1</v>
      </c>
      <c r="C24" s="120" t="s">
        <v>59</v>
      </c>
      <c r="D24" s="120" t="s">
        <v>114</v>
      </c>
      <c r="E24" s="121" t="s">
        <v>122</v>
      </c>
      <c r="F24" s="120" t="s">
        <v>123</v>
      </c>
      <c r="G24" s="120" t="s">
        <v>94</v>
      </c>
      <c r="H24" s="120" t="s">
        <v>95</v>
      </c>
      <c r="I24" s="120" t="s">
        <v>96</v>
      </c>
      <c r="J24" s="120" t="s">
        <v>97</v>
      </c>
      <c r="K24" s="120" t="s">
        <v>98</v>
      </c>
      <c r="L24" s="120" t="s">
        <v>99</v>
      </c>
      <c r="M24" s="120" t="s">
        <v>100</v>
      </c>
      <c r="N24" s="121" t="s">
        <v>122</v>
      </c>
      <c r="O24" s="120" t="s">
        <v>123</v>
      </c>
      <c r="P24" s="120" t="s">
        <v>94</v>
      </c>
      <c r="Q24" s="120" t="s">
        <v>95</v>
      </c>
      <c r="R24" s="120" t="s">
        <v>96</v>
      </c>
      <c r="S24" s="120" t="s">
        <v>97</v>
      </c>
      <c r="T24" s="120" t="s">
        <v>98</v>
      </c>
      <c r="U24" s="120" t="s">
        <v>99</v>
      </c>
      <c r="V24" s="122" t="s">
        <v>100</v>
      </c>
      <c r="W24" s="118" t="s">
        <v>122</v>
      </c>
      <c r="X24" s="120" t="s">
        <v>123</v>
      </c>
      <c r="Y24" s="120" t="s">
        <v>94</v>
      </c>
      <c r="Z24" s="120" t="s">
        <v>95</v>
      </c>
      <c r="AA24" s="120" t="s">
        <v>96</v>
      </c>
      <c r="AB24" s="120" t="s">
        <v>97</v>
      </c>
      <c r="AC24" s="120" t="s">
        <v>98</v>
      </c>
      <c r="AD24" s="120" t="s">
        <v>99</v>
      </c>
      <c r="AE24" s="123" t="s">
        <v>100</v>
      </c>
      <c r="AF24" s="120" t="s">
        <v>122</v>
      </c>
      <c r="AG24" s="120" t="s">
        <v>123</v>
      </c>
      <c r="AH24" s="120" t="s">
        <v>94</v>
      </c>
      <c r="AI24" s="120" t="s">
        <v>95</v>
      </c>
      <c r="AJ24" s="120" t="s">
        <v>96</v>
      </c>
      <c r="AK24" s="120" t="s">
        <v>97</v>
      </c>
      <c r="AL24" s="120" t="s">
        <v>98</v>
      </c>
      <c r="AM24" s="120" t="s">
        <v>99</v>
      </c>
      <c r="AN24" s="122" t="s">
        <v>100</v>
      </c>
    </row>
    <row r="25" spans="1:75" x14ac:dyDescent="0.25">
      <c r="A25" s="71"/>
      <c r="B25" s="70"/>
      <c r="C25" s="52"/>
      <c r="D25" s="52"/>
      <c r="E25" s="51"/>
      <c r="F25" s="52"/>
      <c r="G25" s="52"/>
      <c r="H25" s="52"/>
      <c r="I25" s="52"/>
      <c r="J25" s="52"/>
      <c r="K25" s="52"/>
      <c r="L25" s="52"/>
      <c r="M25" s="52"/>
      <c r="N25" s="51"/>
      <c r="O25" s="52"/>
      <c r="P25" s="52"/>
      <c r="Q25" s="52"/>
      <c r="R25" s="52"/>
      <c r="S25" s="52"/>
      <c r="T25" s="52"/>
      <c r="U25" s="52"/>
      <c r="V25" s="72"/>
      <c r="W25" s="71"/>
      <c r="X25" s="52"/>
      <c r="Y25" s="52"/>
      <c r="Z25" s="52"/>
      <c r="AA25" s="52"/>
      <c r="AB25" s="52"/>
      <c r="AC25" s="52"/>
      <c r="AD25" s="52"/>
      <c r="AE25" s="41"/>
      <c r="AF25" s="52"/>
      <c r="AG25" s="52"/>
      <c r="AH25" s="52"/>
      <c r="AI25" s="52"/>
      <c r="AJ25" s="52"/>
      <c r="AK25" s="52"/>
      <c r="AL25" s="52"/>
      <c r="AM25" s="52"/>
      <c r="AN25" s="72"/>
    </row>
    <row r="26" spans="1:75" x14ac:dyDescent="0.25">
      <c r="A26" s="71">
        <v>45</v>
      </c>
      <c r="B26" s="70" t="s">
        <v>51</v>
      </c>
      <c r="C26" s="52">
        <v>2</v>
      </c>
      <c r="D26" s="52">
        <f>$B$14*$B$16*'Girder &amp; Diaphragms'!$B$1</f>
        <v>28215</v>
      </c>
      <c r="E26" s="53"/>
      <c r="F26" s="54"/>
      <c r="G26" s="54"/>
      <c r="H26" s="54"/>
      <c r="I26" s="54"/>
      <c r="J26" s="54"/>
      <c r="K26" s="54"/>
      <c r="L26" s="54"/>
      <c r="M26" s="54"/>
      <c r="N26" s="53">
        <f>E26*($B$9/$B$10)</f>
        <v>0</v>
      </c>
      <c r="O26" s="54">
        <f>F26*($B$9/$B$10)</f>
        <v>0</v>
      </c>
      <c r="P26" s="54">
        <f>G26*($B$11/$B$12)</f>
        <v>0</v>
      </c>
      <c r="Q26" s="54">
        <f>H26*($B$11/$B$12)</f>
        <v>0</v>
      </c>
      <c r="R26" s="54">
        <f t="shared" ref="R26:V41" si="0">I26*($B$11/$B$12)</f>
        <v>0</v>
      </c>
      <c r="S26" s="54">
        <f t="shared" si="0"/>
        <v>0</v>
      </c>
      <c r="T26" s="54">
        <f t="shared" si="0"/>
        <v>0</v>
      </c>
      <c r="U26" s="54">
        <f t="shared" si="0"/>
        <v>0</v>
      </c>
      <c r="V26" s="79">
        <f t="shared" si="0"/>
        <v>0</v>
      </c>
      <c r="W26" s="88"/>
      <c r="X26" s="54"/>
      <c r="Y26" s="54"/>
      <c r="Z26" s="54"/>
      <c r="AA26" s="54"/>
      <c r="AB26" s="54"/>
      <c r="AC26" s="54"/>
      <c r="AD26" s="54"/>
      <c r="AE26" s="84"/>
      <c r="AF26" s="54"/>
      <c r="AG26" s="54"/>
      <c r="AH26" s="54"/>
      <c r="AI26" s="54"/>
      <c r="AJ26" s="54"/>
      <c r="AK26" s="42"/>
      <c r="AL26" s="42"/>
      <c r="AM26" s="42"/>
      <c r="AN26" s="73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</row>
    <row r="27" spans="1:75" x14ac:dyDescent="0.25">
      <c r="A27" s="71">
        <v>129</v>
      </c>
      <c r="B27" s="70" t="s">
        <v>51</v>
      </c>
      <c r="C27" s="52">
        <v>2</v>
      </c>
      <c r="D27" s="52">
        <f>$B$14*$B$16*'Girder &amp; Diaphragms'!$B$1</f>
        <v>28215</v>
      </c>
      <c r="E27" s="53"/>
      <c r="F27" s="54"/>
      <c r="G27" s="54"/>
      <c r="H27" s="54"/>
      <c r="I27" s="54"/>
      <c r="J27" s="54"/>
      <c r="K27" s="54"/>
      <c r="L27" s="54"/>
      <c r="M27" s="54"/>
      <c r="N27" s="53">
        <f t="shared" ref="N27:N48" si="1">E27*($B$9/$B$10)</f>
        <v>0</v>
      </c>
      <c r="O27" s="54">
        <f t="shared" ref="O27:O48" si="2">F27*($B$9/$B$10)</f>
        <v>0</v>
      </c>
      <c r="P27" s="54">
        <f t="shared" ref="P27:V48" si="3">G27*($B$11/$B$12)</f>
        <v>0</v>
      </c>
      <c r="Q27" s="54">
        <f t="shared" si="3"/>
        <v>0</v>
      </c>
      <c r="R27" s="54">
        <f t="shared" si="0"/>
        <v>0</v>
      </c>
      <c r="S27" s="54">
        <f t="shared" si="0"/>
        <v>0</v>
      </c>
      <c r="T27" s="54">
        <f t="shared" si="0"/>
        <v>0</v>
      </c>
      <c r="U27" s="54">
        <f t="shared" si="0"/>
        <v>0</v>
      </c>
      <c r="V27" s="79">
        <f t="shared" si="0"/>
        <v>0</v>
      </c>
      <c r="W27" s="88"/>
      <c r="X27" s="54"/>
      <c r="Y27" s="54"/>
      <c r="Z27" s="54"/>
      <c r="AA27" s="54"/>
      <c r="AB27" s="54"/>
      <c r="AC27" s="54"/>
      <c r="AD27" s="54"/>
      <c r="AE27" s="84"/>
      <c r="AF27" s="54"/>
      <c r="AG27" s="54"/>
      <c r="AH27" s="54"/>
      <c r="AI27" s="54"/>
      <c r="AJ27" s="54"/>
      <c r="AK27" s="42"/>
      <c r="AL27" s="42"/>
      <c r="AM27" s="42"/>
      <c r="AN27" s="73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</row>
    <row r="28" spans="1:75" x14ac:dyDescent="0.25">
      <c r="A28" s="71">
        <v>187</v>
      </c>
      <c r="B28" s="70" t="s">
        <v>52</v>
      </c>
      <c r="C28" s="52">
        <v>3</v>
      </c>
      <c r="D28" s="52">
        <f>$B$14*$B$17*'Girder &amp; Diaphragms'!$B$1</f>
        <v>26647.5</v>
      </c>
      <c r="E28" s="53"/>
      <c r="F28" s="54"/>
      <c r="G28" s="54"/>
      <c r="H28" s="54"/>
      <c r="I28" s="54"/>
      <c r="J28" s="54"/>
      <c r="K28" s="54"/>
      <c r="L28" s="54"/>
      <c r="M28" s="54"/>
      <c r="N28" s="53">
        <f t="shared" si="1"/>
        <v>0</v>
      </c>
      <c r="O28" s="54">
        <f t="shared" si="2"/>
        <v>0</v>
      </c>
      <c r="P28" s="54">
        <f t="shared" si="3"/>
        <v>0</v>
      </c>
      <c r="Q28" s="54">
        <f t="shared" si="3"/>
        <v>0</v>
      </c>
      <c r="R28" s="54">
        <f t="shared" si="0"/>
        <v>0</v>
      </c>
      <c r="S28" s="54">
        <f t="shared" si="0"/>
        <v>0</v>
      </c>
      <c r="T28" s="54">
        <f t="shared" si="0"/>
        <v>0</v>
      </c>
      <c r="U28" s="54">
        <f t="shared" si="0"/>
        <v>0</v>
      </c>
      <c r="V28" s="79">
        <f t="shared" si="0"/>
        <v>0</v>
      </c>
      <c r="W28" s="88"/>
      <c r="X28" s="54"/>
      <c r="Y28" s="54"/>
      <c r="Z28" s="54"/>
      <c r="AA28" s="54"/>
      <c r="AB28" s="54"/>
      <c r="AC28" s="54"/>
      <c r="AD28" s="54"/>
      <c r="AE28" s="84"/>
      <c r="AF28" s="54"/>
      <c r="AG28" s="54"/>
      <c r="AH28" s="54"/>
      <c r="AI28" s="54"/>
      <c r="AJ28" s="54"/>
      <c r="AK28" s="42"/>
      <c r="AL28" s="42"/>
      <c r="AM28" s="42"/>
      <c r="AN28" s="73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</row>
    <row r="29" spans="1:75" x14ac:dyDescent="0.25">
      <c r="A29" s="71">
        <v>199</v>
      </c>
      <c r="B29" s="70" t="s">
        <v>53</v>
      </c>
      <c r="C29" s="52">
        <v>4</v>
      </c>
      <c r="D29" s="52">
        <f>$B$14*$B$17*'Girder &amp; Diaphragms'!$B$1</f>
        <v>26647.5</v>
      </c>
      <c r="E29" s="53"/>
      <c r="F29" s="54"/>
      <c r="G29" s="54"/>
      <c r="H29" s="54"/>
      <c r="I29" s="54"/>
      <c r="J29" s="54"/>
      <c r="K29" s="54"/>
      <c r="L29" s="54"/>
      <c r="M29" s="54"/>
      <c r="N29" s="53">
        <f t="shared" si="1"/>
        <v>0</v>
      </c>
      <c r="O29" s="54">
        <f t="shared" si="2"/>
        <v>0</v>
      </c>
      <c r="P29" s="54">
        <f t="shared" si="3"/>
        <v>0</v>
      </c>
      <c r="Q29" s="54">
        <f t="shared" si="3"/>
        <v>0</v>
      </c>
      <c r="R29" s="54">
        <f t="shared" si="0"/>
        <v>0</v>
      </c>
      <c r="S29" s="54">
        <f t="shared" si="0"/>
        <v>0</v>
      </c>
      <c r="T29" s="54">
        <f t="shared" si="0"/>
        <v>0</v>
      </c>
      <c r="U29" s="54">
        <f t="shared" si="0"/>
        <v>0</v>
      </c>
      <c r="V29" s="79">
        <f t="shared" si="0"/>
        <v>0</v>
      </c>
      <c r="W29" s="88"/>
      <c r="X29" s="54"/>
      <c r="Y29" s="54"/>
      <c r="Z29" s="54"/>
      <c r="AA29" s="54"/>
      <c r="AB29" s="54"/>
      <c r="AC29" s="54"/>
      <c r="AD29" s="54"/>
      <c r="AE29" s="84"/>
      <c r="AF29" s="54"/>
      <c r="AG29" s="54"/>
      <c r="AH29" s="54"/>
      <c r="AI29" s="54"/>
      <c r="AJ29" s="54"/>
      <c r="AK29" s="42"/>
      <c r="AL29" s="42"/>
      <c r="AM29" s="42"/>
      <c r="AN29" s="73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</row>
    <row r="30" spans="1:75" x14ac:dyDescent="0.25">
      <c r="A30" s="71">
        <v>205</v>
      </c>
      <c r="B30" s="70" t="s">
        <v>54</v>
      </c>
      <c r="C30" s="52">
        <v>4</v>
      </c>
      <c r="D30" s="52">
        <f>$B$14*$B$17*'Girder &amp; Diaphragms'!$B$1</f>
        <v>26647.5</v>
      </c>
      <c r="E30" s="53"/>
      <c r="F30" s="54"/>
      <c r="G30" s="54"/>
      <c r="H30" s="54"/>
      <c r="I30" s="54"/>
      <c r="J30" s="54"/>
      <c r="K30" s="54"/>
      <c r="L30" s="54"/>
      <c r="M30" s="54"/>
      <c r="N30" s="53">
        <f t="shared" si="1"/>
        <v>0</v>
      </c>
      <c r="O30" s="54">
        <f t="shared" si="2"/>
        <v>0</v>
      </c>
      <c r="P30" s="54">
        <f t="shared" si="3"/>
        <v>0</v>
      </c>
      <c r="Q30" s="54">
        <f t="shared" si="3"/>
        <v>0</v>
      </c>
      <c r="R30" s="54">
        <f t="shared" si="0"/>
        <v>0</v>
      </c>
      <c r="S30" s="54">
        <f t="shared" si="0"/>
        <v>0</v>
      </c>
      <c r="T30" s="54">
        <f t="shared" si="0"/>
        <v>0</v>
      </c>
      <c r="U30" s="54">
        <f t="shared" si="0"/>
        <v>0</v>
      </c>
      <c r="V30" s="79">
        <f t="shared" si="0"/>
        <v>0</v>
      </c>
      <c r="W30" s="88"/>
      <c r="X30" s="54"/>
      <c r="Y30" s="54"/>
      <c r="Z30" s="54"/>
      <c r="AA30" s="54"/>
      <c r="AB30" s="54"/>
      <c r="AC30" s="54"/>
      <c r="AD30" s="54"/>
      <c r="AE30" s="84"/>
      <c r="AF30" s="54"/>
      <c r="AG30" s="54"/>
      <c r="AH30" s="54"/>
      <c r="AI30" s="54"/>
      <c r="AJ30" s="54"/>
      <c r="AK30" s="42"/>
      <c r="AL30" s="42"/>
      <c r="AM30" s="42"/>
      <c r="AN30" s="73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</row>
    <row r="31" spans="1:75" x14ac:dyDescent="0.25">
      <c r="A31" s="71">
        <v>211</v>
      </c>
      <c r="B31" s="70" t="s">
        <v>55</v>
      </c>
      <c r="C31" s="52">
        <v>4</v>
      </c>
      <c r="D31" s="52">
        <f>$B$14*$B$17*'Girder &amp; Diaphragms'!$B$1</f>
        <v>26647.5</v>
      </c>
      <c r="E31" s="53"/>
      <c r="F31" s="54"/>
      <c r="G31" s="54"/>
      <c r="H31" s="54"/>
      <c r="I31" s="54"/>
      <c r="J31" s="54"/>
      <c r="K31" s="54"/>
      <c r="L31" s="54"/>
      <c r="M31" s="54"/>
      <c r="N31" s="53">
        <f t="shared" si="1"/>
        <v>0</v>
      </c>
      <c r="O31" s="54">
        <f t="shared" si="2"/>
        <v>0</v>
      </c>
      <c r="P31" s="54">
        <f t="shared" si="3"/>
        <v>0</v>
      </c>
      <c r="Q31" s="54">
        <f t="shared" si="3"/>
        <v>0</v>
      </c>
      <c r="R31" s="54">
        <f t="shared" si="0"/>
        <v>0</v>
      </c>
      <c r="S31" s="54">
        <f t="shared" si="0"/>
        <v>0</v>
      </c>
      <c r="T31" s="54">
        <f t="shared" si="0"/>
        <v>0</v>
      </c>
      <c r="U31" s="54">
        <f t="shared" si="0"/>
        <v>0</v>
      </c>
      <c r="V31" s="79">
        <f t="shared" si="0"/>
        <v>0</v>
      </c>
      <c r="W31" s="88"/>
      <c r="X31" s="54"/>
      <c r="Y31" s="54"/>
      <c r="Z31" s="54"/>
      <c r="AA31" s="54"/>
      <c r="AB31" s="54"/>
      <c r="AC31" s="54"/>
      <c r="AD31" s="54"/>
      <c r="AE31" s="84"/>
      <c r="AF31" s="54"/>
      <c r="AG31" s="54"/>
      <c r="AH31" s="54"/>
      <c r="AI31" s="54"/>
      <c r="AJ31" s="54"/>
      <c r="AK31" s="42"/>
      <c r="AL31" s="42"/>
      <c r="AM31" s="42"/>
      <c r="AN31" s="73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</row>
    <row r="32" spans="1:75" x14ac:dyDescent="0.25">
      <c r="A32" s="71">
        <v>217</v>
      </c>
      <c r="B32" s="70" t="s">
        <v>56</v>
      </c>
      <c r="C32" s="52">
        <v>4</v>
      </c>
      <c r="D32" s="52">
        <f>$B$14*$B$17*'Girder &amp; Diaphragms'!$B$1</f>
        <v>26647.5</v>
      </c>
      <c r="E32" s="53"/>
      <c r="F32" s="54"/>
      <c r="G32" s="54"/>
      <c r="H32" s="54"/>
      <c r="I32" s="54"/>
      <c r="J32" s="54"/>
      <c r="K32" s="54"/>
      <c r="L32" s="54"/>
      <c r="M32" s="54"/>
      <c r="N32" s="53">
        <f t="shared" si="1"/>
        <v>0</v>
      </c>
      <c r="O32" s="54">
        <f t="shared" si="2"/>
        <v>0</v>
      </c>
      <c r="P32" s="54">
        <f t="shared" si="3"/>
        <v>0</v>
      </c>
      <c r="Q32" s="54">
        <f t="shared" si="3"/>
        <v>0</v>
      </c>
      <c r="R32" s="54">
        <f t="shared" si="0"/>
        <v>0</v>
      </c>
      <c r="S32" s="54">
        <f t="shared" si="0"/>
        <v>0</v>
      </c>
      <c r="T32" s="54">
        <f t="shared" si="0"/>
        <v>0</v>
      </c>
      <c r="U32" s="54">
        <f t="shared" si="0"/>
        <v>0</v>
      </c>
      <c r="V32" s="79">
        <f t="shared" si="0"/>
        <v>0</v>
      </c>
      <c r="W32" s="88"/>
      <c r="X32" s="54"/>
      <c r="Y32" s="54"/>
      <c r="Z32" s="54"/>
      <c r="AA32" s="54"/>
      <c r="AB32" s="54"/>
      <c r="AC32" s="54"/>
      <c r="AD32" s="54"/>
      <c r="AE32" s="84"/>
      <c r="AF32" s="54"/>
      <c r="AG32" s="54"/>
      <c r="AH32" s="54"/>
      <c r="AI32" s="54"/>
      <c r="AJ32" s="54"/>
      <c r="AK32" s="42"/>
      <c r="AL32" s="42"/>
      <c r="AM32" s="42"/>
      <c r="AN32" s="73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</row>
    <row r="33" spans="1:75" x14ac:dyDescent="0.25">
      <c r="A33" s="71">
        <v>223</v>
      </c>
      <c r="B33" s="70" t="s">
        <v>57</v>
      </c>
      <c r="C33" s="52">
        <v>4</v>
      </c>
      <c r="D33" s="52">
        <f>$B$14*$B$17*'Girder &amp; Diaphragms'!$B$1</f>
        <v>26647.5</v>
      </c>
      <c r="E33" s="53"/>
      <c r="F33" s="54"/>
      <c r="G33" s="54"/>
      <c r="H33" s="54"/>
      <c r="I33" s="54"/>
      <c r="J33" s="54"/>
      <c r="K33" s="54"/>
      <c r="L33" s="54"/>
      <c r="M33" s="54"/>
      <c r="N33" s="53">
        <f t="shared" si="1"/>
        <v>0</v>
      </c>
      <c r="O33" s="54">
        <f t="shared" si="2"/>
        <v>0</v>
      </c>
      <c r="P33" s="54">
        <f t="shared" si="3"/>
        <v>0</v>
      </c>
      <c r="Q33" s="54">
        <f t="shared" si="3"/>
        <v>0</v>
      </c>
      <c r="R33" s="54">
        <f t="shared" si="0"/>
        <v>0</v>
      </c>
      <c r="S33" s="54">
        <f t="shared" si="0"/>
        <v>0</v>
      </c>
      <c r="T33" s="54">
        <f t="shared" si="0"/>
        <v>0</v>
      </c>
      <c r="U33" s="54">
        <f t="shared" si="0"/>
        <v>0</v>
      </c>
      <c r="V33" s="79">
        <f t="shared" si="0"/>
        <v>0</v>
      </c>
      <c r="W33" s="88"/>
      <c r="X33" s="54"/>
      <c r="Y33" s="54"/>
      <c r="Z33" s="54"/>
      <c r="AA33" s="54"/>
      <c r="AB33" s="54"/>
      <c r="AC33" s="54"/>
      <c r="AD33" s="54"/>
      <c r="AE33" s="84"/>
      <c r="AF33" s="54"/>
      <c r="AG33" s="54"/>
      <c r="AH33" s="54"/>
      <c r="AI33" s="54"/>
      <c r="AJ33" s="54"/>
      <c r="AK33" s="42"/>
      <c r="AL33" s="42"/>
      <c r="AM33" s="42"/>
      <c r="AN33" s="73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</row>
    <row r="34" spans="1:75" x14ac:dyDescent="0.25">
      <c r="A34" s="71">
        <v>785</v>
      </c>
      <c r="B34" s="70" t="s">
        <v>58</v>
      </c>
      <c r="C34" s="52">
        <v>3</v>
      </c>
      <c r="D34" s="52">
        <f>$B$14*$B$17*'Girder &amp; Diaphragms'!$B$1</f>
        <v>26647.5</v>
      </c>
      <c r="E34" s="53"/>
      <c r="F34" s="54"/>
      <c r="G34" s="54"/>
      <c r="H34" s="54"/>
      <c r="I34" s="54"/>
      <c r="J34" s="54"/>
      <c r="K34" s="54"/>
      <c r="L34" s="54"/>
      <c r="M34" s="54"/>
      <c r="N34" s="53">
        <f t="shared" si="1"/>
        <v>0</v>
      </c>
      <c r="O34" s="54">
        <f t="shared" si="2"/>
        <v>0</v>
      </c>
      <c r="P34" s="54">
        <f t="shared" si="3"/>
        <v>0</v>
      </c>
      <c r="Q34" s="54">
        <f t="shared" si="3"/>
        <v>0</v>
      </c>
      <c r="R34" s="54">
        <f t="shared" si="0"/>
        <v>0</v>
      </c>
      <c r="S34" s="54">
        <f t="shared" si="0"/>
        <v>0</v>
      </c>
      <c r="T34" s="54">
        <f t="shared" si="0"/>
        <v>0</v>
      </c>
      <c r="U34" s="54">
        <f t="shared" si="0"/>
        <v>0</v>
      </c>
      <c r="V34" s="79">
        <f t="shared" si="0"/>
        <v>0</v>
      </c>
      <c r="W34" s="88"/>
      <c r="X34" s="54"/>
      <c r="Y34" s="54"/>
      <c r="Z34" s="54"/>
      <c r="AA34" s="54"/>
      <c r="AB34" s="54"/>
      <c r="AC34" s="54"/>
      <c r="AD34" s="54"/>
      <c r="AE34" s="84"/>
      <c r="AF34" s="54"/>
      <c r="AG34" s="54"/>
      <c r="AH34" s="54"/>
      <c r="AI34" s="54"/>
      <c r="AJ34" s="54"/>
      <c r="AK34" s="42"/>
      <c r="AL34" s="42"/>
      <c r="AM34" s="42"/>
      <c r="AN34" s="73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</row>
    <row r="35" spans="1:75" x14ac:dyDescent="0.25">
      <c r="A35" s="71">
        <v>325</v>
      </c>
      <c r="B35" s="70" t="s">
        <v>60</v>
      </c>
      <c r="C35" s="52">
        <v>5</v>
      </c>
      <c r="D35" s="52">
        <f>$B$14*$B$18*'Girder &amp; Diaphragms'!$B$1</f>
        <v>31350</v>
      </c>
      <c r="E35" s="53"/>
      <c r="F35" s="54"/>
      <c r="G35" s="54"/>
      <c r="H35" s="54"/>
      <c r="I35" s="54"/>
      <c r="J35" s="54"/>
      <c r="K35" s="54"/>
      <c r="L35" s="54"/>
      <c r="M35" s="54"/>
      <c r="N35" s="53">
        <f t="shared" si="1"/>
        <v>0</v>
      </c>
      <c r="O35" s="54">
        <f t="shared" si="2"/>
        <v>0</v>
      </c>
      <c r="P35" s="54">
        <f t="shared" si="3"/>
        <v>0</v>
      </c>
      <c r="Q35" s="54">
        <f t="shared" si="3"/>
        <v>0</v>
      </c>
      <c r="R35" s="54">
        <f t="shared" si="0"/>
        <v>0</v>
      </c>
      <c r="S35" s="54">
        <f t="shared" si="0"/>
        <v>0</v>
      </c>
      <c r="T35" s="54">
        <f t="shared" si="0"/>
        <v>0</v>
      </c>
      <c r="U35" s="54">
        <f t="shared" si="0"/>
        <v>0</v>
      </c>
      <c r="V35" s="79">
        <f t="shared" si="0"/>
        <v>0</v>
      </c>
      <c r="W35" s="88"/>
      <c r="X35" s="54"/>
      <c r="Y35" s="54"/>
      <c r="Z35" s="54"/>
      <c r="AA35" s="54"/>
      <c r="AB35" s="54"/>
      <c r="AC35" s="54"/>
      <c r="AD35" s="54"/>
      <c r="AE35" s="84"/>
      <c r="AF35" s="54"/>
      <c r="AG35" s="54"/>
      <c r="AH35" s="54"/>
      <c r="AI35" s="54"/>
      <c r="AJ35" s="54"/>
      <c r="AK35" s="42"/>
      <c r="AL35" s="42"/>
      <c r="AM35" s="42"/>
      <c r="AN35" s="73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</row>
    <row r="36" spans="1:75" x14ac:dyDescent="0.25">
      <c r="A36" s="71">
        <v>395</v>
      </c>
      <c r="B36" s="70" t="s">
        <v>61</v>
      </c>
      <c r="C36" s="52">
        <v>6</v>
      </c>
      <c r="D36" s="52">
        <f>$B$14*$B$18*'Girder &amp; Diaphragms'!$B$1</f>
        <v>31350</v>
      </c>
      <c r="E36" s="53"/>
      <c r="F36" s="54"/>
      <c r="G36" s="54"/>
      <c r="H36" s="54"/>
      <c r="I36" s="54"/>
      <c r="J36" s="54"/>
      <c r="K36" s="54"/>
      <c r="L36" s="54"/>
      <c r="M36" s="54"/>
      <c r="N36" s="53">
        <f t="shared" si="1"/>
        <v>0</v>
      </c>
      <c r="O36" s="54">
        <f t="shared" si="2"/>
        <v>0</v>
      </c>
      <c r="P36" s="54">
        <f t="shared" si="3"/>
        <v>0</v>
      </c>
      <c r="Q36" s="54">
        <f t="shared" si="3"/>
        <v>0</v>
      </c>
      <c r="R36" s="54">
        <f t="shared" si="0"/>
        <v>0</v>
      </c>
      <c r="S36" s="54">
        <f t="shared" si="0"/>
        <v>0</v>
      </c>
      <c r="T36" s="54">
        <f t="shared" si="0"/>
        <v>0</v>
      </c>
      <c r="U36" s="54">
        <f t="shared" si="0"/>
        <v>0</v>
      </c>
      <c r="V36" s="79">
        <f t="shared" si="0"/>
        <v>0</v>
      </c>
      <c r="W36" s="88"/>
      <c r="X36" s="54"/>
      <c r="Y36" s="54"/>
      <c r="Z36" s="54"/>
      <c r="AA36" s="54"/>
      <c r="AB36" s="54"/>
      <c r="AC36" s="54"/>
      <c r="AD36" s="54"/>
      <c r="AE36" s="84"/>
      <c r="AF36" s="54"/>
      <c r="AG36" s="54"/>
      <c r="AH36" s="54"/>
      <c r="AI36" s="54"/>
      <c r="AJ36" s="54"/>
      <c r="AK36" s="42"/>
      <c r="AL36" s="42"/>
      <c r="AM36" s="42"/>
      <c r="AN36" s="73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</row>
    <row r="37" spans="1:75" x14ac:dyDescent="0.25">
      <c r="A37" s="71">
        <v>451</v>
      </c>
      <c r="B37" s="70" t="s">
        <v>62</v>
      </c>
      <c r="C37" s="52">
        <v>6</v>
      </c>
      <c r="D37" s="52">
        <f>$B$14*$B$18*'Girder &amp; Diaphragms'!$B$1</f>
        <v>31350</v>
      </c>
      <c r="E37" s="53"/>
      <c r="F37" s="54"/>
      <c r="G37" s="54"/>
      <c r="H37" s="54"/>
      <c r="I37" s="54"/>
      <c r="J37" s="54"/>
      <c r="K37" s="54"/>
      <c r="L37" s="54"/>
      <c r="M37" s="54"/>
      <c r="N37" s="53">
        <f t="shared" si="1"/>
        <v>0</v>
      </c>
      <c r="O37" s="54">
        <f t="shared" si="2"/>
        <v>0</v>
      </c>
      <c r="P37" s="54">
        <f t="shared" si="3"/>
        <v>0</v>
      </c>
      <c r="Q37" s="54">
        <f t="shared" si="3"/>
        <v>0</v>
      </c>
      <c r="R37" s="54">
        <f t="shared" si="0"/>
        <v>0</v>
      </c>
      <c r="S37" s="54">
        <f t="shared" si="0"/>
        <v>0</v>
      </c>
      <c r="T37" s="54">
        <f t="shared" si="0"/>
        <v>0</v>
      </c>
      <c r="U37" s="54">
        <f t="shared" si="0"/>
        <v>0</v>
      </c>
      <c r="V37" s="79">
        <f t="shared" si="0"/>
        <v>0</v>
      </c>
      <c r="W37" s="88"/>
      <c r="X37" s="54"/>
      <c r="Y37" s="54"/>
      <c r="Z37" s="54"/>
      <c r="AA37" s="54"/>
      <c r="AB37" s="54"/>
      <c r="AC37" s="54"/>
      <c r="AD37" s="54"/>
      <c r="AE37" s="84"/>
      <c r="AF37" s="54"/>
      <c r="AG37" s="54"/>
      <c r="AH37" s="54"/>
      <c r="AI37" s="54"/>
      <c r="AJ37" s="54"/>
      <c r="AK37" s="42"/>
      <c r="AL37" s="42"/>
      <c r="AM37" s="42"/>
      <c r="AN37" s="73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</row>
    <row r="38" spans="1:75" x14ac:dyDescent="0.25">
      <c r="A38" s="71">
        <v>458</v>
      </c>
      <c r="B38" s="70" t="s">
        <v>63</v>
      </c>
      <c r="C38" s="52">
        <v>6</v>
      </c>
      <c r="D38" s="52">
        <f>$B$14*$B$18*'Girder &amp; Diaphragms'!$B$1</f>
        <v>31350</v>
      </c>
      <c r="E38" s="53"/>
      <c r="F38" s="54"/>
      <c r="G38" s="54"/>
      <c r="H38" s="54"/>
      <c r="I38" s="54"/>
      <c r="J38" s="54"/>
      <c r="K38" s="54"/>
      <c r="L38" s="54"/>
      <c r="M38" s="54"/>
      <c r="N38" s="53">
        <f t="shared" si="1"/>
        <v>0</v>
      </c>
      <c r="O38" s="54">
        <f t="shared" si="2"/>
        <v>0</v>
      </c>
      <c r="P38" s="54">
        <f t="shared" si="3"/>
        <v>0</v>
      </c>
      <c r="Q38" s="54">
        <f t="shared" si="3"/>
        <v>0</v>
      </c>
      <c r="R38" s="54">
        <f t="shared" si="0"/>
        <v>0</v>
      </c>
      <c r="S38" s="54">
        <f t="shared" si="0"/>
        <v>0</v>
      </c>
      <c r="T38" s="54">
        <f t="shared" si="0"/>
        <v>0</v>
      </c>
      <c r="U38" s="54">
        <f t="shared" si="0"/>
        <v>0</v>
      </c>
      <c r="V38" s="79">
        <f t="shared" si="0"/>
        <v>0</v>
      </c>
      <c r="W38" s="88"/>
      <c r="X38" s="54"/>
      <c r="Y38" s="54"/>
      <c r="Z38" s="54"/>
      <c r="AA38" s="54"/>
      <c r="AB38" s="54"/>
      <c r="AC38" s="54"/>
      <c r="AD38" s="54"/>
      <c r="AE38" s="84"/>
      <c r="AF38" s="54"/>
      <c r="AG38" s="54"/>
      <c r="AH38" s="54"/>
      <c r="AI38" s="54"/>
      <c r="AJ38" s="54"/>
      <c r="AK38" s="42"/>
      <c r="AL38" s="42"/>
      <c r="AM38" s="42"/>
      <c r="AN38" s="73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</row>
    <row r="39" spans="1:75" x14ac:dyDescent="0.25">
      <c r="A39" s="71">
        <v>465</v>
      </c>
      <c r="B39" s="70" t="s">
        <v>64</v>
      </c>
      <c r="C39" s="52">
        <v>6</v>
      </c>
      <c r="D39" s="52">
        <f>$B$14*$B$18*'Girder &amp; Diaphragms'!$B$1</f>
        <v>31350</v>
      </c>
      <c r="E39" s="53"/>
      <c r="F39" s="54"/>
      <c r="G39" s="54"/>
      <c r="H39" s="54"/>
      <c r="I39" s="54"/>
      <c r="J39" s="54"/>
      <c r="K39" s="54"/>
      <c r="L39" s="54"/>
      <c r="M39" s="54"/>
      <c r="N39" s="53">
        <f t="shared" si="1"/>
        <v>0</v>
      </c>
      <c r="O39" s="54">
        <f t="shared" si="2"/>
        <v>0</v>
      </c>
      <c r="P39" s="54">
        <f t="shared" si="3"/>
        <v>0</v>
      </c>
      <c r="Q39" s="54">
        <f t="shared" si="3"/>
        <v>0</v>
      </c>
      <c r="R39" s="54">
        <f t="shared" si="0"/>
        <v>0</v>
      </c>
      <c r="S39" s="54">
        <f t="shared" si="0"/>
        <v>0</v>
      </c>
      <c r="T39" s="54">
        <f t="shared" si="0"/>
        <v>0</v>
      </c>
      <c r="U39" s="54">
        <f t="shared" si="0"/>
        <v>0</v>
      </c>
      <c r="V39" s="79">
        <f t="shared" si="0"/>
        <v>0</v>
      </c>
      <c r="W39" s="88"/>
      <c r="X39" s="54"/>
      <c r="Y39" s="54"/>
      <c r="Z39" s="54"/>
      <c r="AA39" s="54"/>
      <c r="AB39" s="54"/>
      <c r="AC39" s="54"/>
      <c r="AD39" s="54"/>
      <c r="AE39" s="84"/>
      <c r="AF39" s="54"/>
      <c r="AG39" s="54"/>
      <c r="AH39" s="54"/>
      <c r="AI39" s="54"/>
      <c r="AJ39" s="54"/>
      <c r="AK39" s="42"/>
      <c r="AL39" s="42"/>
      <c r="AM39" s="42"/>
      <c r="AN39" s="73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</row>
    <row r="40" spans="1:75" x14ac:dyDescent="0.25">
      <c r="A40" s="71">
        <v>472</v>
      </c>
      <c r="B40" s="70" t="s">
        <v>65</v>
      </c>
      <c r="C40" s="52">
        <v>6</v>
      </c>
      <c r="D40" s="52">
        <f>$B$14*$B$18*'Girder &amp; Diaphragms'!$B$1</f>
        <v>31350</v>
      </c>
      <c r="E40" s="53"/>
      <c r="F40" s="54"/>
      <c r="G40" s="54"/>
      <c r="H40" s="54"/>
      <c r="I40" s="54"/>
      <c r="J40" s="54"/>
      <c r="K40" s="54"/>
      <c r="L40" s="54"/>
      <c r="M40" s="54"/>
      <c r="N40" s="53">
        <f t="shared" si="1"/>
        <v>0</v>
      </c>
      <c r="O40" s="54">
        <f t="shared" si="2"/>
        <v>0</v>
      </c>
      <c r="P40" s="54">
        <f t="shared" si="3"/>
        <v>0</v>
      </c>
      <c r="Q40" s="54">
        <f t="shared" si="3"/>
        <v>0</v>
      </c>
      <c r="R40" s="54">
        <f t="shared" si="0"/>
        <v>0</v>
      </c>
      <c r="S40" s="54">
        <f t="shared" si="0"/>
        <v>0</v>
      </c>
      <c r="T40" s="54">
        <f t="shared" si="0"/>
        <v>0</v>
      </c>
      <c r="U40" s="54">
        <f t="shared" si="0"/>
        <v>0</v>
      </c>
      <c r="V40" s="79">
        <f t="shared" si="0"/>
        <v>0</v>
      </c>
      <c r="W40" s="88"/>
      <c r="X40" s="54"/>
      <c r="Y40" s="54"/>
      <c r="Z40" s="54"/>
      <c r="AA40" s="54"/>
      <c r="AB40" s="54"/>
      <c r="AC40" s="54"/>
      <c r="AD40" s="54"/>
      <c r="AE40" s="84"/>
      <c r="AF40" s="54"/>
      <c r="AG40" s="54"/>
      <c r="AH40" s="54"/>
      <c r="AI40" s="54"/>
      <c r="AJ40" s="54"/>
      <c r="AK40" s="42"/>
      <c r="AL40" s="42"/>
      <c r="AM40" s="42"/>
      <c r="AN40" s="73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</row>
    <row r="41" spans="1:75" x14ac:dyDescent="0.25">
      <c r="A41" s="71">
        <v>360</v>
      </c>
      <c r="B41" s="70" t="s">
        <v>66</v>
      </c>
      <c r="C41" s="52">
        <v>5</v>
      </c>
      <c r="D41" s="52">
        <f>$B$14*$B$18*'Girder &amp; Diaphragms'!$B$1</f>
        <v>31350</v>
      </c>
      <c r="E41" s="53"/>
      <c r="F41" s="54"/>
      <c r="G41" s="54"/>
      <c r="H41" s="54"/>
      <c r="I41" s="54"/>
      <c r="J41" s="54"/>
      <c r="K41" s="54"/>
      <c r="L41" s="54"/>
      <c r="M41" s="54"/>
      <c r="N41" s="53">
        <f t="shared" si="1"/>
        <v>0</v>
      </c>
      <c r="O41" s="54">
        <f t="shared" si="2"/>
        <v>0</v>
      </c>
      <c r="P41" s="54">
        <f t="shared" si="3"/>
        <v>0</v>
      </c>
      <c r="Q41" s="54">
        <f t="shared" si="3"/>
        <v>0</v>
      </c>
      <c r="R41" s="54">
        <f t="shared" si="0"/>
        <v>0</v>
      </c>
      <c r="S41" s="54">
        <f t="shared" si="0"/>
        <v>0</v>
      </c>
      <c r="T41" s="54">
        <f t="shared" si="0"/>
        <v>0</v>
      </c>
      <c r="U41" s="54">
        <f t="shared" si="0"/>
        <v>0</v>
      </c>
      <c r="V41" s="79">
        <f t="shared" si="0"/>
        <v>0</v>
      </c>
      <c r="W41" s="88"/>
      <c r="X41" s="54"/>
      <c r="Y41" s="54"/>
      <c r="Z41" s="54"/>
      <c r="AA41" s="54"/>
      <c r="AB41" s="54"/>
      <c r="AC41" s="54"/>
      <c r="AD41" s="54"/>
      <c r="AE41" s="84"/>
      <c r="AF41" s="54"/>
      <c r="AG41" s="54"/>
      <c r="AH41" s="54"/>
      <c r="AI41" s="54"/>
      <c r="AJ41" s="54"/>
      <c r="AK41" s="42"/>
      <c r="AL41" s="42"/>
      <c r="AM41" s="42"/>
      <c r="AN41" s="73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</row>
    <row r="42" spans="1:75" x14ac:dyDescent="0.25">
      <c r="A42" s="71">
        <v>2373</v>
      </c>
      <c r="B42" s="70" t="s">
        <v>67</v>
      </c>
      <c r="C42" s="52">
        <v>5</v>
      </c>
      <c r="D42" s="52">
        <f>$B$14*$B$18*'Girder &amp; Diaphragms'!$B$1</f>
        <v>31350</v>
      </c>
      <c r="E42" s="53"/>
      <c r="F42" s="54"/>
      <c r="G42" s="54"/>
      <c r="H42" s="54"/>
      <c r="I42" s="54"/>
      <c r="J42" s="54"/>
      <c r="K42" s="54"/>
      <c r="L42" s="54"/>
      <c r="M42" s="54"/>
      <c r="N42" s="53">
        <f t="shared" si="1"/>
        <v>0</v>
      </c>
      <c r="O42" s="54">
        <f t="shared" si="2"/>
        <v>0</v>
      </c>
      <c r="P42" s="54">
        <f t="shared" si="3"/>
        <v>0</v>
      </c>
      <c r="Q42" s="54">
        <f t="shared" si="3"/>
        <v>0</v>
      </c>
      <c r="R42" s="54">
        <f t="shared" si="3"/>
        <v>0</v>
      </c>
      <c r="S42" s="54">
        <f t="shared" si="3"/>
        <v>0</v>
      </c>
      <c r="T42" s="54">
        <f t="shared" si="3"/>
        <v>0</v>
      </c>
      <c r="U42" s="54">
        <f t="shared" si="3"/>
        <v>0</v>
      </c>
      <c r="V42" s="79">
        <f t="shared" si="3"/>
        <v>0</v>
      </c>
      <c r="W42" s="88"/>
      <c r="X42" s="54"/>
      <c r="Y42" s="54"/>
      <c r="Z42" s="54"/>
      <c r="AA42" s="54"/>
      <c r="AB42" s="54"/>
      <c r="AC42" s="54"/>
      <c r="AD42" s="54"/>
      <c r="AE42" s="84"/>
      <c r="AF42" s="54"/>
      <c r="AG42" s="54"/>
      <c r="AH42" s="54"/>
      <c r="AI42" s="54"/>
      <c r="AJ42" s="54"/>
      <c r="AK42" s="42"/>
      <c r="AL42" s="42"/>
      <c r="AM42" s="42"/>
      <c r="AN42" s="73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</row>
    <row r="43" spans="1:75" x14ac:dyDescent="0.25">
      <c r="A43" s="71">
        <v>2423</v>
      </c>
      <c r="B43" s="70" t="s">
        <v>68</v>
      </c>
      <c r="C43" s="52">
        <v>6</v>
      </c>
      <c r="D43" s="52">
        <f>$B$14*$B$18*'Girder &amp; Diaphragms'!$B$1</f>
        <v>31350</v>
      </c>
      <c r="E43" s="53"/>
      <c r="F43" s="54"/>
      <c r="G43" s="54"/>
      <c r="H43" s="54"/>
      <c r="I43" s="54"/>
      <c r="J43" s="54"/>
      <c r="K43" s="54"/>
      <c r="L43" s="54"/>
      <c r="M43" s="54"/>
      <c r="N43" s="53">
        <f t="shared" si="1"/>
        <v>0</v>
      </c>
      <c r="O43" s="54">
        <f t="shared" si="2"/>
        <v>0</v>
      </c>
      <c r="P43" s="54">
        <f t="shared" si="3"/>
        <v>0</v>
      </c>
      <c r="Q43" s="54">
        <f t="shared" si="3"/>
        <v>0</v>
      </c>
      <c r="R43" s="54">
        <f t="shared" si="3"/>
        <v>0</v>
      </c>
      <c r="S43" s="54">
        <f t="shared" si="3"/>
        <v>0</v>
      </c>
      <c r="T43" s="54">
        <f t="shared" si="3"/>
        <v>0</v>
      </c>
      <c r="U43" s="54">
        <f t="shared" si="3"/>
        <v>0</v>
      </c>
      <c r="V43" s="79">
        <f t="shared" si="3"/>
        <v>0</v>
      </c>
      <c r="W43" s="88"/>
      <c r="X43" s="54"/>
      <c r="Y43" s="54"/>
      <c r="Z43" s="54"/>
      <c r="AA43" s="54"/>
      <c r="AB43" s="54"/>
      <c r="AC43" s="54"/>
      <c r="AD43" s="54"/>
      <c r="AE43" s="84"/>
      <c r="AF43" s="54"/>
      <c r="AG43" s="54"/>
      <c r="AH43" s="54"/>
      <c r="AI43" s="54"/>
      <c r="AJ43" s="54"/>
      <c r="AK43" s="42"/>
      <c r="AL43" s="42"/>
      <c r="AM43" s="42"/>
      <c r="AN43" s="73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</row>
    <row r="44" spans="1:75" x14ac:dyDescent="0.25">
      <c r="A44" s="71">
        <v>2478</v>
      </c>
      <c r="B44" s="70" t="s">
        <v>69</v>
      </c>
      <c r="C44" s="52">
        <v>6</v>
      </c>
      <c r="D44" s="52">
        <f>$B$14*$B$18*'Girder &amp; Diaphragms'!$B$1</f>
        <v>31350</v>
      </c>
      <c r="E44" s="53"/>
      <c r="F44" s="54"/>
      <c r="G44" s="54"/>
      <c r="H44" s="54"/>
      <c r="I44" s="54"/>
      <c r="J44" s="54"/>
      <c r="K44" s="54"/>
      <c r="L44" s="54"/>
      <c r="M44" s="54"/>
      <c r="N44" s="53">
        <f t="shared" si="1"/>
        <v>0</v>
      </c>
      <c r="O44" s="54">
        <f t="shared" si="2"/>
        <v>0</v>
      </c>
      <c r="P44" s="54">
        <f t="shared" si="3"/>
        <v>0</v>
      </c>
      <c r="Q44" s="54">
        <f t="shared" si="3"/>
        <v>0</v>
      </c>
      <c r="R44" s="54">
        <f t="shared" si="3"/>
        <v>0</v>
      </c>
      <c r="S44" s="54">
        <f t="shared" si="3"/>
        <v>0</v>
      </c>
      <c r="T44" s="54">
        <f t="shared" si="3"/>
        <v>0</v>
      </c>
      <c r="U44" s="54">
        <f t="shared" si="3"/>
        <v>0</v>
      </c>
      <c r="V44" s="79">
        <f t="shared" si="3"/>
        <v>0</v>
      </c>
      <c r="W44" s="88"/>
      <c r="X44" s="54"/>
      <c r="Y44" s="54"/>
      <c r="Z44" s="54"/>
      <c r="AA44" s="54"/>
      <c r="AB44" s="54"/>
      <c r="AC44" s="54"/>
      <c r="AD44" s="54"/>
      <c r="AE44" s="84"/>
      <c r="AF44" s="54"/>
      <c r="AG44" s="54"/>
      <c r="AH44" s="54"/>
      <c r="AI44" s="54"/>
      <c r="AJ44" s="54"/>
      <c r="AK44" s="42"/>
      <c r="AL44" s="42"/>
      <c r="AM44" s="42"/>
      <c r="AN44" s="73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</row>
    <row r="45" spans="1:75" x14ac:dyDescent="0.25">
      <c r="A45" s="71">
        <v>2483</v>
      </c>
      <c r="B45" s="70" t="s">
        <v>70</v>
      </c>
      <c r="C45" s="52">
        <v>6</v>
      </c>
      <c r="D45" s="52">
        <f>$B$14*$B$18*'Girder &amp; Diaphragms'!$B$1</f>
        <v>31350</v>
      </c>
      <c r="E45" s="53"/>
      <c r="F45" s="54"/>
      <c r="G45" s="54"/>
      <c r="H45" s="54"/>
      <c r="I45" s="54"/>
      <c r="J45" s="54"/>
      <c r="K45" s="54"/>
      <c r="L45" s="54"/>
      <c r="M45" s="54"/>
      <c r="N45" s="53">
        <f t="shared" si="1"/>
        <v>0</v>
      </c>
      <c r="O45" s="54">
        <f t="shared" si="2"/>
        <v>0</v>
      </c>
      <c r="P45" s="54">
        <f t="shared" si="3"/>
        <v>0</v>
      </c>
      <c r="Q45" s="54">
        <f t="shared" si="3"/>
        <v>0</v>
      </c>
      <c r="R45" s="54">
        <f t="shared" si="3"/>
        <v>0</v>
      </c>
      <c r="S45" s="54">
        <f t="shared" si="3"/>
        <v>0</v>
      </c>
      <c r="T45" s="54">
        <f t="shared" si="3"/>
        <v>0</v>
      </c>
      <c r="U45" s="54">
        <f t="shared" si="3"/>
        <v>0</v>
      </c>
      <c r="V45" s="79">
        <f t="shared" si="3"/>
        <v>0</v>
      </c>
      <c r="W45" s="88"/>
      <c r="X45" s="54"/>
      <c r="Y45" s="54"/>
      <c r="Z45" s="54"/>
      <c r="AA45" s="54"/>
      <c r="AB45" s="54"/>
      <c r="AC45" s="54"/>
      <c r="AD45" s="54"/>
      <c r="AE45" s="84"/>
      <c r="AF45" s="54"/>
      <c r="AG45" s="54"/>
      <c r="AH45" s="54"/>
      <c r="AI45" s="54"/>
      <c r="AJ45" s="54"/>
      <c r="AK45" s="42"/>
      <c r="AL45" s="42"/>
      <c r="AM45" s="42"/>
      <c r="AN45" s="73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</row>
    <row r="46" spans="1:75" x14ac:dyDescent="0.25">
      <c r="A46" s="71">
        <v>2488</v>
      </c>
      <c r="B46" s="70" t="s">
        <v>71</v>
      </c>
      <c r="C46" s="52">
        <v>6</v>
      </c>
      <c r="D46" s="52">
        <f>$B$14*$B$18*'Girder &amp; Diaphragms'!$B$1</f>
        <v>31350</v>
      </c>
      <c r="E46" s="53"/>
      <c r="F46" s="54"/>
      <c r="G46" s="54"/>
      <c r="H46" s="54"/>
      <c r="I46" s="54"/>
      <c r="J46" s="54"/>
      <c r="K46" s="54"/>
      <c r="L46" s="54"/>
      <c r="M46" s="54"/>
      <c r="N46" s="53">
        <f t="shared" si="1"/>
        <v>0</v>
      </c>
      <c r="O46" s="54">
        <f t="shared" si="2"/>
        <v>0</v>
      </c>
      <c r="P46" s="54">
        <f t="shared" si="3"/>
        <v>0</v>
      </c>
      <c r="Q46" s="54">
        <f t="shared" si="3"/>
        <v>0</v>
      </c>
      <c r="R46" s="54">
        <f t="shared" si="3"/>
        <v>0</v>
      </c>
      <c r="S46" s="54">
        <f t="shared" si="3"/>
        <v>0</v>
      </c>
      <c r="T46" s="54">
        <f t="shared" si="3"/>
        <v>0</v>
      </c>
      <c r="U46" s="54">
        <f t="shared" si="3"/>
        <v>0</v>
      </c>
      <c r="V46" s="79">
        <f t="shared" si="3"/>
        <v>0</v>
      </c>
      <c r="W46" s="88"/>
      <c r="X46" s="54"/>
      <c r="Y46" s="54"/>
      <c r="Z46" s="54"/>
      <c r="AA46" s="54"/>
      <c r="AB46" s="54"/>
      <c r="AC46" s="54"/>
      <c r="AD46" s="54"/>
      <c r="AE46" s="84"/>
      <c r="AF46" s="54"/>
      <c r="AG46" s="54"/>
      <c r="AH46" s="54"/>
      <c r="AI46" s="54"/>
      <c r="AJ46" s="54"/>
      <c r="AK46" s="42"/>
      <c r="AL46" s="42"/>
      <c r="AM46" s="42"/>
      <c r="AN46" s="73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</row>
    <row r="47" spans="1:75" x14ac:dyDescent="0.25">
      <c r="A47" s="71">
        <v>2493</v>
      </c>
      <c r="B47" s="70" t="s">
        <v>72</v>
      </c>
      <c r="C47" s="52">
        <v>6</v>
      </c>
      <c r="D47" s="52">
        <f>$B$14*$B$18*'Girder &amp; Diaphragms'!$B$1</f>
        <v>31350</v>
      </c>
      <c r="E47" s="53"/>
      <c r="F47" s="54"/>
      <c r="G47" s="54"/>
      <c r="H47" s="54"/>
      <c r="I47" s="54"/>
      <c r="J47" s="54"/>
      <c r="K47" s="54"/>
      <c r="L47" s="54"/>
      <c r="M47" s="54"/>
      <c r="N47" s="53">
        <f t="shared" si="1"/>
        <v>0</v>
      </c>
      <c r="O47" s="54">
        <f t="shared" si="2"/>
        <v>0</v>
      </c>
      <c r="P47" s="54">
        <f t="shared" si="3"/>
        <v>0</v>
      </c>
      <c r="Q47" s="54">
        <f t="shared" si="3"/>
        <v>0</v>
      </c>
      <c r="R47" s="54">
        <f t="shared" si="3"/>
        <v>0</v>
      </c>
      <c r="S47" s="54">
        <f t="shared" si="3"/>
        <v>0</v>
      </c>
      <c r="T47" s="54">
        <f t="shared" si="3"/>
        <v>0</v>
      </c>
      <c r="U47" s="54">
        <f t="shared" si="3"/>
        <v>0</v>
      </c>
      <c r="V47" s="79">
        <f t="shared" si="3"/>
        <v>0</v>
      </c>
      <c r="W47" s="88"/>
      <c r="X47" s="54"/>
      <c r="Y47" s="54"/>
      <c r="Z47" s="54"/>
      <c r="AA47" s="54"/>
      <c r="AB47" s="54"/>
      <c r="AC47" s="54"/>
      <c r="AD47" s="54"/>
      <c r="AE47" s="84"/>
      <c r="AF47" s="54"/>
      <c r="AG47" s="54"/>
      <c r="AH47" s="54"/>
      <c r="AI47" s="54"/>
      <c r="AJ47" s="54"/>
      <c r="AK47" s="42"/>
      <c r="AL47" s="42"/>
      <c r="AM47" s="42"/>
      <c r="AN47" s="73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</row>
    <row r="48" spans="1:75" x14ac:dyDescent="0.25">
      <c r="A48" s="71">
        <v>2398</v>
      </c>
      <c r="B48" s="70" t="s">
        <v>73</v>
      </c>
      <c r="C48" s="52">
        <v>5</v>
      </c>
      <c r="D48" s="52">
        <f>$B$14*$B$18*'Girder &amp; Diaphragms'!$B$1</f>
        <v>31350</v>
      </c>
      <c r="E48" s="53"/>
      <c r="F48" s="54"/>
      <c r="G48" s="54"/>
      <c r="H48" s="54"/>
      <c r="I48" s="54"/>
      <c r="J48" s="54"/>
      <c r="K48" s="54"/>
      <c r="L48" s="54"/>
      <c r="M48" s="54"/>
      <c r="N48" s="53">
        <f t="shared" si="1"/>
        <v>0</v>
      </c>
      <c r="O48" s="54">
        <f t="shared" si="2"/>
        <v>0</v>
      </c>
      <c r="P48" s="54">
        <f t="shared" si="3"/>
        <v>0</v>
      </c>
      <c r="Q48" s="54">
        <f t="shared" si="3"/>
        <v>0</v>
      </c>
      <c r="R48" s="54">
        <f t="shared" si="3"/>
        <v>0</v>
      </c>
      <c r="S48" s="54">
        <f t="shared" si="3"/>
        <v>0</v>
      </c>
      <c r="T48" s="54">
        <f t="shared" si="3"/>
        <v>0</v>
      </c>
      <c r="U48" s="54">
        <f t="shared" si="3"/>
        <v>0</v>
      </c>
      <c r="V48" s="79">
        <f t="shared" si="3"/>
        <v>0</v>
      </c>
      <c r="W48" s="88"/>
      <c r="X48" s="54"/>
      <c r="Y48" s="54"/>
      <c r="Z48" s="54"/>
      <c r="AA48" s="54"/>
      <c r="AB48" s="54"/>
      <c r="AC48" s="54"/>
      <c r="AD48" s="54"/>
      <c r="AE48" s="84"/>
      <c r="AF48" s="54"/>
      <c r="AG48" s="54"/>
      <c r="AH48" s="54"/>
      <c r="AI48" s="54"/>
      <c r="AJ48" s="54"/>
      <c r="AK48" s="42"/>
      <c r="AL48" s="42"/>
      <c r="AM48" s="42"/>
      <c r="AN48" s="73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  <c r="BK48" s="44"/>
      <c r="BL48" s="44"/>
      <c r="BM48" s="44"/>
      <c r="BN48" s="44"/>
      <c r="BO48" s="44"/>
      <c r="BP48" s="44"/>
      <c r="BQ48" s="44"/>
      <c r="BR48" s="44"/>
      <c r="BS48" s="44"/>
      <c r="BT48" s="44"/>
      <c r="BU48" s="44"/>
      <c r="BV48" s="44"/>
      <c r="BW48" s="44"/>
    </row>
    <row r="49" spans="1:58" x14ac:dyDescent="0.25">
      <c r="A49" s="71"/>
      <c r="B49" s="70"/>
      <c r="C49" s="52"/>
      <c r="D49" s="41"/>
      <c r="E49" s="54"/>
      <c r="F49" s="54"/>
      <c r="G49" s="54"/>
      <c r="H49" s="54"/>
      <c r="I49" s="54"/>
      <c r="J49" s="54"/>
      <c r="K49" s="54"/>
      <c r="L49" s="54"/>
      <c r="M49" s="84"/>
      <c r="N49" s="54"/>
      <c r="O49" s="54"/>
      <c r="P49" s="54"/>
      <c r="Q49" s="54"/>
      <c r="R49" s="54"/>
      <c r="S49" s="54"/>
      <c r="T49" s="54"/>
      <c r="U49" s="54"/>
      <c r="V49" s="79"/>
      <c r="W49" s="89"/>
      <c r="X49" s="42"/>
      <c r="Y49" s="42"/>
      <c r="Z49" s="42"/>
      <c r="AA49" s="42"/>
      <c r="AB49" s="42"/>
      <c r="AC49" s="42"/>
      <c r="AD49" s="42"/>
      <c r="AE49" s="43"/>
      <c r="AF49" s="42"/>
      <c r="AG49" s="42"/>
      <c r="AH49" s="42"/>
      <c r="AI49" s="42"/>
      <c r="AJ49" s="42"/>
      <c r="AK49" s="42"/>
      <c r="AL49" s="42"/>
      <c r="AM49" s="42"/>
      <c r="AN49" s="73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</row>
    <row r="50" spans="1:58" x14ac:dyDescent="0.25">
      <c r="A50" s="134" t="s">
        <v>126</v>
      </c>
      <c r="B50" s="135"/>
      <c r="C50" s="135"/>
      <c r="D50" s="136"/>
      <c r="E50" s="85">
        <f>MIN(E26:E48)</f>
        <v>0</v>
      </c>
      <c r="F50" s="85">
        <f>MIN(F26:F48)</f>
        <v>0</v>
      </c>
      <c r="G50" s="85">
        <f t="shared" ref="G50:AN50" si="4">MIN(G26:G48)</f>
        <v>0</v>
      </c>
      <c r="H50" s="85">
        <f t="shared" si="4"/>
        <v>0</v>
      </c>
      <c r="I50" s="85">
        <f t="shared" si="4"/>
        <v>0</v>
      </c>
      <c r="J50" s="85">
        <f t="shared" si="4"/>
        <v>0</v>
      </c>
      <c r="K50" s="85">
        <f t="shared" si="4"/>
        <v>0</v>
      </c>
      <c r="L50" s="85">
        <f t="shared" si="4"/>
        <v>0</v>
      </c>
      <c r="M50" s="86">
        <f t="shared" si="4"/>
        <v>0</v>
      </c>
      <c r="N50" s="85">
        <f t="shared" si="4"/>
        <v>0</v>
      </c>
      <c r="O50" s="85">
        <f t="shared" si="4"/>
        <v>0</v>
      </c>
      <c r="P50" s="85">
        <f t="shared" si="4"/>
        <v>0</v>
      </c>
      <c r="Q50" s="85">
        <f t="shared" si="4"/>
        <v>0</v>
      </c>
      <c r="R50" s="85">
        <f t="shared" si="4"/>
        <v>0</v>
      </c>
      <c r="S50" s="85">
        <f t="shared" si="4"/>
        <v>0</v>
      </c>
      <c r="T50" s="85">
        <f t="shared" si="4"/>
        <v>0</v>
      </c>
      <c r="U50" s="85">
        <f t="shared" si="4"/>
        <v>0</v>
      </c>
      <c r="V50" s="87">
        <f t="shared" si="4"/>
        <v>0</v>
      </c>
      <c r="W50" s="92">
        <f t="shared" si="4"/>
        <v>0</v>
      </c>
      <c r="X50" s="85">
        <f t="shared" si="4"/>
        <v>0</v>
      </c>
      <c r="Y50" s="85">
        <f t="shared" si="4"/>
        <v>0</v>
      </c>
      <c r="Z50" s="85">
        <f t="shared" si="4"/>
        <v>0</v>
      </c>
      <c r="AA50" s="85">
        <f t="shared" si="4"/>
        <v>0</v>
      </c>
      <c r="AB50" s="85">
        <f t="shared" si="4"/>
        <v>0</v>
      </c>
      <c r="AC50" s="85">
        <f t="shared" si="4"/>
        <v>0</v>
      </c>
      <c r="AD50" s="85">
        <f t="shared" si="4"/>
        <v>0</v>
      </c>
      <c r="AE50" s="86">
        <f t="shared" si="4"/>
        <v>0</v>
      </c>
      <c r="AF50" s="85">
        <f t="shared" si="4"/>
        <v>0</v>
      </c>
      <c r="AG50" s="85">
        <f t="shared" si="4"/>
        <v>0</v>
      </c>
      <c r="AH50" s="85">
        <f t="shared" si="4"/>
        <v>0</v>
      </c>
      <c r="AI50" s="85">
        <f t="shared" si="4"/>
        <v>0</v>
      </c>
      <c r="AJ50" s="85">
        <f t="shared" si="4"/>
        <v>0</v>
      </c>
      <c r="AK50" s="85">
        <f t="shared" si="4"/>
        <v>0</v>
      </c>
      <c r="AL50" s="85">
        <f t="shared" si="4"/>
        <v>0</v>
      </c>
      <c r="AM50" s="85">
        <f t="shared" si="4"/>
        <v>0</v>
      </c>
      <c r="AN50" s="87">
        <f t="shared" si="4"/>
        <v>0</v>
      </c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</row>
    <row r="51" spans="1:58" ht="15.75" thickBot="1" x14ac:dyDescent="0.3">
      <c r="A51" s="74"/>
      <c r="B51" s="75"/>
      <c r="C51" s="76"/>
      <c r="D51" s="82"/>
      <c r="E51" s="80"/>
      <c r="F51" s="80"/>
      <c r="G51" s="80"/>
      <c r="H51" s="80"/>
      <c r="I51" s="80"/>
      <c r="J51" s="80"/>
      <c r="K51" s="80"/>
      <c r="L51" s="80"/>
      <c r="M51" s="83"/>
      <c r="N51" s="80"/>
      <c r="O51" s="80"/>
      <c r="P51" s="80"/>
      <c r="Q51" s="80"/>
      <c r="R51" s="80"/>
      <c r="S51" s="80"/>
      <c r="T51" s="80"/>
      <c r="U51" s="80"/>
      <c r="V51" s="81"/>
      <c r="W51" s="90"/>
      <c r="X51" s="77"/>
      <c r="Y51" s="77"/>
      <c r="Z51" s="77"/>
      <c r="AA51" s="77"/>
      <c r="AB51" s="77"/>
      <c r="AC51" s="77"/>
      <c r="AD51" s="77"/>
      <c r="AE51" s="91"/>
      <c r="AF51" s="77"/>
      <c r="AG51" s="77"/>
      <c r="AH51" s="77"/>
      <c r="AI51" s="77"/>
      <c r="AJ51" s="77"/>
      <c r="AK51" s="77"/>
      <c r="AL51" s="77"/>
      <c r="AM51" s="77"/>
      <c r="AN51" s="78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</row>
    <row r="52" spans="1:58" ht="22.9" customHeight="1" x14ac:dyDescent="0.25"/>
    <row r="53" spans="1:58" ht="22.9" customHeight="1" x14ac:dyDescent="0.25"/>
    <row r="79" spans="5:22" x14ac:dyDescent="0.25"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</row>
    <row r="80" spans="5:22" x14ac:dyDescent="0.25"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</row>
    <row r="81" spans="5:22" x14ac:dyDescent="0.25"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</row>
    <row r="82" spans="5:22" x14ac:dyDescent="0.25"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</row>
    <row r="83" spans="5:22" x14ac:dyDescent="0.25"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</row>
    <row r="84" spans="5:22" x14ac:dyDescent="0.25"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</row>
    <row r="85" spans="5:22" x14ac:dyDescent="0.25"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</row>
    <row r="86" spans="5:22" x14ac:dyDescent="0.25"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</row>
    <row r="87" spans="5:22" x14ac:dyDescent="0.25"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</row>
    <row r="88" spans="5:22" x14ac:dyDescent="0.25"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</row>
    <row r="89" spans="5:22" x14ac:dyDescent="0.25"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</row>
    <row r="90" spans="5:22" x14ac:dyDescent="0.25"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</row>
    <row r="91" spans="5:22" x14ac:dyDescent="0.25"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</row>
    <row r="92" spans="5:22" x14ac:dyDescent="0.25"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</row>
    <row r="93" spans="5:22" x14ac:dyDescent="0.25"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</row>
    <row r="94" spans="5:22" x14ac:dyDescent="0.25"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</row>
    <row r="95" spans="5:22" x14ac:dyDescent="0.25"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</row>
    <row r="96" spans="5:22" x14ac:dyDescent="0.25"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</row>
    <row r="97" spans="5:22" x14ac:dyDescent="0.25"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</row>
    <row r="98" spans="5:22" x14ac:dyDescent="0.25"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</row>
    <row r="99" spans="5:22" x14ac:dyDescent="0.25"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</row>
    <row r="100" spans="5:22" x14ac:dyDescent="0.25"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</row>
    <row r="101" spans="5:22" x14ac:dyDescent="0.25"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</row>
    <row r="102" spans="5:22" x14ac:dyDescent="0.25"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</row>
    <row r="103" spans="5:22" x14ac:dyDescent="0.25"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</row>
    <row r="104" spans="5:22" x14ac:dyDescent="0.25"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</row>
    <row r="105" spans="5:22" x14ac:dyDescent="0.25"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</row>
    <row r="106" spans="5:22" x14ac:dyDescent="0.25"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</row>
    <row r="107" spans="5:22" x14ac:dyDescent="0.25"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</row>
    <row r="108" spans="5:22" x14ac:dyDescent="0.25"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</row>
    <row r="109" spans="5:22" x14ac:dyDescent="0.25"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</row>
    <row r="110" spans="5:22" x14ac:dyDescent="0.25"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</row>
  </sheetData>
  <mergeCells count="6">
    <mergeCell ref="A50:D50"/>
    <mergeCell ref="B3:C3"/>
    <mergeCell ref="E23:M23"/>
    <mergeCell ref="N23:V23"/>
    <mergeCell ref="W23:AE23"/>
    <mergeCell ref="AF23:AN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Plans</vt:lpstr>
      <vt:lpstr>Bridge Config.</vt:lpstr>
      <vt:lpstr>Girder &amp; Diaphragms</vt:lpstr>
      <vt:lpstr>LRFR Flexure Responses</vt:lpstr>
      <vt:lpstr>LRFR Flexure Ratings</vt:lpstr>
      <vt:lpstr>LRFR Shear Responses</vt:lpstr>
      <vt:lpstr>LRFR Shear Ratings</vt:lpstr>
      <vt:lpstr>LFR Flexure Responses</vt:lpstr>
      <vt:lpstr>LFR Flexure Ratings</vt:lpstr>
      <vt:lpstr>LFR Shear Responses</vt:lpstr>
      <vt:lpstr>LFR Shear Ratings</vt:lpstr>
      <vt:lpstr>API - Element Index</vt:lpstr>
    </vt:vector>
  </TitlesOfParts>
  <Company>Drexel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John</cp:lastModifiedBy>
  <dcterms:created xsi:type="dcterms:W3CDTF">2016-02-25T16:28:21Z</dcterms:created>
  <dcterms:modified xsi:type="dcterms:W3CDTF">2016-06-22T15:36:27Z</dcterms:modified>
</cp:coreProperties>
</file>