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rmat\Translation\ONEPlanET_Model_Bani_V9\ONEPlanET_Model_Bani_V8\"/>
    </mc:Choice>
  </mc:AlternateContent>
  <xr:revisionPtr revIDLastSave="0" documentId="13_ncr:1_{14BB3845-78C7-4C4B-8F22-C9BB9F007380}" xr6:coauthVersionLast="36" xr6:coauthVersionMax="47" xr10:uidLastSave="{00000000-0000-0000-0000-000000000000}"/>
  <bookViews>
    <workbookView xWindow="0" yWindow="0" windowWidth="23040" windowHeight="8928" activeTab="5" xr2:uid="{8AF09A68-1E69-45D1-8E20-0D5BFAEDC489}"/>
  </bookViews>
  <sheets>
    <sheet name="Readme" sheetId="3" r:id="rId1"/>
    <sheet name="energy" sheetId="9" r:id="rId2"/>
    <sheet name="Water" sheetId="13" r:id="rId3"/>
    <sheet name="economy" sheetId="10" r:id="rId4"/>
    <sheet name="population" sheetId="6" r:id="rId5"/>
    <sheet name="land_and_water" sheetId="11" r:id="rId6"/>
  </sheets>
  <definedNames>
    <definedName name="AFFORESTATION_SP" localSheetId="5">land_and_water!$A$13</definedName>
    <definedName name="ALLOCATE_DEMAND_TO_TECHS_PRIORITIES" localSheetId="1">energy!$A$6:$H$6</definedName>
    <definedName name="ALLOCATE_DEMAND_TO_TECHS_WIDTH" localSheetId="1">energy!$A$8</definedName>
    <definedName name="cattle_head" localSheetId="2">Water!$C$30:$AG$30</definedName>
    <definedName name="cattle_water_demand" localSheetId="2">Water!$C$11:$AG$11</definedName>
    <definedName name="chicken_head" localSheetId="2">Water!$C$29:$AG$29</definedName>
    <definedName name="chicken_water_demand" localSheetId="2">Water!$C$10:$AG$10</definedName>
    <definedName name="CO2_EMISSION_FACTOR_OF_ELECTRICITY_IMPORTS" localSheetId="1">energy!$B$100:$AK$100</definedName>
    <definedName name="dams" localSheetId="2">Water!$C$3:$AG$3</definedName>
    <definedName name="domestic_water_withdrawal" localSheetId="2">Water!$C$8:$AG$8</definedName>
    <definedName name="ducks_water_demand" localSheetId="2">Water!$C$12:$AG$12</definedName>
    <definedName name="EMISSION_WEIGHT" localSheetId="1">energy!$A$108</definedName>
    <definedName name="env_flow_30" localSheetId="2">Water!$C$6:$AG$6</definedName>
    <definedName name="env_flow_40" localSheetId="2">Water!$C$7:$AG$7</definedName>
    <definedName name="EXOGENOUS_LAND_USE_DEMANDS" localSheetId="5">land_and_water!$B$51:$M$51</definedName>
    <definedName name="EXPECTED_LABOUR_SHARE" localSheetId="3">economy!$G$15:$AJ$15</definedName>
    <definedName name="EXPECTED_SECTOR_SHARE" localSheetId="3">economy!$G$11:$AJ$14</definedName>
    <definedName name="FE_INTENSITIES_HOUSEHOLDS_USER_DEFINED" localSheetId="1">energy!$C$66:$AL$70</definedName>
    <definedName name="FE_INTENSITIES_PRODUCTIVE_SECTORS_USER_DEFINED_AGRICULTURE" localSheetId="1">energy!$C$76:$AL$80</definedName>
    <definedName name="FE_INTENSITIES_PRODUCTIVE_SECTORS_USER_DEFINED_COMMERCIAL" localSheetId="1">energy!$C$71:$AL$75</definedName>
    <definedName name="FE_INTENSITIES_PRODUCTIVE_SECTORS_USER_DEFINED_INDUSTRY" localSheetId="1">energy!$C$56:$AL$60</definedName>
    <definedName name="FE_INTENSITIES_PRODUCTIVE_SECTORS_USER_DEFINED_TRANSPORT" localSheetId="1">energy!$C$61:$AL$65</definedName>
    <definedName name="FORESTRY_SELF_SUFFICIENCY_SP" localSheetId="5">land_and_water!$A$54</definedName>
    <definedName name="GAS_LOSSES_EVOLUTION" localSheetId="1">energy!$B$84:$AK$84</definedName>
    <definedName name="goats_water_demand" localSheetId="2">Water!$C$13:$AG$13</definedName>
    <definedName name="GOV_SSP1" localSheetId="3">economy!$F$61:$AI$61</definedName>
    <definedName name="GOV_SSP2" localSheetId="3">economy!$F$62:$AI$62</definedName>
    <definedName name="GOV_SSP3" localSheetId="3">economy!$F$63:$AI$63</definedName>
    <definedName name="GOVERNMENT_EXPENDITURE_SP" localSheetId="3">economy!$G$16:$AJ$16</definedName>
    <definedName name="GRASSLAND_PROTECTION_SP" localSheetId="5">land_and_water!$A$37</definedName>
    <definedName name="groundwater" localSheetId="2">Water!$C$5:$AG$5</definedName>
    <definedName name="HH_CONSUMPTION_SSP1" localSheetId="3">economy!$F$54:$AI$54</definedName>
    <definedName name="HH_CONSUMPTION_SSP2" localSheetId="3">economy!$F$55:$AI$55</definedName>
    <definedName name="HH_CONSUMPTION_SSP3" localSheetId="3">economy!$F$56:$AI$56</definedName>
    <definedName name="horses_water_demand" localSheetId="2">Water!$C$14:$AG$14</definedName>
    <definedName name="INVESTMENT_SP" localSheetId="3">economy!$G$8:$AJ$8</definedName>
    <definedName name="INVESTMENT_SSP1" localSheetId="3">economy!$F$47:$AI$47</definedName>
    <definedName name="INVESTMENT_SSP2" localSheetId="3">economy!$F$48:$AI$48</definedName>
    <definedName name="INVESTMENT_SSP3" localSheetId="3">economy!$F$49:$AI$49</definedName>
    <definedName name="LABOUR_SHARE_SSP1" localSheetId="3">economy!$F$28:$AI$28</definedName>
    <definedName name="LABOUR_SHARE_SSP2" localSheetId="3">economy!$F$27:$AI$27</definedName>
    <definedName name="LABOUR_SHARE_SSP3" localSheetId="3">economy!$F$29:$AI$29</definedName>
    <definedName name="lakes" localSheetId="2">Water!$C$4:$AG$4</definedName>
    <definedName name="LEVEL_OF_ELEC_CONSUMPTION_WEIGHT" localSheetId="1">energy!$A$114</definedName>
    <definedName name="MAXIMUM_EXCHANGE_CAPACITY_OF_INTERCONNECTIONS" localSheetId="1">energy!$B$104:$AK$104</definedName>
    <definedName name="MINIMUN_TIER_CONSIDERED" localSheetId="1">energy!$A$117</definedName>
    <definedName name="NATURAL_LAND_PROTECTION_SP" localSheetId="5">land_and_water!$A$41</definedName>
    <definedName name="NET_EXPORTS_SSP1" localSheetId="3">economy!$F$37:$AI$37</definedName>
    <definedName name="NET_EXPORTS_SSP2" localSheetId="3">economy!$F$38:$AI$38</definedName>
    <definedName name="NET_EXPORTS_SSP3" localSheetId="3">economy!$F$39:$AI$39</definedName>
    <definedName name="OBJECTIVE_FOREST_PLANTATIONS" localSheetId="5">land_and_water!$E$21:$E$21</definedName>
    <definedName name="OBJECTIVE_FORESTRY_SELF_SUFFICIENCY_SP" localSheetId="5">land_and_water!$E$56:$E$56</definedName>
    <definedName name="pearl_millet_area" localSheetId="2">Water!$C$23:$AG$23</definedName>
    <definedName name="pearl_millet_water_demand" localSheetId="2">Water!$C$17:$AG$17</definedName>
    <definedName name="pig_head" localSheetId="2">Water!$C$34:$AG$34</definedName>
    <definedName name="pigs_water_demand" localSheetId="2">Water!$C$15:$AG$15</definedName>
    <definedName name="PLANIFICATION_OF_POWER_DESIRE_BY_TECH_USER_DEFINED_SCENARIO" localSheetId="1">energy!$B$20:$AK$26</definedName>
    <definedName name="POLICY_OBJECTIVE_AFFORESTATION_SP" localSheetId="5">land_and_water!$E$16:$E$16</definedName>
    <definedName name="POLICY_OBJECTIVE_CROPLAND_IRRIGATED_SP" localSheetId="5">land_and_water!$E$11:$E$11</definedName>
    <definedName name="POLICY_OBJECTIVE_CROPLAND_PROTECTION_SP" localSheetId="5">land_and_water!$E$35:$E$35</definedName>
    <definedName name="POLICY_OBJECTIVE_CROPLAND_RAINFED_SP" localSheetId="5">land_and_water!$E$7:$E$7</definedName>
    <definedName name="POLICY_OBJECTIVE_GRASSLAND_PROTECTION_SP" localSheetId="5">land_and_water!$E$39:$E$39</definedName>
    <definedName name="POLICY_OBJECTIVE_MANAGED_FOREST_PROTECTION_SP" localSheetId="5">land_and_water!$E$31:$E$31</definedName>
    <definedName name="POLICY_OBJECTIVE_NATURAL_LAND_PROTECTION_SP" localSheetId="5">land_and_water!$E$43:$E$43</definedName>
    <definedName name="POLICY_OBJECTIVE_PRIMARY_FOREST_PROTECTION_SP" localSheetId="5">land_and_water!$E$27:$E$27</definedName>
    <definedName name="POLICY_SWITCH_AFFORESTATION_SP" localSheetId="5">land_and_water!$B$16:$B$16</definedName>
    <definedName name="POLICY_SWITCH_CROPLAND_IRRIGATED_SP" localSheetId="5">land_and_water!$B$11:$B$11</definedName>
    <definedName name="POLICY_SWITCH_CROPLAND_PROTECTION_SP" localSheetId="5">land_and_water!$B$35:$B$35</definedName>
    <definedName name="POLICY_SWITCH_CROPLAND_RAINFED_SP" localSheetId="5">land_and_water!$B$7:$B$7</definedName>
    <definedName name="POLICY_SWITCH_FOREST_PLANTATIONS_SP" localSheetId="5">land_and_water!$B$21:$B$21</definedName>
    <definedName name="POLICY_SWITCH_GRASSLAND_PROTECTION_SP" localSheetId="5">land_and_water!$B$39:$B$39</definedName>
    <definedName name="POLICY_SWITCH_MANAGED_FOREST_PROTECTION_SP" localSheetId="5">land_and_water!$B$31:$B$31</definedName>
    <definedName name="POLICY_SWITCH_NATURAL_LAND_PROTECTION_SP" localSheetId="5">land_and_water!$B$43:$B$43</definedName>
    <definedName name="POLICY_SWITCH_PRIMARY_FOREST_PROTECTION_SP" localSheetId="5">land_and_water!$B$27:$B$27</definedName>
    <definedName name="POLICY_YEAR_FINAL_AFFORESTATION_SP" localSheetId="5">land_and_water!$D$16:$D$16</definedName>
    <definedName name="POLICY_YEAR_FINAL_CROPLAND_IRRIGATED_SP" localSheetId="5">land_and_water!$D$11:$D$11</definedName>
    <definedName name="POLICY_YEAR_FINAL_CROPLAND_PROTECTION_SP" localSheetId="5">land_and_water!$D$35:$D$35</definedName>
    <definedName name="POLICY_YEAR_FINAL_CROPLAND_RAINFED_SP" localSheetId="5">land_and_water!$D$7:$D$7</definedName>
    <definedName name="POLICY_YEAR_FINAL_GRASSLAND_PROTECTION_SP" localSheetId="5">land_and_water!$D$39:$D$39</definedName>
    <definedName name="POLICY_YEAR_FINAL_MANAGED_FOREST_PROTECTION_SP" localSheetId="5">land_and_water!$D$31:$D$31</definedName>
    <definedName name="POLICY_YEAR_FINAL_NATURAL_LAND_PROTECTION_SP" localSheetId="5">land_and_water!$D$43:$D$43</definedName>
    <definedName name="POLICY_YEAR_FINAL_PRIMARY_FOREST_PROTECTION_SP" localSheetId="5">land_and_water!$D$27:$D$27</definedName>
    <definedName name="POLICY_YEAR_INITIAL_AFFORESTATION_SP" localSheetId="5">land_and_water!$C$16:$C$16</definedName>
    <definedName name="POLICY_YEAR_INITIAL_CROPLAND_IRRIGATED_SP" localSheetId="5">land_and_water!$C$11:$C$11</definedName>
    <definedName name="POLICY_YEAR_INITIAL_CROPLAND_PROTECTION_SP" localSheetId="5">land_and_water!$C$35:$C$35</definedName>
    <definedName name="POLICY_YEAR_INITIAL_CROPLAND_RAINFED_SP" localSheetId="5">land_and_water!$C$7:$C$7</definedName>
    <definedName name="POLICY_YEAR_INITIAL_GRASSLAND_PROTECTION_SP" localSheetId="5">land_and_water!$C$39:$C$39</definedName>
    <definedName name="POLICY_YEAR_INITIAL_MANAGED_FOREST_PROTECTION_SP" localSheetId="5">land_and_water!$C$31:$C$31</definedName>
    <definedName name="POLICY_YEAR_INITIAL_NATURAL_LAND_PROTECTION_SP" localSheetId="5">land_and_water!$C$43:$C$43</definedName>
    <definedName name="POLICY_YEAR_INITIAL_PRIMARY_FOREST_PROTECTION_SP" localSheetId="5">land_and_water!$C$27:$C$27</definedName>
    <definedName name="POPULATION_SSP1">population!$E$4:$AH$4</definedName>
    <definedName name="POPULATION_SSP2">population!$E$6:$AH$6</definedName>
    <definedName name="POPULATION_SSP3">population!$E$8:$AH$8</definedName>
    <definedName name="PRIMARY_FOREST_PROTECTION_SP" localSheetId="5">land_and_water!$A$23</definedName>
    <definedName name="PRIORITIES_OF_LAND_USE_CHANGE_SP" localSheetId="5">land_and_water!$A$58</definedName>
    <definedName name="PRIORITIES_OF_LAND_USE_CROPLAND_RAINFED" localSheetId="5">land_and_water!$B$60:$B$60</definedName>
    <definedName name="PRIORITIES_OF_LAND_USE_FOREST_MANAGED" localSheetId="5">land_and_water!$C$60:$C$60</definedName>
    <definedName name="PRIORITIES_OF_LAND_USE_FOREST_PLANTATIONS" localSheetId="5">land_and_water!$D$60:$D$60</definedName>
    <definedName name="PRIORITIES_OF_LAND_USE_SOLAR_LAND" localSheetId="5">land_and_water!$E$60:$E$60</definedName>
    <definedName name="RATIO_OF_IMPORTS_WEIGHT" localSheetId="1">energy!$A$111</definedName>
    <definedName name="rice_double_area" localSheetId="2">Water!$C$25:$AG$25</definedName>
    <definedName name="rice_double_water_demand" localSheetId="2">Water!$C$19:$AG$19</definedName>
    <definedName name="rice_simple_area" localSheetId="2">Water!$C$24:$AG$24</definedName>
    <definedName name="rice_simple_water_demand" localSheetId="2">Water!$C$18:$AG$18</definedName>
    <definedName name="SCENARIO_TIME_ECO" localSheetId="3">economy!$G$6:$AJ$6</definedName>
    <definedName name="SCENARIO_TIME_POP">population!$E$3:$AH$3</definedName>
    <definedName name="SECTOR_SHARE_SP" localSheetId="3">economy!$G$11:$AJ$14</definedName>
    <definedName name="SECTOR_SHARE_SSP1" localSheetId="3">economy!$F$74:$AI$77</definedName>
    <definedName name="SECTOR_SHARE_SSP2" localSheetId="3">economy!$F$82:$AI$85</definedName>
    <definedName name="SECTOR_SHARE_SSP3" localSheetId="3">economy!$F$89:$AI$92</definedName>
    <definedName name="SELECT_COAL_POWER_PLANTS_PHASE_OUT" localSheetId="1">energy!$B$35</definedName>
    <definedName name="SELECT_ELECTRICITY_DISTRIBUTION_LOSSES" localSheetId="1">energy!$B$93</definedName>
    <definedName name="SELECT_PLANIFICATION_OF_POWER_DESIRE_BY_TECH_MODE" localSheetId="1">energy!$B$17</definedName>
    <definedName name="SELECT_POLICY_FINAL_ENERGY_SUBSTITUTION" localSheetId="1">energy!$B$53</definedName>
    <definedName name="sheep_head" localSheetId="2">Water!$C$35:$AG$35</definedName>
    <definedName name="sheep_water_demand" localSheetId="2">Water!$C$16:$AG$16</definedName>
    <definedName name="small_millet_area" localSheetId="2">Water!$C$26:$AG$26</definedName>
    <definedName name="small_millet_water_demand" localSheetId="2">Water!$C$20:$AG$20</definedName>
    <definedName name="sorghum_area" localSheetId="2">Water!$C$27:$AG$27</definedName>
    <definedName name="sorghum_water_demand" localSheetId="2">Water!$C$21:$AG$21</definedName>
    <definedName name="sugarcane_area" localSheetId="2">Water!$C$28:$AG$28</definedName>
    <definedName name="sugarcane_water_demand" localSheetId="2">Water!$C$22:$AG$22</definedName>
    <definedName name="surface_water" localSheetId="2">Water!$C$2:$AG$2</definedName>
    <definedName name="SWITCH_FORESTRY_SELF_SUFFICIENCY_SP" localSheetId="5">land_and_water!$B$56:$B$56</definedName>
    <definedName name="SWITCH_SEASONALITY" localSheetId="1">energy!$B$123</definedName>
    <definedName name="TAXES_LESS_SUBSIDES_SHARE_SP" localSheetId="3">economy!$G$10:$AJ$10</definedName>
    <definedName name="TAXES_LESS_SUBSIDES_SP" localSheetId="3">economy!$G$9:$AJ$9</definedName>
    <definedName name="TAXES_SSP1" localSheetId="3">economy!$F$67:$AI$67</definedName>
    <definedName name="TAXES_SSP2" localSheetId="3">economy!$F$68:$AI$68</definedName>
    <definedName name="TAXES_SSP3" localSheetId="3">economy!$F$69:$AI$69</definedName>
    <definedName name="TIME">energy!$B$99:$AK$99</definedName>
    <definedName name="TIME_SCENARIO" localSheetId="1">energy!$B$19:$AK$19</definedName>
    <definedName name="TIME_SCENARIO_CO2_FROM_ELEC_IMPORTS" localSheetId="1">energy!$B$99:$AK$99</definedName>
    <definedName name="TIME_SECENARIO_ELEC_DISTRIBUTION_LOSSES" localSheetId="1">energy!$B$95:$AK$95</definedName>
    <definedName name="total_water_withdrawal_per_capita" localSheetId="2">Water!$C$9:$AG$9</definedName>
    <definedName name="USER_DEFINED_DISTRIBUTION_ELECTRICITY_LOSSES" localSheetId="1">energy!$B$96:$AK$96</definedName>
    <definedName name="USER_DEFINED_PHASE_OUT_OF_COAL_POWER_PLANTS" localSheetId="1">energy!$B$38:$AK$38</definedName>
    <definedName name="YEAR_FINAL_FOREST_PLANTATIONS" localSheetId="5">land_and_water!$D$21:$D$21</definedName>
    <definedName name="YEAR_FINAL_FORESTRY_SELF_SUFFICIENCY_SP" localSheetId="5">land_and_water!$D$56:$D$56</definedName>
    <definedName name="YEAR_INITIAL_FOREST_PLANTATIONS" localSheetId="5">land_and_water!$C$21:$C$21</definedName>
    <definedName name="YEAR_INITIAL_FORESTRY_SELF_SUFFICIENCY_SP" localSheetId="5">land_and_water!$C$56:$C$56</definedName>
    <definedName name="YEARS" localSheetId="2">Water!$C$1:$AG$1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5" i="9" l="1"/>
  <c r="R25" i="9" s="1"/>
  <c r="S25" i="9" s="1"/>
  <c r="T25" i="9" s="1"/>
  <c r="U25" i="9" s="1"/>
  <c r="V25" i="9" s="1"/>
  <c r="W25" i="9" s="1"/>
  <c r="X25" i="9" s="1"/>
  <c r="Y25" i="9" s="1"/>
  <c r="Z25" i="9" s="1"/>
  <c r="AA25" i="9" s="1"/>
  <c r="AB25" i="9" s="1"/>
  <c r="AC25" i="9" s="1"/>
  <c r="AD25" i="9" s="1"/>
  <c r="AE25" i="9" s="1"/>
  <c r="AF25" i="9" s="1"/>
  <c r="AG25" i="9" s="1"/>
  <c r="AH25" i="9" s="1"/>
  <c r="AI25" i="9" s="1"/>
  <c r="AJ25" i="9" s="1"/>
  <c r="AK25" i="9" s="1"/>
  <c r="Q22" i="9"/>
  <c r="R22" i="9" s="1"/>
  <c r="S22" i="9" s="1"/>
  <c r="T22" i="9" s="1"/>
  <c r="U22" i="9" s="1"/>
  <c r="V22" i="9" s="1"/>
  <c r="W22" i="9" s="1"/>
  <c r="X22" i="9" s="1"/>
  <c r="Y22" i="9" s="1"/>
  <c r="Z22" i="9" s="1"/>
  <c r="AA22" i="9" s="1"/>
  <c r="AB22" i="9" s="1"/>
  <c r="AC22" i="9" s="1"/>
  <c r="AD22" i="9" s="1"/>
  <c r="AE22" i="9" s="1"/>
  <c r="AF22" i="9" s="1"/>
  <c r="AG22" i="9" s="1"/>
  <c r="AH22" i="9" s="1"/>
  <c r="AI22" i="9" s="1"/>
  <c r="AJ22" i="9" s="1"/>
  <c r="AK22" i="9" s="1"/>
  <c r="Q24" i="9"/>
  <c r="R24" i="9" s="1"/>
  <c r="S24" i="9" s="1"/>
  <c r="T24" i="9" s="1"/>
  <c r="U24" i="9" s="1"/>
  <c r="V24" i="9" s="1"/>
  <c r="W24" i="9" s="1"/>
  <c r="X24" i="9" s="1"/>
  <c r="Y24" i="9" s="1"/>
  <c r="Z24" i="9" s="1"/>
  <c r="AA24" i="9" s="1"/>
  <c r="AB24" i="9" s="1"/>
  <c r="AC24" i="9" s="1"/>
  <c r="AD24" i="9" s="1"/>
  <c r="AE24" i="9" s="1"/>
  <c r="AF24" i="9" s="1"/>
  <c r="AG24" i="9" s="1"/>
  <c r="AH24" i="9" s="1"/>
  <c r="AI24" i="9" s="1"/>
  <c r="AJ24" i="9" s="1"/>
  <c r="AK24" i="9" s="1"/>
  <c r="R20" i="9"/>
  <c r="S20" i="9" s="1"/>
  <c r="T20" i="9" s="1"/>
  <c r="U20" i="9" s="1"/>
  <c r="V20" i="9" s="1"/>
  <c r="W20" i="9" s="1"/>
  <c r="X20" i="9" s="1"/>
  <c r="Y20" i="9" s="1"/>
  <c r="Z20" i="9" s="1"/>
  <c r="AA20" i="9" s="1"/>
  <c r="AB20" i="9" s="1"/>
  <c r="AC20" i="9" s="1"/>
  <c r="AD20" i="9" s="1"/>
  <c r="AE20" i="9" s="1"/>
  <c r="AF20" i="9" s="1"/>
  <c r="AG20" i="9" s="1"/>
  <c r="AH20" i="9" s="1"/>
  <c r="AI20" i="9" s="1"/>
  <c r="AJ20" i="9" s="1"/>
  <c r="AK20" i="9" s="1"/>
  <c r="I8" i="10" l="1"/>
  <c r="J8" i="10"/>
  <c r="K8" i="10"/>
  <c r="L8" i="10"/>
  <c r="M8" i="10"/>
  <c r="N8" i="10"/>
  <c r="O8" i="10"/>
  <c r="P8" i="10"/>
  <c r="Q8" i="10"/>
  <c r="R8" i="10"/>
  <c r="S8" i="10"/>
  <c r="T8" i="10"/>
  <c r="U8" i="10"/>
  <c r="V8" i="10"/>
  <c r="W8" i="10"/>
  <c r="X8" i="10"/>
  <c r="Y8" i="10"/>
  <c r="Z8" i="10"/>
  <c r="AA8" i="10"/>
  <c r="AB8" i="10"/>
  <c r="AC8" i="10"/>
  <c r="AD8" i="10"/>
  <c r="AE8" i="10"/>
  <c r="AF8" i="10"/>
  <c r="AG8" i="10"/>
  <c r="AH8" i="10"/>
  <c r="AI8" i="10"/>
  <c r="AJ8" i="10"/>
  <c r="I9" i="10"/>
  <c r="J9" i="10"/>
  <c r="K9" i="10"/>
  <c r="L9" i="10"/>
  <c r="M9" i="10"/>
  <c r="N9" i="10"/>
  <c r="O9" i="10"/>
  <c r="P9" i="10"/>
  <c r="Q9" i="10"/>
  <c r="R9" i="10"/>
  <c r="S9" i="10"/>
  <c r="T9" i="10"/>
  <c r="U9" i="10"/>
  <c r="V9" i="10"/>
  <c r="W9" i="10"/>
  <c r="X9" i="10"/>
  <c r="Y9" i="10"/>
  <c r="Z9" i="10"/>
  <c r="AA9" i="10"/>
  <c r="AB9" i="10"/>
  <c r="AC9" i="10"/>
  <c r="AD9" i="10"/>
  <c r="AE9" i="10"/>
  <c r="AF9" i="10"/>
  <c r="AG9" i="10"/>
  <c r="AH9" i="10"/>
  <c r="AI9" i="10"/>
  <c r="AJ9"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I16" i="10"/>
  <c r="AJ16" i="10"/>
  <c r="AB19" i="9"/>
  <c r="AC19" i="9" s="1"/>
  <c r="AD19" i="9" s="1"/>
  <c r="AE19" i="9" s="1"/>
  <c r="AF19" i="9" s="1"/>
  <c r="AG19" i="9" s="1"/>
  <c r="AH19" i="9" s="1"/>
  <c r="AI19" i="9" s="1"/>
  <c r="AJ19" i="9" s="1"/>
  <c r="AK19" i="9" s="1"/>
  <c r="AB37" i="9"/>
  <c r="AC37" i="9" s="1"/>
  <c r="AD37" i="9" s="1"/>
  <c r="AE37" i="9" s="1"/>
  <c r="AF37" i="9" s="1"/>
  <c r="AG37" i="9" s="1"/>
  <c r="AH37" i="9" s="1"/>
  <c r="AI37" i="9" s="1"/>
  <c r="AJ37" i="9" s="1"/>
  <c r="AK3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Public Link User</author>
  </authors>
  <commentList>
    <comment ref="B4" authorId="0" shapeId="0" xr:uid="{7667C053-578F-4CD7-B7B6-AE5787CEBD70}">
      <text>
        <r>
          <rPr>
            <sz val="10"/>
            <rFont val="Calibri"/>
            <family val="2"/>
          </rPr>
          <t>We have downscaled SSP population projections to IUWMA level, adjusting the data to match 2020 values (initial point)</t>
        </r>
      </text>
    </comment>
    <comment ref="B6" authorId="0" shapeId="0" xr:uid="{63E9D16C-E184-46A0-975B-C6ACB3982CE3}">
      <text>
        <r>
          <rPr>
            <sz val="10"/>
            <rFont val="Calibri"/>
            <family val="2"/>
          </rPr>
          <t>We have downscaled SSP population projections to IUWMA level, adjusting the data to match 2020 values (initial point)</t>
        </r>
      </text>
    </comment>
    <comment ref="B8" authorId="0" shapeId="0" xr:uid="{1190C0CF-8966-49C1-AC1F-CC19370AB599}">
      <text>
        <r>
          <rPr>
            <sz val="10"/>
            <rFont val="Calibri"/>
            <family val="2"/>
          </rPr>
          <t>We have downscaled SSP population projections to IUWMA level, adjusting the data to match 2020 values (initial point)</t>
        </r>
      </text>
    </comment>
  </commentList>
</comments>
</file>

<file path=xl/sharedStrings.xml><?xml version="1.0" encoding="utf-8"?>
<sst xmlns="http://schemas.openxmlformats.org/spreadsheetml/2006/main" count="542" uniqueCount="246">
  <si>
    <t>PV</t>
  </si>
  <si>
    <t>WIND</t>
  </si>
  <si>
    <t>HYDRO</t>
  </si>
  <si>
    <t>COAL PP</t>
  </si>
  <si>
    <t>BIOMASS PP</t>
  </si>
  <si>
    <t>GAS PP</t>
  </si>
  <si>
    <t>INDUSTRY</t>
  </si>
  <si>
    <t>TRANSPORT</t>
  </si>
  <si>
    <t>HOUSEHOLDS</t>
  </si>
  <si>
    <t>COMMERCIAL</t>
  </si>
  <si>
    <t>AGRICULTURE</t>
  </si>
  <si>
    <t>ELEC</t>
  </si>
  <si>
    <t>LIQUIDS</t>
  </si>
  <si>
    <t>SOLIDS</t>
  </si>
  <si>
    <t>GAS</t>
  </si>
  <si>
    <t>BIOMASS</t>
  </si>
  <si>
    <t>IMPORTS</t>
  </si>
  <si>
    <t>ELEC SUPPLIERS</t>
  </si>
  <si>
    <t>WIDTH</t>
  </si>
  <si>
    <t>PRIORITIES</t>
  </si>
  <si>
    <t>MW/yr</t>
  </si>
  <si>
    <t>COAL_PP</t>
  </si>
  <si>
    <t>BIOMASS_PP</t>
  </si>
  <si>
    <t>GAS_PP</t>
  </si>
  <si>
    <t>OIL</t>
  </si>
  <si>
    <t>INKOMATI-USUTHU BASIN</t>
  </si>
  <si>
    <t>LEAKS FROM NATURAL GAS PIPELINES</t>
  </si>
  <si>
    <t>Capacity for electricity exchange of the local case with the outside country [MWh/yr]</t>
  </si>
  <si>
    <t>CO2 EMISSION FACTOR OF ELECTRICITY IMPORTS</t>
  </si>
  <si>
    <t>kg/MWh</t>
  </si>
  <si>
    <t>EXCHANGE CAPACITY</t>
  </si>
  <si>
    <t>MWh/yr</t>
  </si>
  <si>
    <t>📞 Contact</t>
  </si>
  <si>
    <r>
      <t xml:space="preserve">For more information please contact the </t>
    </r>
    <r>
      <rPr>
        <b/>
        <sz val="11"/>
        <color theme="1"/>
        <rFont val="Calibri"/>
        <family val="2"/>
        <scheme val="minor"/>
      </rPr>
      <t>Energy, Economy, and Systems Dynamics Group</t>
    </r>
    <r>
      <rPr>
        <sz val="11"/>
        <color theme="1"/>
        <rFont val="Calibri"/>
        <family val="2"/>
        <scheme val="minor"/>
      </rPr>
      <t xml:space="preserve"> at the </t>
    </r>
    <r>
      <rPr>
        <b/>
        <sz val="11"/>
        <color theme="1"/>
        <rFont val="Calibri"/>
        <family val="2"/>
        <scheme val="minor"/>
      </rPr>
      <t>University of Valladolid</t>
    </r>
    <r>
      <rPr>
        <sz val="11"/>
        <color theme="1"/>
        <rFont val="Calibri"/>
        <family val="2"/>
        <scheme val="minor"/>
      </rPr>
      <t>.</t>
    </r>
  </si>
  <si>
    <t>🏗 Development</t>
  </si>
  <si>
    <t xml:space="preserve">https://geeds.es/en/ </t>
  </si>
  <si>
    <t>Email:</t>
  </si>
  <si>
    <t>GEEDS website:</t>
  </si>
  <si>
    <t xml:space="preserve">ONEPLanET project website: </t>
  </si>
  <si>
    <t>https://oneplanetproject.eu/</t>
  </si>
  <si>
    <t>gir.geeds@uva.es</t>
  </si>
  <si>
    <t>Energy Module of the ONEPLanET's WEF Nexus Model</t>
  </si>
  <si>
    <t>📂 Contents</t>
  </si>
  <si>
    <t>This Excel includes:</t>
  </si>
  <si>
    <r>
      <t>Scenario configurations</t>
    </r>
    <r>
      <rPr>
        <sz val="11"/>
        <color theme="1"/>
        <rFont val="Calibri"/>
        <family val="2"/>
        <scheme val="minor"/>
      </rPr>
      <t xml:space="preserve"> applicable to different case studies.</t>
    </r>
  </si>
  <si>
    <r>
      <t>Characterization for the Inkomati-Usuthu Basin</t>
    </r>
    <r>
      <rPr>
        <sz val="11"/>
        <color theme="1"/>
        <rFont val="Calibri"/>
        <family val="2"/>
        <scheme val="minor"/>
      </rPr>
      <t>, South Africa.</t>
    </r>
  </si>
  <si>
    <t>🎯 Project Task Description</t>
  </si>
  <si>
    <r>
      <rPr>
        <b/>
        <sz val="11"/>
        <color theme="1"/>
        <rFont val="Calibri"/>
        <family val="2"/>
        <scheme val="minor"/>
      </rPr>
      <t>Subtask 3.1.1 Energy system</t>
    </r>
    <r>
      <rPr>
        <sz val="11"/>
        <color theme="1"/>
        <rFont val="Calibri"/>
        <family val="2"/>
        <scheme val="minor"/>
      </rPr>
      <t xml:space="preserve"> </t>
    </r>
    <r>
      <rPr>
        <i/>
        <sz val="11"/>
        <color theme="1"/>
        <rFont val="Calibri"/>
        <family val="2"/>
        <scheme val="minor"/>
      </rPr>
      <t>(UVa. Other partners: CARTIF, ECREEE, RINA-C)</t>
    </r>
    <r>
      <rPr>
        <sz val="11"/>
        <color theme="1"/>
        <rFont val="Calibri"/>
        <family val="2"/>
        <scheme val="minor"/>
      </rPr>
      <t xml:space="preserve"> This sub-task will develop the energy module. Main modelling tasks are related to non-renewable resources stocks and flows limitations (such as the available resources in the ground as well as their extraction rate), renewable sources for the generation of electricity and biofuels and energy technologies infrastructure of production and transportation. The approach will consist of estimating and allocating the energy production to the energy demand of different economic sectors. This allows to calculate energy availability and security. </t>
    </r>
  </si>
  <si>
    <r>
      <t xml:space="preserve">This energy model has been developed by the </t>
    </r>
    <r>
      <rPr>
        <b/>
        <sz val="11"/>
        <color theme="1"/>
        <rFont val="Calibri"/>
        <family val="2"/>
        <scheme val="minor"/>
      </rPr>
      <t xml:space="preserve"> Research Group of Energy, Economy, and Systems Dynamics (GEEDS)</t>
    </r>
    <r>
      <rPr>
        <sz val="11"/>
        <color theme="1"/>
        <rFont val="Calibri"/>
        <family val="2"/>
        <scheme val="minor"/>
      </rPr>
      <t xml:space="preserve"> at the </t>
    </r>
    <r>
      <rPr>
        <b/>
        <sz val="11"/>
        <color theme="1"/>
        <rFont val="Calibri"/>
        <family val="2"/>
        <scheme val="minor"/>
      </rPr>
      <t>University of Valladolid</t>
    </r>
    <r>
      <rPr>
        <sz val="11"/>
        <color theme="1"/>
        <rFont val="Calibri"/>
        <family val="2"/>
        <scheme val="minor"/>
      </rPr>
      <t xml:space="preserve">, as part of </t>
    </r>
    <r>
      <rPr>
        <b/>
        <sz val="11"/>
        <color theme="1"/>
        <rFont val="Calibri"/>
        <family val="2"/>
        <scheme val="minor"/>
      </rPr>
      <t>Work Package 3</t>
    </r>
    <r>
      <rPr>
        <sz val="11"/>
        <color theme="1"/>
        <rFont val="Calibri"/>
        <family val="2"/>
        <scheme val="minor"/>
      </rPr>
      <t xml:space="preserve"> of the ONEPLanET project.</t>
    </r>
  </si>
  <si>
    <r>
      <t xml:space="preserve">   Technical parameters</t>
    </r>
    <r>
      <rPr>
        <sz val="11"/>
        <color theme="1"/>
        <rFont val="Calibri"/>
        <family val="2"/>
        <scheme val="minor"/>
      </rPr>
      <t xml:space="preserve"> that the model reads from </t>
    </r>
    <r>
      <rPr>
        <b/>
        <sz val="11"/>
        <color theme="1"/>
        <rFont val="Calibri"/>
        <family val="2"/>
        <scheme val="minor"/>
      </rPr>
      <t>VENSIM DSS</t>
    </r>
    <r>
      <rPr>
        <sz val="11"/>
        <color theme="1"/>
        <rFont val="Calibri"/>
        <family val="2"/>
        <scheme val="minor"/>
      </rPr>
      <t xml:space="preserve">, the software in which the model has been programmed
</t>
    </r>
    <r>
      <rPr>
        <i/>
        <sz val="9"/>
        <color theme="1"/>
        <rFont val="Calibri"/>
        <family val="2"/>
        <scheme val="minor"/>
      </rPr>
      <t xml:space="preserve">    Acquisition of data from WP2 (Task 2.5 Database development to understand synergies, co-benefits and trade-offs.  Task leader: CARTIF.)</t>
    </r>
  </si>
  <si>
    <t>VALUE OPTIONS</t>
  </si>
  <si>
    <t>OPTIONS</t>
  </si>
  <si>
    <t>SELECT_PLANIFICATION_OF_POWER_DESIRE_BY_TECH_MODE</t>
  </si>
  <si>
    <t>PLANIFICATION_OF_POWER_DESIRE_BY_TECH_USER_DEFINED_SCENARIO</t>
  </si>
  <si>
    <t>SELECT_COAL_POWER_PLANTS_PHASE_OUT</t>
  </si>
  <si>
    <t>No phase out of coal power plants (decommissioning is done according to their life times)</t>
  </si>
  <si>
    <t>User defined (fill below "PHASE_OUT_OF_COAL_POWER_PLANTS", data by-default correspond to option 1)</t>
  </si>
  <si>
    <t>USER_DEFINED_PHASE_OUT_OF_COAL_POWER_PLANTS</t>
  </si>
  <si>
    <t>High  phase out (90% of initial installed capacity is retired by 2050 under a scenario of power installation for ‘RES expansion’)</t>
  </si>
  <si>
    <t>FE_INTENSITIES_SECTORS_USER_DEFINED</t>
  </si>
  <si>
    <t>SELECT_FE_INTENSITIES_SCENARIOS</t>
  </si>
  <si>
    <t>Current trends</t>
  </si>
  <si>
    <t>User defined (fill below "FE_INTENSITIES_SECTORS_USER_DEFINED", data by-default correspond to option 1)</t>
  </si>
  <si>
    <t>High electrification of productive sectors</t>
  </si>
  <si>
    <t>High electrification of households</t>
  </si>
  <si>
    <t>High electrificion of productive sectors and households</t>
  </si>
  <si>
    <t>Medium electrification of productive sectors</t>
  </si>
  <si>
    <t>Medium electrification of households</t>
  </si>
  <si>
    <t>Medium electrificion of productive sectors and households</t>
  </si>
  <si>
    <t>Low electrification of productive sectors</t>
  </si>
  <si>
    <t>Low electrification of households</t>
  </si>
  <si>
    <t>Low electrificion of productive sectors and households</t>
  </si>
  <si>
    <t>Medium phase out (50% of initial installed capacity is retired by 2050 under a scenario of power installation for ‘RES expansion’)</t>
  </si>
  <si>
    <t>Low phase out (50% of initial installed capacity is retired by 2050 under a scenario of power installation for ‘RES expansion’)</t>
  </si>
  <si>
    <t>High electrical losses (ageing electrical infrastructure without maintenance)</t>
  </si>
  <si>
    <t xml:space="preserve">User defined electrical losses </t>
  </si>
  <si>
    <t>Low electrical losses (renovated system in a well-maintained condition)</t>
  </si>
  <si>
    <t xml:space="preserve">Medium electrical losses </t>
  </si>
  <si>
    <t>SELECT_ELECTRICITY_DISTRIBUTION_AND_TRANSMISSION_LOSSES</t>
  </si>
  <si>
    <t>ELECTRICITY DISTRIBUTION AND TRASMSSION LOSSES</t>
  </si>
  <si>
    <t>dmnl/yr</t>
  </si>
  <si>
    <t>Low RES expansion</t>
  </si>
  <si>
    <t>ALLOCATE: ELEC DEMAND TO TECHS</t>
  </si>
  <si>
    <t>dmnl</t>
  </si>
  <si>
    <t>EMISSION_WEIGHT (energy index)</t>
  </si>
  <si>
    <t>RATIO_OF_IMPORTS_WEIGHT (energy index)</t>
  </si>
  <si>
    <t>LEVEL_OF_ELEC_CONSUMPTION_WEIGHT (energy index)</t>
  </si>
  <si>
    <t>Average electricity consumption per capita in South Africa: https://www.iea.org/countries/south-africa/electricity</t>
  </si>
  <si>
    <t>MWh/yr*person</t>
  </si>
  <si>
    <t>MINIMUN_TIER_CONSIDERED (energy index)</t>
  </si>
  <si>
    <t>SWITCH_SEASONALITY</t>
  </si>
  <si>
    <t>Constant capacity factor of RES</t>
  </si>
  <si>
    <t>Seasonality activated</t>
  </si>
  <si>
    <t>VALUE SELECTED OPTION</t>
  </si>
  <si>
    <t>*If the value for gas losses in distribution pipes in the tables below is 0.1, this means that there is a 10% gas loss.</t>
  </si>
  <si>
    <t>USER DEFINED ELECTRICITY DISTRIBUTION AND TRASMSSION LOSSES  * If the value for electricity losses in the tables below is for example 0.8, this means that there is a 20% loss in the grids.</t>
  </si>
  <si>
    <t>Variable</t>
  </si>
  <si>
    <t>m3</t>
  </si>
  <si>
    <t>m3/ha</t>
  </si>
  <si>
    <t>chicken_head</t>
  </si>
  <si>
    <t>head</t>
  </si>
  <si>
    <t>%</t>
  </si>
  <si>
    <t>ssp3</t>
  </si>
  <si>
    <t>Agriculture Share (%)</t>
  </si>
  <si>
    <t>Commercial Share (%)</t>
  </si>
  <si>
    <t>Transport Share (%)</t>
  </si>
  <si>
    <t>Industry Share (%)</t>
  </si>
  <si>
    <t>Unit</t>
  </si>
  <si>
    <t>Scenario</t>
  </si>
  <si>
    <t>ssp2</t>
  </si>
  <si>
    <t>ssp1</t>
  </si>
  <si>
    <t>Million constant 2015 dolars</t>
  </si>
  <si>
    <t>Taxes less subsides on products</t>
  </si>
  <si>
    <t>Government Expediture</t>
  </si>
  <si>
    <t>HH Consumption</t>
  </si>
  <si>
    <t>Investment</t>
  </si>
  <si>
    <t>Net Exports</t>
  </si>
  <si>
    <t>Labour Share (%)</t>
  </si>
  <si>
    <t>GOVERNMENT_EXPENDITURE_SP</t>
  </si>
  <si>
    <t>EXPECTED_LABOUR_SHARE_SP</t>
  </si>
  <si>
    <t>AGRICULTURE FORESTRY FISHING</t>
  </si>
  <si>
    <t>EXPECTED_TAXES_LESS_SUBSIDES_ON_PRODUCT_SHARE_SP</t>
  </si>
  <si>
    <t>EXPECTED_TAXES_LESS_SUBSIDES_ON_PRODUCT_SP</t>
  </si>
  <si>
    <t>EXPECTEDINVESTMENT_SP</t>
  </si>
  <si>
    <t>EXPECTED_NET_EXPORTS</t>
  </si>
  <si>
    <t>Units</t>
  </si>
  <si>
    <t>Source</t>
  </si>
  <si>
    <t>People</t>
  </si>
  <si>
    <t>SSP3 Population</t>
  </si>
  <si>
    <t>SSP2 Population</t>
  </si>
  <si>
    <t>SSP1 Population</t>
  </si>
  <si>
    <t>scenario_parameters.xlsx</t>
  </si>
  <si>
    <t>cattle_head</t>
  </si>
  <si>
    <t>pig_head</t>
  </si>
  <si>
    <t>ha</t>
  </si>
  <si>
    <t>MINING &amp; QUARRYING</t>
  </si>
  <si>
    <t>AGRICULTURE, FORESTRY &amp; FISHING</t>
  </si>
  <si>
    <t>COMMERCIAL &amp; PUBLIC SERVICES</t>
  </si>
  <si>
    <t>HISTORICAL GDP million$</t>
  </si>
  <si>
    <t>BANI</t>
  </si>
  <si>
    <t>FOREST_PLANTATIONS</t>
  </si>
  <si>
    <t>FOREST_MANAGED</t>
  </si>
  <si>
    <t>CROPLAND_RAINFED</t>
  </si>
  <si>
    <t>REGIONS_I│Dmnl</t>
  </si>
  <si>
    <t>PRIORITIES_OF_LAND_USE_CHANGE_SP</t>
  </si>
  <si>
    <t>DMNL</t>
  </si>
  <si>
    <t>YEAR</t>
  </si>
  <si>
    <t>_UNIT</t>
  </si>
  <si>
    <t>OBJECTIVE_FORESTRY_SELF_SUFFICIENCY_SP</t>
  </si>
  <si>
    <t>YEAR_FINAL_FORESTRY_SELF_SUFFICIENCY_SP</t>
  </si>
  <si>
    <t>YEAR_INITIAL_FORESTRY_SELF_SUFFICIENCY_SP</t>
  </si>
  <si>
    <t>SWITCH_FORESTRY_SELF_SUFFICIENCY_SP</t>
  </si>
  <si>
    <t>FORESTRY_SELF_SUFFICIENCY_SP</t>
  </si>
  <si>
    <t>[ha/Year]</t>
  </si>
  <si>
    <t>REGIONS_I|LANDS_I</t>
  </si>
  <si>
    <t>OTHER</t>
  </si>
  <si>
    <t>SNOW_ICE_WATERBODIES</t>
  </si>
  <si>
    <t>SOLAR</t>
  </si>
  <si>
    <t>URBAN</t>
  </si>
  <si>
    <t>WETLAND</t>
  </si>
  <si>
    <t>GRASSLAND</t>
  </si>
  <si>
    <t>SHRUBLAND</t>
  </si>
  <si>
    <t>FOREST_PRIMARY</t>
  </si>
  <si>
    <t>IRRIGATED</t>
  </si>
  <si>
    <t>RAINFED</t>
  </si>
  <si>
    <t>EXOGENOUS_LAND_USE_DEMANDS</t>
  </si>
  <si>
    <t>EXOGENOUS_LAND_USE_DEMANDS_SP</t>
  </si>
  <si>
    <t>_VALUE</t>
  </si>
  <si>
    <r>
      <t>REGIONS_I</t>
    </r>
    <r>
      <rPr>
        <sz val="11"/>
        <rFont val="Calibri"/>
        <family val="2"/>
      </rPr>
      <t>│_</t>
    </r>
    <r>
      <rPr>
        <sz val="11"/>
        <rFont val="Calibri"/>
        <family val="2"/>
        <scheme val="minor"/>
      </rPr>
      <t>UNIT</t>
    </r>
  </si>
  <si>
    <t>OBJECTIVE_LAND_PROTECTION_SP</t>
  </si>
  <si>
    <t>YEAR_FINAL_NATURAL_LAND_PROTECTION_SP</t>
  </si>
  <si>
    <t>YEAR_INITIAL_LAND_PROTECTION_SP</t>
  </si>
  <si>
    <t>SWITCH_POLICIES_LAND_PROTECTION_SP</t>
  </si>
  <si>
    <t>NATURAL_LAND_PROTECTION_SP</t>
  </si>
  <si>
    <t>YEAR_FINAL_LAND_PROTECTION_SP</t>
  </si>
  <si>
    <t>GRASSLAND_PROTECTION_SP</t>
  </si>
  <si>
    <t>CROPLAND_PROTECTION_SP</t>
  </si>
  <si>
    <t>MANAGED_FOREST_PROTECTION_SP</t>
  </si>
  <si>
    <t>PRIMARY_FOREST_PROTECTION_SP</t>
  </si>
  <si>
    <t>POLICY_OBJECTIVE_PRIMARY_FOREST_PROTECTION_SP</t>
  </si>
  <si>
    <t>POLICY_YEAR_FINAL_PRIMARY_FOREST_PROTECTION_SP</t>
  </si>
  <si>
    <t>POLICY_YEAR_INITIAL_PRIMARY_FOREST_PROTECTION_SP</t>
  </si>
  <si>
    <t>POLICY_SWITCH_PRIMARY_FOREST_PROTECTION_SP</t>
  </si>
  <si>
    <t>LAND_PROTECTION_BY_POLICY_SP</t>
  </si>
  <si>
    <t>OBJECTIVE_FOREST_PLANTATIONS_SP</t>
  </si>
  <si>
    <t>YEAR_FINAL_FOREST_PLANTATIONS_SP</t>
  </si>
  <si>
    <t>YEAR_INITIAL_FOREST_PLANTATIONS_SP</t>
  </si>
  <si>
    <t>SWITCH_FOREST_PLANTATIONS_SP</t>
  </si>
  <si>
    <t>POLICY SCENARIO PARAMETERS</t>
  </si>
  <si>
    <t>OBJECTIVE_FOREST_PLANTATIONS</t>
  </si>
  <si>
    <t>YEAR_FINAL_FOREST_PLANTATION</t>
  </si>
  <si>
    <t>YEAR_INITIAL_FOREST_PLANTATIONS</t>
  </si>
  <si>
    <t>POLICY_SWITCH_FOREST_PLANTATIONS_SP</t>
  </si>
  <si>
    <t>FOREST_PLANTATIONS_INCREASE_SP</t>
  </si>
  <si>
    <t>OBJECTIVE_AFFORESTATION_SP</t>
  </si>
  <si>
    <t>YEAR_FINAL_AFFORESTATION_SP</t>
  </si>
  <si>
    <t>SWITCH_AFFORESTATION_SP</t>
  </si>
  <si>
    <t>AFFORESTATION_SP</t>
  </si>
  <si>
    <t>OBJECTIVE_CROPLAND_IRRIGATED_SP</t>
  </si>
  <si>
    <t>YEAR_FINAL_CROPLAND_IRRIGATED_SP</t>
  </si>
  <si>
    <t>YEAR_INITIAL_CROPLAND_IRRIGATED_SP</t>
  </si>
  <si>
    <t>SWITCH_CROPLAND_IRRIGATED_SP</t>
  </si>
  <si>
    <t>INCREMENT OF CROPLAND IRRIGATED DEMANDED_SP</t>
  </si>
  <si>
    <t>OBJECTIVE_CROPLAND_RAINFED_SP</t>
  </si>
  <si>
    <t>YEAR_FINAL_CROPLAND_RAINFED_SP</t>
  </si>
  <si>
    <t>YEAR_INITIAL_CROPLAND_RAINFED_SP</t>
  </si>
  <si>
    <t>SWITCH_CROPLAND_RAINFED_SP</t>
  </si>
  <si>
    <t>INCREMENT OF CROPLAND RAINFED DEMANDED_SP</t>
  </si>
  <si>
    <t xml:space="preserve">POLICIES AND HYPOTHESIS </t>
  </si>
  <si>
    <t>sheep_head</t>
  </si>
  <si>
    <t>horses_head</t>
  </si>
  <si>
    <t>goats_head</t>
  </si>
  <si>
    <t>ducks_head</t>
  </si>
  <si>
    <t>sugarcane_area</t>
  </si>
  <si>
    <t>sorghum_area</t>
  </si>
  <si>
    <t>small_millet_area</t>
  </si>
  <si>
    <t>rice_double_area</t>
  </si>
  <si>
    <t>rice_simple_area</t>
  </si>
  <si>
    <t>pearl_millet_area</t>
  </si>
  <si>
    <t>sugarcane_water_demand</t>
  </si>
  <si>
    <t>sorghum_water_demand</t>
  </si>
  <si>
    <t>small_millet_water_demand</t>
  </si>
  <si>
    <t>rice_double_water_demand</t>
  </si>
  <si>
    <t>rice_simple_water_demand</t>
  </si>
  <si>
    <t>pearl_millet_water_demand</t>
  </si>
  <si>
    <t>m3/head·yr</t>
  </si>
  <si>
    <t>sheep_water_demand</t>
  </si>
  <si>
    <t>pigs_water_demand</t>
  </si>
  <si>
    <t>horses_water_demand</t>
  </si>
  <si>
    <t>goats_water_demand</t>
  </si>
  <si>
    <t>ducks_water_demand</t>
  </si>
  <si>
    <t>cattle_water_demand</t>
  </si>
  <si>
    <t>chicken_water_demand</t>
  </si>
  <si>
    <t>m3 cap-1 yr-1</t>
  </si>
  <si>
    <t>total_water_per_capita</t>
  </si>
  <si>
    <t>domestic_water_per_capita</t>
  </si>
  <si>
    <t>env_flow_40</t>
  </si>
  <si>
    <t>env_flow_30</t>
  </si>
  <si>
    <t>gwater</t>
  </si>
  <si>
    <t>lakes</t>
  </si>
  <si>
    <t>dams</t>
  </si>
  <si>
    <t>surface_water</t>
  </si>
  <si>
    <t>Medium RES expansion</t>
  </si>
  <si>
    <t>High RES expansion</t>
  </si>
  <si>
    <t>Current Trends</t>
  </si>
  <si>
    <t>Current trend electrical losses (ageing electrical infrastructure without 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</si>
</sst>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22">
    <font>
      <sz val="11"/>
      <color theme="1"/>
      <name val="Calibri"/>
      <family val="2"/>
      <scheme val="minor"/>
    </font>
    <font>
      <b/>
      <sz val="11"/>
      <color theme="1"/>
      <name val="Calibri"/>
      <family val="2"/>
      <scheme val="minor"/>
    </font>
    <font>
      <b/>
      <sz val="11"/>
      <color theme="0"/>
      <name val="Calibri"/>
      <family val="2"/>
      <scheme val="minor"/>
    </font>
    <font>
      <sz val="11"/>
      <name val="Calibri"/>
      <family val="2"/>
      <scheme val="minor"/>
    </font>
    <font>
      <b/>
      <u/>
      <sz val="26"/>
      <color theme="9" tint="-0.249977111117893"/>
      <name val="Calibri"/>
      <family val="2"/>
      <scheme val="minor"/>
    </font>
    <font>
      <b/>
      <u/>
      <sz val="26"/>
      <color rgb="FF0070C0"/>
      <name val="Calibri"/>
      <family val="2"/>
      <scheme val="minor"/>
    </font>
    <font>
      <sz val="11"/>
      <color rgb="FF000000"/>
      <name val="Calibri"/>
      <family val="2"/>
    </font>
    <font>
      <sz val="11"/>
      <color rgb="FFFF0000"/>
      <name val="Calibri"/>
      <family val="2"/>
      <scheme val="minor"/>
    </font>
    <font>
      <u/>
      <sz val="11"/>
      <color theme="10"/>
      <name val="Calibri"/>
      <family val="2"/>
      <scheme val="minor"/>
    </font>
    <font>
      <i/>
      <sz val="11"/>
      <color theme="1"/>
      <name val="Calibri"/>
      <family val="2"/>
      <scheme val="minor"/>
    </font>
    <font>
      <b/>
      <sz val="18"/>
      <color theme="4"/>
      <name val="Calibri"/>
      <family val="2"/>
      <scheme val="minor"/>
    </font>
    <font>
      <i/>
      <sz val="9"/>
      <color theme="1"/>
      <name val="Calibri"/>
      <family val="2"/>
      <scheme val="minor"/>
    </font>
    <font>
      <b/>
      <u/>
      <sz val="18"/>
      <color theme="1"/>
      <name val="Calibri"/>
      <family val="2"/>
      <scheme val="minor"/>
    </font>
    <font>
      <sz val="11"/>
      <name val="Calibri"/>
      <family val="2"/>
    </font>
    <font>
      <sz val="11"/>
      <color theme="0"/>
      <name val="Calibri"/>
      <family val="2"/>
      <scheme val="minor"/>
    </font>
    <font>
      <sz val="11"/>
      <color rgb="FF000000"/>
      <name val="Calibri"/>
      <family val="2"/>
      <charset val="1"/>
    </font>
    <font>
      <sz val="10"/>
      <name val="Calibri"/>
      <family val="2"/>
    </font>
    <font>
      <b/>
      <sz val="11"/>
      <color rgb="FFFF0000"/>
      <name val="Calibri"/>
      <family val="2"/>
      <scheme val="minor"/>
    </font>
    <font>
      <sz val="9"/>
      <color theme="1"/>
      <name val="Calibri"/>
      <family val="2"/>
      <scheme val="minor"/>
    </font>
    <font>
      <sz val="11"/>
      <color rgb="FF222222"/>
      <name val="Calibri"/>
      <family val="2"/>
    </font>
    <font>
      <sz val="20"/>
      <color theme="1"/>
      <name val="Calibri"/>
      <family val="2"/>
      <scheme val="minor"/>
    </font>
    <font>
      <sz val="11"/>
      <color theme="1"/>
      <name val="Aptos narrow"/>
    </font>
  </fonts>
  <fills count="16">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rgb="FFFF00FF"/>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E699"/>
        <bgColor rgb="FFFFFF99"/>
      </patternFill>
    </fill>
    <fill>
      <patternFill patternType="solid">
        <fgColor rgb="FFFFFF00"/>
        <bgColor rgb="FF000000"/>
      </patternFill>
    </fill>
    <fill>
      <patternFill patternType="solid">
        <fgColor rgb="FF66FF33"/>
        <bgColor indexed="64"/>
      </patternFill>
    </fill>
    <fill>
      <patternFill patternType="solid">
        <fgColor rgb="FF00B050"/>
        <bgColor indexed="64"/>
      </patternFill>
    </fill>
    <fill>
      <patternFill patternType="solid">
        <fgColor rgb="FFFFE699"/>
        <bgColor rgb="FFFFCC99"/>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thin">
        <color indexed="64"/>
      </left>
      <right style="thin">
        <color indexed="64"/>
      </right>
      <top/>
      <bottom/>
      <diagonal/>
    </border>
  </borders>
  <cellStyleXfs count="3">
    <xf numFmtId="0" fontId="0" fillId="0" borderId="0"/>
    <xf numFmtId="0" fontId="6" fillId="0" borderId="0" applyNumberFormat="0" applyBorder="0" applyAlignment="0"/>
    <xf numFmtId="0" fontId="8" fillId="0" borderId="0" applyNumberFormat="0" applyFill="0" applyBorder="0" applyAlignment="0" applyProtection="0"/>
  </cellStyleXfs>
  <cellXfs count="138">
    <xf numFmtId="0" fontId="0" fillId="0" borderId="0" xfId="0"/>
    <xf numFmtId="0" fontId="0" fillId="2" borderId="0" xfId="0" applyFill="1"/>
    <xf numFmtId="0" fontId="0" fillId="2" borderId="1" xfId="0" applyFill="1" applyBorder="1" applyAlignment="1">
      <alignment horizontal="center"/>
    </xf>
    <xf numFmtId="0" fontId="0" fillId="2" borderId="1" xfId="0" applyFill="1" applyBorder="1"/>
    <xf numFmtId="0" fontId="0" fillId="4" borderId="0" xfId="0" applyFill="1"/>
    <xf numFmtId="0" fontId="2" fillId="4" borderId="0" xfId="0" applyFont="1" applyFill="1"/>
    <xf numFmtId="0" fontId="3" fillId="0" borderId="1" xfId="0" applyFont="1" applyBorder="1" applyAlignment="1">
      <alignment horizontal="center"/>
    </xf>
    <xf numFmtId="0" fontId="0" fillId="2" borderId="0" xfId="0" applyFill="1" applyAlignment="1">
      <alignment horizontal="center"/>
    </xf>
    <xf numFmtId="0" fontId="1" fillId="5" borderId="0" xfId="0" applyFont="1" applyFill="1"/>
    <xf numFmtId="0" fontId="0" fillId="5" borderId="0" xfId="0" applyFill="1"/>
    <xf numFmtId="0" fontId="1" fillId="6" borderId="0" xfId="0" applyFont="1" applyFill="1" applyAlignment="1">
      <alignment horizontal="left"/>
    </xf>
    <xf numFmtId="0" fontId="0" fillId="6" borderId="0" xfId="0" applyFill="1" applyAlignment="1">
      <alignment horizontal="center"/>
    </xf>
    <xf numFmtId="0" fontId="0" fillId="6" borderId="0" xfId="0" applyFill="1"/>
    <xf numFmtId="0" fontId="2" fillId="3" borderId="0" xfId="0" applyFont="1" applyFill="1"/>
    <xf numFmtId="0" fontId="1" fillId="7" borderId="1" xfId="0" applyFont="1" applyFill="1" applyBorder="1" applyAlignment="1">
      <alignment horizontal="center"/>
    </xf>
    <xf numFmtId="0" fontId="1" fillId="7" borderId="1" xfId="0" applyFont="1" applyFill="1" applyBorder="1"/>
    <xf numFmtId="0" fontId="1" fillId="7" borderId="1" xfId="0" applyFont="1" applyFill="1" applyBorder="1" applyAlignment="1">
      <alignment horizontal="center" wrapText="1"/>
    </xf>
    <xf numFmtId="0" fontId="0" fillId="7" borderId="3" xfId="0" applyFill="1" applyBorder="1"/>
    <xf numFmtId="0" fontId="1" fillId="7" borderId="1" xfId="0" applyFont="1" applyFill="1" applyBorder="1" applyAlignment="1">
      <alignment horizontal="left"/>
    </xf>
    <xf numFmtId="0" fontId="1" fillId="7" borderId="6" xfId="0" applyFont="1" applyFill="1" applyBorder="1" applyAlignment="1">
      <alignment horizontal="center"/>
    </xf>
    <xf numFmtId="0" fontId="2" fillId="4" borderId="0" xfId="0" applyFont="1" applyFill="1" applyAlignment="1">
      <alignment horizontal="left"/>
    </xf>
    <xf numFmtId="10" fontId="0" fillId="2" borderId="0" xfId="0" applyNumberFormat="1" applyFill="1"/>
    <xf numFmtId="0" fontId="1" fillId="2" borderId="0" xfId="0" applyFont="1" applyFill="1" applyAlignment="1">
      <alignment horizontal="left"/>
    </xf>
    <xf numFmtId="0" fontId="1" fillId="2" borderId="0" xfId="0" applyFont="1" applyFill="1" applyAlignment="1">
      <alignment horizontal="center"/>
    </xf>
    <xf numFmtId="164" fontId="0" fillId="0" borderId="0" xfId="0" applyNumberFormat="1"/>
    <xf numFmtId="164" fontId="0" fillId="2" borderId="0" xfId="0" applyNumberFormat="1" applyFill="1"/>
    <xf numFmtId="0" fontId="1" fillId="7" borderId="7" xfId="0" applyFont="1" applyFill="1" applyBorder="1" applyAlignment="1">
      <alignment horizontal="center"/>
    </xf>
    <xf numFmtId="0" fontId="6" fillId="2" borderId="0" xfId="1" applyFill="1" applyBorder="1"/>
    <xf numFmtId="0" fontId="0" fillId="0" borderId="0" xfId="0" applyAlignment="1">
      <alignment horizontal="left"/>
    </xf>
    <xf numFmtId="0" fontId="8" fillId="2" borderId="0" xfId="2" applyFill="1"/>
    <xf numFmtId="0" fontId="8" fillId="0" borderId="0" xfId="2"/>
    <xf numFmtId="0" fontId="1" fillId="2" borderId="0" xfId="0" applyFont="1" applyFill="1" applyAlignment="1">
      <alignment horizontal="left" vertical="center" indent="1"/>
    </xf>
    <xf numFmtId="0" fontId="7" fillId="2" borderId="0" xfId="0" applyFont="1" applyFill="1"/>
    <xf numFmtId="0" fontId="10" fillId="2" borderId="0" xfId="0" applyFont="1" applyFill="1" applyAlignment="1">
      <alignment vertical="center"/>
    </xf>
    <xf numFmtId="0" fontId="12" fillId="2" borderId="0" xfId="0" applyFont="1" applyFill="1" applyAlignment="1">
      <alignment vertical="center"/>
    </xf>
    <xf numFmtId="0" fontId="3" fillId="0" borderId="0" xfId="0" applyFont="1" applyAlignment="1">
      <alignment horizontal="left"/>
    </xf>
    <xf numFmtId="0" fontId="1" fillId="7" borderId="6" xfId="0" applyFont="1" applyFill="1" applyBorder="1" applyAlignment="1">
      <alignment horizontal="center" wrapText="1"/>
    </xf>
    <xf numFmtId="0" fontId="1" fillId="2" borderId="0" xfId="0" applyFont="1" applyFill="1" applyAlignment="1">
      <alignment horizontal="center" wrapText="1"/>
    </xf>
    <xf numFmtId="0" fontId="0" fillId="8" borderId="1" xfId="0" applyFill="1" applyBorder="1" applyAlignment="1">
      <alignment horizontal="left" wrapText="1"/>
    </xf>
    <xf numFmtId="0" fontId="1" fillId="2" borderId="1" xfId="0" applyFont="1" applyFill="1" applyBorder="1" applyAlignment="1">
      <alignment horizontal="center" wrapText="1"/>
    </xf>
    <xf numFmtId="0" fontId="0" fillId="2" borderId="1" xfId="0" applyFill="1" applyBorder="1" applyAlignment="1">
      <alignment horizontal="center" wrapText="1"/>
    </xf>
    <xf numFmtId="0" fontId="14" fillId="4" borderId="0" xfId="0" applyFont="1" applyFill="1"/>
    <xf numFmtId="0" fontId="1" fillId="7" borderId="11" xfId="0" applyFont="1" applyFill="1" applyBorder="1" applyAlignment="1">
      <alignment horizontal="center"/>
    </xf>
    <xf numFmtId="0" fontId="1" fillId="7" borderId="12" xfId="0" applyFont="1" applyFill="1" applyBorder="1"/>
    <xf numFmtId="0" fontId="1" fillId="7" borderId="13" xfId="0" applyFont="1" applyFill="1" applyBorder="1"/>
    <xf numFmtId="0" fontId="1" fillId="7" borderId="14" xfId="0" applyFont="1" applyFill="1" applyBorder="1" applyAlignment="1">
      <alignment horizontal="left"/>
    </xf>
    <xf numFmtId="0" fontId="1" fillId="7" borderId="15" xfId="0" applyFont="1" applyFill="1" applyBorder="1" applyAlignment="1">
      <alignment horizontal="left"/>
    </xf>
    <xf numFmtId="0" fontId="1" fillId="2" borderId="1" xfId="0" applyFont="1" applyFill="1" applyBorder="1" applyAlignment="1">
      <alignment horizontal="center"/>
    </xf>
    <xf numFmtId="0" fontId="3" fillId="2" borderId="0" xfId="0" applyFont="1" applyFill="1" applyAlignment="1">
      <alignment horizontal="left"/>
    </xf>
    <xf numFmtId="0" fontId="13" fillId="2" borderId="0" xfId="1" applyFont="1" applyFill="1" applyAlignment="1">
      <alignment horizontal="left"/>
    </xf>
    <xf numFmtId="0" fontId="3" fillId="4" borderId="0" xfId="0" applyFont="1" applyFill="1" applyAlignment="1">
      <alignment horizontal="left"/>
    </xf>
    <xf numFmtId="0" fontId="6" fillId="4" borderId="0" xfId="1" applyFill="1" applyBorder="1"/>
    <xf numFmtId="0" fontId="2" fillId="4" borderId="0" xfId="0" applyFont="1" applyFill="1" applyAlignment="1">
      <alignment horizontal="center"/>
    </xf>
    <xf numFmtId="0" fontId="14" fillId="4" borderId="0" xfId="0" applyFont="1" applyFill="1" applyAlignment="1">
      <alignment horizontal="center"/>
    </xf>
    <xf numFmtId="0" fontId="0" fillId="0" borderId="1" xfId="0" applyBorder="1"/>
    <xf numFmtId="0" fontId="1" fillId="0" borderId="1" xfId="0" applyFont="1" applyBorder="1" applyAlignment="1">
      <alignment horizontal="center" vertical="top"/>
    </xf>
    <xf numFmtId="4" fontId="0" fillId="2" borderId="1" xfId="0" applyNumberFormat="1" applyFill="1" applyBorder="1"/>
    <xf numFmtId="165" fontId="0" fillId="2" borderId="1" xfId="0" applyNumberFormat="1" applyFill="1" applyBorder="1"/>
    <xf numFmtId="0" fontId="0" fillId="0" borderId="16" xfId="0" applyBorder="1" applyAlignment="1">
      <alignment horizontal="center"/>
    </xf>
    <xf numFmtId="0" fontId="15" fillId="11" borderId="16" xfId="0" applyFont="1" applyFill="1" applyBorder="1" applyAlignment="1">
      <alignment horizontal="center"/>
    </xf>
    <xf numFmtId="0" fontId="0" fillId="2" borderId="1" xfId="0" applyFill="1" applyBorder="1" applyAlignment="1">
      <alignment horizontal="left"/>
    </xf>
    <xf numFmtId="0" fontId="0" fillId="2" borderId="6" xfId="0" applyFill="1" applyBorder="1" applyAlignment="1">
      <alignment horizontal="left"/>
    </xf>
    <xf numFmtId="0" fontId="0" fillId="2" borderId="8" xfId="0" applyFill="1" applyBorder="1" applyAlignment="1">
      <alignment horizontal="left"/>
    </xf>
    <xf numFmtId="0" fontId="0" fillId="2" borderId="9" xfId="0" applyFill="1" applyBorder="1" applyAlignment="1">
      <alignment horizontal="left"/>
    </xf>
    <xf numFmtId="0" fontId="1" fillId="2" borderId="1" xfId="0" applyFont="1" applyFill="1" applyBorder="1"/>
    <xf numFmtId="0" fontId="1" fillId="0" borderId="7" xfId="0" applyFont="1" applyBorder="1" applyAlignment="1">
      <alignment horizontal="center" vertical="center"/>
    </xf>
    <xf numFmtId="11" fontId="13" fillId="0" borderId="0" xfId="0" applyNumberFormat="1" applyFont="1" applyAlignment="1">
      <alignment horizontal="left"/>
    </xf>
    <xf numFmtId="11" fontId="13" fillId="12" borderId="0" xfId="0" applyNumberFormat="1" applyFont="1" applyFill="1" applyAlignment="1">
      <alignment horizontal="left"/>
    </xf>
    <xf numFmtId="0" fontId="17" fillId="0" borderId="1" xfId="0" applyFont="1" applyBorder="1" applyAlignment="1">
      <alignment horizontal="center"/>
    </xf>
    <xf numFmtId="1" fontId="18" fillId="0" borderId="1" xfId="0" applyNumberFormat="1" applyFont="1" applyBorder="1" applyAlignment="1">
      <alignment horizontal="center" vertical="center"/>
    </xf>
    <xf numFmtId="4" fontId="0" fillId="0" borderId="1" xfId="0" applyNumberFormat="1" applyBorder="1" applyAlignment="1">
      <alignment horizontal="center" vertical="center"/>
    </xf>
    <xf numFmtId="4" fontId="0" fillId="0" borderId="1" xfId="0" applyNumberFormat="1" applyBorder="1" applyAlignment="1">
      <alignment horizontal="center" vertical="center" wrapText="1"/>
    </xf>
    <xf numFmtId="0" fontId="19" fillId="0" borderId="0" xfId="0" applyFont="1" applyAlignment="1">
      <alignment horizontal="left" vertical="center" wrapText="1" indent="1"/>
    </xf>
    <xf numFmtId="1" fontId="0" fillId="0" borderId="0" xfId="0" applyNumberFormat="1" applyAlignment="1">
      <alignment horizontal="center" vertical="center"/>
    </xf>
    <xf numFmtId="2" fontId="0" fillId="0" borderId="0" xfId="0" applyNumberFormat="1" applyAlignment="1">
      <alignment horizontal="center" vertical="center"/>
    </xf>
    <xf numFmtId="2" fontId="0" fillId="9" borderId="1" xfId="0" applyNumberFormat="1" applyFill="1" applyBorder="1" applyAlignment="1">
      <alignment horizontal="center" vertical="center"/>
    </xf>
    <xf numFmtId="0" fontId="3" fillId="13" borderId="1" xfId="0" quotePrefix="1" applyFont="1" applyFill="1" applyBorder="1" applyAlignment="1">
      <alignment horizontal="left" wrapText="1"/>
    </xf>
    <xf numFmtId="0" fontId="3" fillId="0" borderId="0" xfId="0" quotePrefix="1" applyFont="1" applyAlignment="1">
      <alignment horizontal="center" vertical="center" wrapText="1"/>
    </xf>
    <xf numFmtId="0" fontId="3" fillId="13" borderId="1" xfId="0" quotePrefix="1" applyFont="1" applyFill="1" applyBorder="1" applyAlignment="1">
      <alignment horizontal="center" vertical="center" wrapText="1"/>
    </xf>
    <xf numFmtId="0" fontId="3" fillId="0" borderId="1" xfId="0" quotePrefix="1" applyFont="1" applyBorder="1" applyAlignment="1">
      <alignment horizontal="left" vertical="center" wrapText="1"/>
    </xf>
    <xf numFmtId="0" fontId="3" fillId="14" borderId="1" xfId="0" applyFont="1" applyFill="1" applyBorder="1" applyAlignment="1">
      <alignment horizontal="center" wrapText="1"/>
    </xf>
    <xf numFmtId="0" fontId="0" fillId="0" borderId="0" xfId="0" applyAlignment="1">
      <alignment vertical="center"/>
    </xf>
    <xf numFmtId="1" fontId="0" fillId="0" borderId="0" xfId="0" applyNumberFormat="1" applyAlignment="1">
      <alignment vertical="center"/>
    </xf>
    <xf numFmtId="164" fontId="0" fillId="9" borderId="1" xfId="0" applyNumberFormat="1" applyFill="1" applyBorder="1" applyAlignment="1">
      <alignment horizontal="center" vertical="center"/>
    </xf>
    <xf numFmtId="1" fontId="0" fillId="9" borderId="1" xfId="0" applyNumberFormat="1" applyFill="1" applyBorder="1" applyAlignment="1">
      <alignment horizontal="center" vertical="center"/>
    </xf>
    <xf numFmtId="0" fontId="3" fillId="0" borderId="17" xfId="0" applyFont="1" applyBorder="1" applyAlignment="1">
      <alignment horizontal="center" wrapText="1"/>
    </xf>
    <xf numFmtId="0" fontId="3" fillId="0" borderId="1" xfId="0" quotePrefix="1" applyFont="1" applyBorder="1" applyAlignment="1">
      <alignment horizontal="center" wrapText="1"/>
    </xf>
    <xf numFmtId="0" fontId="3" fillId="0" borderId="1" xfId="0" applyFont="1" applyBorder="1"/>
    <xf numFmtId="0" fontId="3" fillId="0" borderId="0" xfId="0" quotePrefix="1" applyFont="1" applyAlignment="1">
      <alignment horizontal="left" wrapText="1"/>
    </xf>
    <xf numFmtId="0" fontId="0" fillId="0" borderId="1" xfId="0" applyBorder="1" applyAlignment="1">
      <alignment horizontal="center"/>
    </xf>
    <xf numFmtId="4" fontId="0" fillId="0" borderId="1" xfId="0" applyNumberFormat="1" applyBorder="1" applyAlignment="1">
      <alignment horizontal="left" vertical="center"/>
    </xf>
    <xf numFmtId="0" fontId="3" fillId="0" borderId="0" xfId="0" quotePrefix="1" applyFont="1" applyAlignment="1">
      <alignment horizontal="center" wrapText="1"/>
    </xf>
    <xf numFmtId="0" fontId="3" fillId="0" borderId="1" xfId="0" quotePrefix="1" applyFont="1" applyBorder="1" applyAlignment="1">
      <alignment horizontal="center" vertical="center" wrapText="1"/>
    </xf>
    <xf numFmtId="0" fontId="3" fillId="13" borderId="1" xfId="0" quotePrefix="1" applyFont="1" applyFill="1" applyBorder="1" applyAlignment="1">
      <alignment horizontal="center" wrapText="1"/>
    </xf>
    <xf numFmtId="1" fontId="0" fillId="15" borderId="1" xfId="0" applyNumberFormat="1" applyFill="1" applyBorder="1" applyAlignment="1">
      <alignment horizontal="center" vertical="center"/>
    </xf>
    <xf numFmtId="0" fontId="3" fillId="0" borderId="0" xfId="0" applyFont="1" applyAlignment="1">
      <alignment horizontal="center" wrapText="1"/>
    </xf>
    <xf numFmtId="0" fontId="20" fillId="2" borderId="0" xfId="0" applyFont="1" applyFill="1" applyAlignment="1">
      <alignment horizontal="center" wrapText="1"/>
    </xf>
    <xf numFmtId="0" fontId="3" fillId="2" borderId="1" xfId="0" applyFont="1" applyFill="1" applyBorder="1" applyAlignment="1">
      <alignment horizontal="center" vertical="center" wrapText="1"/>
    </xf>
    <xf numFmtId="0" fontId="20" fillId="0" borderId="0" xfId="0" applyFont="1" applyAlignment="1">
      <alignment horizontal="center" wrapText="1"/>
    </xf>
    <xf numFmtId="0" fontId="3" fillId="14" borderId="1" xfId="0" applyFont="1" applyFill="1" applyBorder="1" applyAlignment="1">
      <alignment horizontal="center" vertical="center" wrapText="1"/>
    </xf>
    <xf numFmtId="0" fontId="20" fillId="0" borderId="7" xfId="0" applyFont="1" applyBorder="1" applyAlignment="1">
      <alignment horizontal="center" wrapText="1"/>
    </xf>
    <xf numFmtId="1" fontId="3" fillId="9" borderId="1" xfId="0" applyNumberFormat="1" applyFont="1" applyFill="1" applyBorder="1" applyAlignment="1">
      <alignment horizontal="center"/>
    </xf>
    <xf numFmtId="0" fontId="21" fillId="0" borderId="17" xfId="0" applyFont="1" applyBorder="1" applyAlignment="1">
      <alignment horizontal="center"/>
    </xf>
    <xf numFmtId="164" fontId="0" fillId="9" borderId="9" xfId="0" applyNumberFormat="1" applyFill="1" applyBorder="1" applyAlignment="1">
      <alignment horizontal="center"/>
    </xf>
    <xf numFmtId="2" fontId="0" fillId="9" borderId="9" xfId="0" applyNumberFormat="1" applyFill="1" applyBorder="1" applyAlignment="1">
      <alignment horizontal="center"/>
    </xf>
    <xf numFmtId="0" fontId="21" fillId="2" borderId="1" xfId="0" applyFont="1" applyFill="1" applyBorder="1" applyAlignment="1">
      <alignment horizontal="center"/>
    </xf>
    <xf numFmtId="0" fontId="21" fillId="0" borderId="1" xfId="0" applyFont="1" applyBorder="1" applyAlignment="1">
      <alignment horizontal="center"/>
    </xf>
    <xf numFmtId="2" fontId="21" fillId="0" borderId="1" xfId="0" applyNumberFormat="1" applyFont="1" applyBorder="1" applyAlignment="1">
      <alignment horizontal="center"/>
    </xf>
    <xf numFmtId="166" fontId="21" fillId="0" borderId="1" xfId="0" applyNumberFormat="1" applyFont="1" applyBorder="1" applyAlignment="1">
      <alignment horizontal="center" vertical="center"/>
    </xf>
    <xf numFmtId="11" fontId="21" fillId="0" borderId="1" xfId="0" applyNumberFormat="1" applyFont="1" applyBorder="1" applyAlignment="1">
      <alignment horizontal="center"/>
    </xf>
    <xf numFmtId="0" fontId="1" fillId="10" borderId="1" xfId="0" applyFont="1" applyFill="1" applyBorder="1" applyAlignment="1">
      <alignment horizontal="right"/>
    </xf>
    <xf numFmtId="0" fontId="0" fillId="2" borderId="10" xfId="0" applyFill="1" applyBorder="1" applyAlignment="1">
      <alignment horizontal="left"/>
    </xf>
    <xf numFmtId="0" fontId="0" fillId="2" borderId="4" xfId="0" applyFill="1" applyBorder="1" applyAlignment="1">
      <alignment horizontal="left"/>
    </xf>
    <xf numFmtId="0" fontId="0" fillId="2" borderId="0" xfId="0" applyFill="1"/>
    <xf numFmtId="0" fontId="0" fillId="8" borderId="1" xfId="0" applyFill="1" applyBorder="1" applyAlignment="1">
      <alignment horizontal="left" wrapText="1"/>
    </xf>
    <xf numFmtId="0" fontId="0" fillId="2" borderId="6" xfId="0" applyFill="1" applyBorder="1" applyAlignment="1">
      <alignment horizontal="left"/>
    </xf>
    <xf numFmtId="0" fontId="0" fillId="2" borderId="8" xfId="0" applyFill="1" applyBorder="1" applyAlignment="1">
      <alignment horizontal="left"/>
    </xf>
    <xf numFmtId="0" fontId="0" fillId="2" borderId="9" xfId="0" applyFill="1" applyBorder="1" applyAlignment="1">
      <alignment horizontal="left"/>
    </xf>
    <xf numFmtId="0" fontId="5"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0" fillId="2" borderId="0" xfId="0" applyFill="1" applyAlignment="1">
      <alignment vertical="center" wrapText="1"/>
    </xf>
    <xf numFmtId="0" fontId="1" fillId="2" borderId="0" xfId="0" applyFont="1" applyFill="1" applyAlignment="1">
      <alignment horizontal="left" vertical="center" wrapText="1"/>
    </xf>
    <xf numFmtId="0" fontId="0" fillId="2" borderId="1" xfId="0" applyFill="1" applyBorder="1" applyAlignment="1">
      <alignment horizontal="left"/>
    </xf>
    <xf numFmtId="0" fontId="0" fillId="2" borderId="6" xfId="0" applyFill="1" applyBorder="1" applyAlignment="1">
      <alignment horizontal="left"/>
    </xf>
    <xf numFmtId="0" fontId="0" fillId="2" borderId="8" xfId="0" applyFill="1" applyBorder="1" applyAlignment="1">
      <alignment horizontal="left"/>
    </xf>
    <xf numFmtId="0" fontId="0" fillId="2" borderId="9" xfId="0" applyFill="1" applyBorder="1" applyAlignment="1">
      <alignment horizontal="left"/>
    </xf>
    <xf numFmtId="0" fontId="5" fillId="7" borderId="3" xfId="0" applyFont="1" applyFill="1" applyBorder="1" applyAlignment="1">
      <alignment horizontal="center" vertical="center"/>
    </xf>
    <xf numFmtId="0" fontId="2" fillId="4" borderId="0" xfId="0" applyFont="1" applyFill="1" applyAlignment="1">
      <alignment horizontal="left" wrapText="1"/>
    </xf>
    <xf numFmtId="0" fontId="0" fillId="2" borderId="10" xfId="0" applyFill="1" applyBorder="1" applyAlignment="1">
      <alignment horizontal="left"/>
    </xf>
    <xf numFmtId="0" fontId="0" fillId="2" borderId="4" xfId="0" applyFill="1" applyBorder="1" applyAlignment="1">
      <alignment horizontal="left"/>
    </xf>
    <xf numFmtId="0" fontId="0" fillId="9" borderId="1" xfId="0" applyFill="1" applyBorder="1" applyAlignment="1">
      <alignment horizontal="center"/>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164" fontId="0" fillId="15" borderId="1" xfId="0" applyNumberFormat="1" applyFill="1" applyBorder="1" applyAlignment="1">
      <alignment horizontal="center" vertical="center"/>
    </xf>
    <xf numFmtId="164" fontId="3" fillId="13" borderId="1" xfId="0" quotePrefix="1" applyNumberFormat="1" applyFont="1" applyFill="1" applyBorder="1" applyAlignment="1">
      <alignment horizontal="center" wrapText="1"/>
    </xf>
    <xf numFmtId="164" fontId="3" fillId="0" borderId="1" xfId="0" quotePrefix="1" applyNumberFormat="1" applyFont="1" applyBorder="1" applyAlignment="1">
      <alignment horizontal="center" wrapText="1"/>
    </xf>
    <xf numFmtId="164" fontId="0" fillId="0" borderId="0" xfId="0" applyNumberFormat="1" applyAlignment="1">
      <alignment horizontal="center" vertical="center"/>
    </xf>
    <xf numFmtId="164" fontId="3" fillId="0" borderId="1" xfId="0" quotePrefix="1" applyNumberFormat="1" applyFont="1" applyBorder="1" applyAlignment="1">
      <alignment horizontal="center" vertical="center" wrapText="1"/>
    </xf>
  </cellXfs>
  <cellStyles count="3">
    <cellStyle name="Hipervínculo" xfId="2" builtinId="8"/>
    <cellStyle name="Normal" xfId="0" builtinId="0"/>
    <cellStyle name="Normal 2" xfId="1" xr:uid="{24DF025E-3A03-4AEE-890D-5B5AB1F1E340}"/>
  </cellStyles>
  <dxfs count="0"/>
  <tableStyles count="0" defaultTableStyle="TableStyleMedium2" defaultPivotStyle="PivotStyleLight16"/>
  <colors>
    <mruColors>
      <color rgb="FFFF00FF"/>
      <color rgb="FF00CC99"/>
      <color rgb="FFCC99FF"/>
      <color rgb="FF66FF33"/>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10/relationships/person" Target="persons/perso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Industry</a:t>
            </a:r>
          </a:p>
        </c:rich>
      </c:tx>
      <c:overlay val="0"/>
      <c:spPr>
        <a:noFill/>
        <a:ln>
          <a:noFill/>
        </a:ln>
        <a:effectLst/>
      </c:spPr>
    </c:title>
    <c:autoTitleDeleted val="0"/>
    <c:plotArea>
      <c:layout/>
      <c:scatterChart>
        <c:scatterStyle val="lineMarker"/>
        <c:varyColors val="0"/>
        <c:ser>
          <c:idx val="1"/>
          <c:order val="0"/>
          <c:tx>
            <c:v>Solids</c:v>
          </c:tx>
          <c:marker>
            <c:symbol val="none"/>
          </c:marker>
          <c:trendline>
            <c:spPr>
              <a:ln w="19050">
                <a:solidFill>
                  <a:schemeClr val="bg2">
                    <a:lumMod val="50000"/>
                  </a:schemeClr>
                </a:solidFill>
                <a:prstDash val="dash"/>
              </a:ln>
            </c:spPr>
            <c:trendlineType val="linear"/>
            <c:dispRSqr val="0"/>
            <c:dispEq val="1"/>
            <c:trendlineLbl>
              <c:layout>
                <c:manualLayout>
                  <c:x val="0.113854283189835"/>
                  <c:y val="-7.2978481924903221E-2"/>
                </c:manualLayout>
              </c:layout>
              <c:numFmt formatCode="General" sourceLinked="0"/>
            </c:trendlineLbl>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energy!$C$58:$I$58</c:f>
              <c:numCache>
                <c:formatCode>0.00E+00</c:formatCode>
                <c:ptCount val="7"/>
                <c:pt idx="0">
                  <c:v>3870000</c:v>
                </c:pt>
                <c:pt idx="1">
                  <c:v>3480000</c:v>
                </c:pt>
                <c:pt idx="2">
                  <c:v>3850000</c:v>
                </c:pt>
                <c:pt idx="3">
                  <c:v>3510000</c:v>
                </c:pt>
                <c:pt idx="4">
                  <c:v>9410000</c:v>
                </c:pt>
                <c:pt idx="5">
                  <c:v>5260000</c:v>
                </c:pt>
                <c:pt idx="6">
                  <c:v>6030000</c:v>
                </c:pt>
              </c:numCache>
            </c:numRef>
          </c:yVal>
          <c:smooth val="0"/>
          <c:extLst>
            <c:ext xmlns:c16="http://schemas.microsoft.com/office/drawing/2014/chart" uri="{C3380CC4-5D6E-409C-BE32-E72D297353CC}">
              <c16:uniqueId val="{00000001-7A6A-4334-8C24-55907CAC4A2C}"/>
            </c:ext>
          </c:extLst>
        </c:ser>
        <c:ser>
          <c:idx val="0"/>
          <c:order val="1"/>
          <c:tx>
            <c:v>Liquids</c:v>
          </c:tx>
          <c:marker>
            <c:symbol val="none"/>
          </c:marker>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energy!$C$57:$I$57</c:f>
              <c:numCache>
                <c:formatCode>0.00E+00</c:formatCode>
                <c:ptCount val="7"/>
                <c:pt idx="0">
                  <c:v>2070000</c:v>
                </c:pt>
                <c:pt idx="1">
                  <c:v>1350000</c:v>
                </c:pt>
                <c:pt idx="2">
                  <c:v>1630000</c:v>
                </c:pt>
                <c:pt idx="3">
                  <c:v>2100000</c:v>
                </c:pt>
                <c:pt idx="4">
                  <c:v>2100000</c:v>
                </c:pt>
                <c:pt idx="5">
                  <c:v>1900000</c:v>
                </c:pt>
                <c:pt idx="6">
                  <c:v>1620000</c:v>
                </c:pt>
              </c:numCache>
            </c:numRef>
          </c:yVal>
          <c:smooth val="0"/>
          <c:extLst>
            <c:ext xmlns:c16="http://schemas.microsoft.com/office/drawing/2014/chart" uri="{C3380CC4-5D6E-409C-BE32-E72D297353CC}">
              <c16:uniqueId val="{00000002-7A6A-4334-8C24-55907CAC4A2C}"/>
            </c:ext>
          </c:extLst>
        </c:ser>
        <c:ser>
          <c:idx val="2"/>
          <c:order val="2"/>
          <c:tx>
            <c:v>Gas</c:v>
          </c:tx>
          <c:marker>
            <c:symbol val="none"/>
          </c:marker>
          <c:trendline>
            <c:spPr>
              <a:ln w="19050">
                <a:solidFill>
                  <a:schemeClr val="bg1">
                    <a:lumMod val="65000"/>
                  </a:schemeClr>
                </a:solidFill>
                <a:prstDash val="dash"/>
              </a:ln>
            </c:spPr>
            <c:trendlineType val="linear"/>
            <c:dispRSqr val="0"/>
            <c:dispEq val="1"/>
            <c:trendlineLbl>
              <c:layout>
                <c:manualLayout>
                  <c:x val="4.9474352605256212E-2"/>
                  <c:y val="-2.7853385367593856E-2"/>
                </c:manualLayout>
              </c:layout>
              <c:numFmt formatCode="General" sourceLinked="0"/>
            </c:trendlineLbl>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energy!$C$59:$I$59</c:f>
              <c:numCache>
                <c:formatCode>0.00E+00</c:formatCode>
                <c:ptCount val="7"/>
                <c:pt idx="0">
                  <c:v>641000</c:v>
                </c:pt>
                <c:pt idx="1">
                  <c:v>618000</c:v>
                </c:pt>
                <c:pt idx="2">
                  <c:v>1340000</c:v>
                </c:pt>
                <c:pt idx="3">
                  <c:v>1180000</c:v>
                </c:pt>
                <c:pt idx="4">
                  <c:v>641000</c:v>
                </c:pt>
                <c:pt idx="5">
                  <c:v>727000</c:v>
                </c:pt>
                <c:pt idx="6">
                  <c:v>725000</c:v>
                </c:pt>
              </c:numCache>
            </c:numRef>
          </c:yVal>
          <c:smooth val="0"/>
          <c:extLst>
            <c:ext xmlns:c16="http://schemas.microsoft.com/office/drawing/2014/chart" uri="{C3380CC4-5D6E-409C-BE32-E72D297353CC}">
              <c16:uniqueId val="{00000004-7A6A-4334-8C24-55907CAC4A2C}"/>
            </c:ext>
          </c:extLst>
        </c:ser>
        <c:ser>
          <c:idx val="3"/>
          <c:order val="3"/>
          <c:tx>
            <c:v>Biomass</c:v>
          </c:tx>
          <c:marker>
            <c:symbol val="none"/>
          </c:marker>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energy!$C$60:$I$60</c:f>
              <c:numCache>
                <c:formatCode>0.00E+00</c:formatCode>
                <c:ptCount val="7"/>
                <c:pt idx="0">
                  <c:v>408000</c:v>
                </c:pt>
                <c:pt idx="1">
                  <c:v>351000</c:v>
                </c:pt>
                <c:pt idx="2">
                  <c:v>889000</c:v>
                </c:pt>
                <c:pt idx="3">
                  <c:v>340000</c:v>
                </c:pt>
                <c:pt idx="4">
                  <c:v>254000</c:v>
                </c:pt>
                <c:pt idx="5">
                  <c:v>446000</c:v>
                </c:pt>
                <c:pt idx="6">
                  <c:v>492000</c:v>
                </c:pt>
              </c:numCache>
            </c:numRef>
          </c:yVal>
          <c:smooth val="0"/>
          <c:extLst>
            <c:ext xmlns:c16="http://schemas.microsoft.com/office/drawing/2014/chart" uri="{C3380CC4-5D6E-409C-BE32-E72D297353CC}">
              <c16:uniqueId val="{00000005-7A6A-4334-8C24-55907CAC4A2C}"/>
            </c:ext>
          </c:extLst>
        </c:ser>
        <c:ser>
          <c:idx val="4"/>
          <c:order val="4"/>
          <c:tx>
            <c:v>Electricity</c:v>
          </c:tx>
          <c:marker>
            <c:symbol val="none"/>
          </c:marker>
          <c:trendline>
            <c:spPr>
              <a:ln w="19050">
                <a:solidFill>
                  <a:srgbClr val="BD92DE"/>
                </a:solidFill>
                <a:prstDash val="dash"/>
              </a:ln>
            </c:spPr>
            <c:trendlineType val="linear"/>
            <c:dispRSqr val="0"/>
            <c:dispEq val="0"/>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energy!$C$56:$I$56</c:f>
              <c:numCache>
                <c:formatCode>0.00E+00</c:formatCode>
                <c:ptCount val="7"/>
                <c:pt idx="0">
                  <c:v>5340000</c:v>
                </c:pt>
                <c:pt idx="1">
                  <c:v>5420000</c:v>
                </c:pt>
                <c:pt idx="2">
                  <c:v>5440000</c:v>
                </c:pt>
                <c:pt idx="3">
                  <c:v>5410000</c:v>
                </c:pt>
                <c:pt idx="4">
                  <c:v>4970000</c:v>
                </c:pt>
                <c:pt idx="5">
                  <c:v>5330000</c:v>
                </c:pt>
                <c:pt idx="6">
                  <c:v>5840000</c:v>
                </c:pt>
              </c:numCache>
            </c:numRef>
          </c:yVal>
          <c:smooth val="0"/>
          <c:extLst>
            <c:ext xmlns:c16="http://schemas.microsoft.com/office/drawing/2014/chart" uri="{C3380CC4-5D6E-409C-BE32-E72D297353CC}">
              <c16:uniqueId val="{00000007-7A6A-4334-8C24-55907CAC4A2C}"/>
            </c:ext>
          </c:extLst>
        </c:ser>
        <c:dLbls>
          <c:showLegendKey val="0"/>
          <c:showVal val="0"/>
          <c:showCatName val="0"/>
          <c:showSerName val="0"/>
          <c:showPercent val="0"/>
          <c:showBubbleSize val="0"/>
        </c:dLbls>
        <c:axId val="1093679727"/>
        <c:axId val="1672930799"/>
      </c:scatterChart>
      <c:valAx>
        <c:axId val="1093679727"/>
        <c:scaling>
          <c:orientation val="minMax"/>
          <c:max val="2021"/>
          <c:min val="201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30799"/>
        <c:crosses val="autoZero"/>
        <c:crossBetween val="midCat"/>
      </c:valAx>
      <c:valAx>
        <c:axId val="1672930799"/>
        <c:scaling>
          <c:orientation val="minMax"/>
        </c:scaling>
        <c:delete val="0"/>
        <c:axPos val="l"/>
        <c:majorGridlines>
          <c:spPr>
            <a:ln w="9525" cap="flat" cmpd="sng" algn="ctr">
              <a:solidFill>
                <a:schemeClr val="tx1">
                  <a:lumMod val="15000"/>
                  <a:lumOff val="85000"/>
                </a:schemeClr>
              </a:solidFill>
              <a:round/>
            </a:ln>
            <a:effectLst/>
          </c:spPr>
        </c:majorGridlines>
        <c:title>
          <c:layout>
            <c:manualLayout>
              <c:xMode val="edge"/>
              <c:yMode val="edge"/>
              <c:x val="9.5332212116423908E-3"/>
              <c:y val="0.40103310926763169"/>
            </c:manualLayout>
          </c:layout>
          <c:overlay val="0"/>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679727"/>
        <c:crosses val="autoZero"/>
        <c:crossBetween val="midCat"/>
      </c:valAx>
    </c:plotArea>
    <c:legend>
      <c:legendPos val="b"/>
      <c:legendEntry>
        <c:idx val="5"/>
        <c:delete val="1"/>
      </c:legendEntry>
      <c:legendEntry>
        <c:idx val="6"/>
        <c:delete val="1"/>
      </c:legendEntry>
      <c:legendEntry>
        <c:idx val="7"/>
        <c:delete val="1"/>
      </c:legendEntry>
      <c:overlay val="0"/>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24286994988881"/>
          <c:y val="0.13366387766927371"/>
          <c:w val="0.79755995590256168"/>
          <c:h val="0.70029817660522475"/>
        </c:manualLayout>
      </c:layout>
      <c:scatterChart>
        <c:scatterStyle val="lineMarker"/>
        <c:varyColors val="0"/>
        <c:ser>
          <c:idx val="0"/>
          <c:order val="0"/>
          <c:tx>
            <c:v>Liquids</c:v>
          </c:tx>
          <c:spPr>
            <a:ln w="19050" cap="rnd">
              <a:solidFill>
                <a:schemeClr val="accent1"/>
              </a:solidFill>
              <a:round/>
            </a:ln>
            <a:effectLst/>
          </c:spPr>
          <c:marker>
            <c:symbol val="none"/>
          </c:marker>
          <c:trendline>
            <c:spPr>
              <a:ln w="19050" cap="rnd">
                <a:solidFill>
                  <a:schemeClr val="accent2">
                    <a:lumMod val="60000"/>
                    <a:lumOff val="40000"/>
                  </a:schemeClr>
                </a:solidFill>
                <a:prstDash val="dash"/>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energy!$C$77:$I$77</c:f>
              <c:numCache>
                <c:formatCode>0.00E+00</c:formatCode>
                <c:ptCount val="7"/>
                <c:pt idx="0">
                  <c:v>7070000</c:v>
                </c:pt>
                <c:pt idx="1">
                  <c:v>8010000</c:v>
                </c:pt>
                <c:pt idx="2">
                  <c:v>6850000</c:v>
                </c:pt>
                <c:pt idx="3">
                  <c:v>6560000</c:v>
                </c:pt>
                <c:pt idx="4">
                  <c:v>6980000</c:v>
                </c:pt>
                <c:pt idx="5">
                  <c:v>6350000</c:v>
                </c:pt>
                <c:pt idx="6">
                  <c:v>6500000</c:v>
                </c:pt>
              </c:numCache>
            </c:numRef>
          </c:yVal>
          <c:smooth val="0"/>
          <c:extLst>
            <c:ext xmlns:c16="http://schemas.microsoft.com/office/drawing/2014/chart" uri="{C3380CC4-5D6E-409C-BE32-E72D297353CC}">
              <c16:uniqueId val="{00000001-2AD6-4F17-ACF8-50C04001E7D1}"/>
            </c:ext>
          </c:extLst>
        </c:ser>
        <c:ser>
          <c:idx val="1"/>
          <c:order val="1"/>
          <c:tx>
            <c:v>Solids</c:v>
          </c:tx>
          <c:spPr>
            <a:ln w="19050" cap="rnd">
              <a:solidFill>
                <a:schemeClr val="accent2"/>
              </a:solidFill>
              <a:round/>
            </a:ln>
            <a:effectLst/>
          </c:spPr>
          <c:marker>
            <c:symbol val="none"/>
          </c:marker>
          <c:trendline>
            <c:spPr>
              <a:ln w="19050" cap="rnd">
                <a:solidFill>
                  <a:schemeClr val="bg2">
                    <a:lumMod val="50000"/>
                  </a:schemeClr>
                </a:solidFill>
                <a:prstDash val="dash"/>
              </a:ln>
              <a:effectLst/>
            </c:spPr>
            <c:trendlineType val="linear"/>
            <c:dispRSqr val="0"/>
            <c:dispEq val="1"/>
            <c:trendlineLbl>
              <c:layout>
                <c:manualLayout>
                  <c:x val="-2.1215912449415722E-3"/>
                  <c:y val="2.927664871534234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energy!$C$78:$I$78</c:f>
              <c:numCache>
                <c:formatCode>0.00E+00</c:formatCode>
                <c:ptCount val="7"/>
                <c:pt idx="0">
                  <c:v>1560000</c:v>
                </c:pt>
                <c:pt idx="1">
                  <c:v>1520000</c:v>
                </c:pt>
                <c:pt idx="2">
                  <c:v>17000</c:v>
                </c:pt>
                <c:pt idx="3">
                  <c:v>2470000</c:v>
                </c:pt>
                <c:pt idx="4">
                  <c:v>1370000</c:v>
                </c:pt>
                <c:pt idx="5">
                  <c:v>1090000</c:v>
                </c:pt>
                <c:pt idx="6">
                  <c:v>1110000</c:v>
                </c:pt>
              </c:numCache>
            </c:numRef>
          </c:yVal>
          <c:smooth val="0"/>
          <c:extLst>
            <c:ext xmlns:c16="http://schemas.microsoft.com/office/drawing/2014/chart" uri="{C3380CC4-5D6E-409C-BE32-E72D297353CC}">
              <c16:uniqueId val="{00000003-2AD6-4F17-ACF8-50C04001E7D1}"/>
            </c:ext>
          </c:extLst>
        </c:ser>
        <c:ser>
          <c:idx val="2"/>
          <c:order val="2"/>
          <c:tx>
            <c:v>Electricity</c:v>
          </c:tx>
          <c:spPr>
            <a:ln w="19050" cap="rnd">
              <a:solidFill>
                <a:schemeClr val="accent3"/>
              </a:solidFill>
              <a:round/>
            </a:ln>
            <a:effectLst/>
          </c:spPr>
          <c:marker>
            <c:symbol val="none"/>
          </c:marker>
          <c:trendline>
            <c:spPr>
              <a:ln w="19050" cap="rnd">
                <a:solidFill>
                  <a:srgbClr val="BD92DE"/>
                </a:solidFill>
                <a:prstDash val="dash"/>
              </a:ln>
              <a:effectLst/>
            </c:spPr>
            <c:trendlineType val="linear"/>
            <c:dispRSqr val="0"/>
            <c:dispEq val="1"/>
            <c:trendlineLbl>
              <c:layout>
                <c:manualLayout>
                  <c:x val="1.8179612547174102E-2"/>
                  <c:y val="-7.77320517858750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energy!$C$76:$I$76</c:f>
              <c:numCache>
                <c:formatCode>0.00E+00</c:formatCode>
                <c:ptCount val="7"/>
                <c:pt idx="0">
                  <c:v>2850000</c:v>
                </c:pt>
                <c:pt idx="1">
                  <c:v>2990000</c:v>
                </c:pt>
                <c:pt idx="2">
                  <c:v>2950000</c:v>
                </c:pt>
                <c:pt idx="3">
                  <c:v>2700000</c:v>
                </c:pt>
                <c:pt idx="4">
                  <c:v>2710000</c:v>
                </c:pt>
                <c:pt idx="5">
                  <c:v>2200000</c:v>
                </c:pt>
                <c:pt idx="6">
                  <c:v>2650000</c:v>
                </c:pt>
              </c:numCache>
            </c:numRef>
          </c:yVal>
          <c:smooth val="0"/>
          <c:extLst>
            <c:ext xmlns:c16="http://schemas.microsoft.com/office/drawing/2014/chart" uri="{C3380CC4-5D6E-409C-BE32-E72D297353CC}">
              <c16:uniqueId val="{00000005-2AD6-4F17-ACF8-50C04001E7D1}"/>
            </c:ext>
          </c:extLst>
        </c:ser>
        <c:ser>
          <c:idx val="3"/>
          <c:order val="3"/>
          <c:tx>
            <c:v>Biomass</c:v>
          </c:tx>
          <c:spPr>
            <a:ln w="19050" cap="rnd">
              <a:solidFill>
                <a:schemeClr val="accent4"/>
              </a:solidFill>
              <a:round/>
            </a:ln>
            <a:effectLst/>
          </c:spPr>
          <c:marker>
            <c:symbol val="none"/>
          </c:marker>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energy!$C$80:$I$80</c:f>
              <c:numCache>
                <c:formatCode>0.00E+00</c:formatCode>
                <c:ptCount val="7"/>
                <c:pt idx="0">
                  <c:v>130000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2AD6-4F17-ACF8-50C04001E7D1}"/>
            </c:ext>
          </c:extLst>
        </c:ser>
        <c:dLbls>
          <c:showLegendKey val="0"/>
          <c:showVal val="0"/>
          <c:showCatName val="0"/>
          <c:showSerName val="0"/>
          <c:showPercent val="0"/>
          <c:showBubbleSize val="0"/>
        </c:dLbls>
        <c:axId val="1345742255"/>
        <c:axId val="411414031"/>
      </c:scatterChart>
      <c:valAx>
        <c:axId val="1345742255"/>
        <c:scaling>
          <c:orientation val="minMax"/>
          <c:max val="2021"/>
          <c:min val="201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14031"/>
        <c:crosses val="autoZero"/>
        <c:crossBetween val="midCat"/>
      </c:valAx>
      <c:valAx>
        <c:axId val="4114140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742255"/>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Transport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Liquids</c:v>
          </c:tx>
          <c:spPr>
            <a:ln w="19050" cap="rnd">
              <a:solidFill>
                <a:schemeClr val="accent1"/>
              </a:solidFill>
              <a:round/>
            </a:ln>
            <a:effectLst/>
          </c:spPr>
          <c:marker>
            <c:symbol val="none"/>
          </c:marker>
          <c:trendline>
            <c:spPr>
              <a:ln w="19050" cap="rnd">
                <a:solidFill>
                  <a:schemeClr val="accent2">
                    <a:lumMod val="60000"/>
                    <a:lumOff val="40000"/>
                  </a:schemeClr>
                </a:solidFill>
                <a:prstDash val="dash"/>
              </a:ln>
              <a:effectLst/>
            </c:spPr>
            <c:trendlineType val="linear"/>
            <c:dispRSqr val="0"/>
            <c:dispEq val="1"/>
            <c:trendlineLbl>
              <c:layout>
                <c:manualLayout>
                  <c:x val="-1.5946761247850678E-2"/>
                  <c:y val="9.945017866864833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energy!$C$62:$I$62</c:f>
              <c:numCache>
                <c:formatCode>0.00E+00</c:formatCode>
                <c:ptCount val="7"/>
                <c:pt idx="0">
                  <c:v>26700000</c:v>
                </c:pt>
                <c:pt idx="1">
                  <c:v>27300000</c:v>
                </c:pt>
                <c:pt idx="2">
                  <c:v>27500000</c:v>
                </c:pt>
                <c:pt idx="3">
                  <c:v>27400000</c:v>
                </c:pt>
                <c:pt idx="4">
                  <c:v>22300000</c:v>
                </c:pt>
                <c:pt idx="5">
                  <c:v>22700000</c:v>
                </c:pt>
                <c:pt idx="6">
                  <c:v>23800000</c:v>
                </c:pt>
              </c:numCache>
            </c:numRef>
          </c:yVal>
          <c:smooth val="0"/>
          <c:extLst>
            <c:ext xmlns:c16="http://schemas.microsoft.com/office/drawing/2014/chart" uri="{C3380CC4-5D6E-409C-BE32-E72D297353CC}">
              <c16:uniqueId val="{00000001-AC00-4054-9085-EB411807E7ED}"/>
            </c:ext>
          </c:extLst>
        </c:ser>
        <c:ser>
          <c:idx val="1"/>
          <c:order val="1"/>
          <c:tx>
            <c:v>Electricity</c:v>
          </c:tx>
          <c:spPr>
            <a:ln w="19050" cap="rnd">
              <a:solidFill>
                <a:schemeClr val="accent2"/>
              </a:solidFill>
              <a:round/>
            </a:ln>
            <a:effectLst/>
          </c:spPr>
          <c:marker>
            <c:symbol val="none"/>
          </c:marker>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energy!$C$61:$I$61</c:f>
              <c:numCache>
                <c:formatCode>0.00E+00</c:formatCode>
                <c:ptCount val="7"/>
                <c:pt idx="0">
                  <c:v>438000</c:v>
                </c:pt>
                <c:pt idx="1">
                  <c:v>430000</c:v>
                </c:pt>
                <c:pt idx="2">
                  <c:v>445000</c:v>
                </c:pt>
                <c:pt idx="3">
                  <c:v>452000</c:v>
                </c:pt>
                <c:pt idx="4">
                  <c:v>370000</c:v>
                </c:pt>
                <c:pt idx="5">
                  <c:v>338000</c:v>
                </c:pt>
                <c:pt idx="6">
                  <c:v>534000</c:v>
                </c:pt>
              </c:numCache>
            </c:numRef>
          </c:yVal>
          <c:smooth val="0"/>
          <c:extLst>
            <c:ext xmlns:c16="http://schemas.microsoft.com/office/drawing/2014/chart" uri="{C3380CC4-5D6E-409C-BE32-E72D297353CC}">
              <c16:uniqueId val="{00000002-AC00-4054-9085-EB411807E7ED}"/>
            </c:ext>
          </c:extLst>
        </c:ser>
        <c:dLbls>
          <c:showLegendKey val="0"/>
          <c:showVal val="0"/>
          <c:showCatName val="0"/>
          <c:showSerName val="0"/>
          <c:showPercent val="0"/>
          <c:showBubbleSize val="0"/>
        </c:dLbls>
        <c:axId val="421290831"/>
        <c:axId val="1097888047"/>
      </c:scatterChart>
      <c:valAx>
        <c:axId val="421290831"/>
        <c:scaling>
          <c:orientation val="minMax"/>
          <c:max val="2021"/>
          <c:min val="201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88047"/>
        <c:crosses val="autoZero"/>
        <c:crossBetween val="midCat"/>
      </c:valAx>
      <c:valAx>
        <c:axId val="109788804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90831"/>
        <c:crosses val="autoZero"/>
        <c:crossBetween val="midCat"/>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Commercial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Liquids</c:v>
          </c:tx>
          <c:spPr>
            <a:ln w="19050" cap="rnd">
              <a:solidFill>
                <a:schemeClr val="accent1"/>
              </a:solidFill>
              <a:round/>
            </a:ln>
            <a:effectLst/>
          </c:spPr>
          <c:marker>
            <c:symbol val="none"/>
          </c:marker>
          <c:trendline>
            <c:spPr>
              <a:ln w="19050" cap="rnd">
                <a:solidFill>
                  <a:schemeClr val="accent2">
                    <a:lumMod val="60000"/>
                    <a:lumOff val="40000"/>
                  </a:schemeClr>
                </a:solidFill>
                <a:prstDash val="dash"/>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energy!$C$72:$I$72</c:f>
              <c:numCache>
                <c:formatCode>0.00E+00</c:formatCode>
                <c:ptCount val="7"/>
                <c:pt idx="0">
                  <c:v>44900</c:v>
                </c:pt>
                <c:pt idx="1">
                  <c:v>82300</c:v>
                </c:pt>
                <c:pt idx="2">
                  <c:v>82700</c:v>
                </c:pt>
                <c:pt idx="3">
                  <c:v>71500</c:v>
                </c:pt>
                <c:pt idx="4">
                  <c:v>75400</c:v>
                </c:pt>
                <c:pt idx="5">
                  <c:v>116000</c:v>
                </c:pt>
                <c:pt idx="6">
                  <c:v>123000</c:v>
                </c:pt>
              </c:numCache>
            </c:numRef>
          </c:yVal>
          <c:smooth val="0"/>
          <c:extLst>
            <c:ext xmlns:c16="http://schemas.microsoft.com/office/drawing/2014/chart" uri="{C3380CC4-5D6E-409C-BE32-E72D297353CC}">
              <c16:uniqueId val="{00000001-652E-4138-8F48-33E8C016E66B}"/>
            </c:ext>
          </c:extLst>
        </c:ser>
        <c:ser>
          <c:idx val="1"/>
          <c:order val="1"/>
          <c:tx>
            <c:v>Solids</c:v>
          </c:tx>
          <c:spPr>
            <a:ln w="19050" cap="rnd">
              <a:solidFill>
                <a:schemeClr val="accent2"/>
              </a:solidFill>
              <a:round/>
            </a:ln>
            <a:effectLst/>
          </c:spPr>
          <c:marker>
            <c:symbol val="none"/>
          </c:marker>
          <c:trendline>
            <c:spPr>
              <a:ln w="19050" cap="rnd">
                <a:solidFill>
                  <a:schemeClr val="bg2">
                    <a:lumMod val="50000"/>
                  </a:schemeClr>
                </a:solidFill>
                <a:prstDash val="dash"/>
              </a:ln>
              <a:effectLst/>
            </c:spPr>
            <c:trendlineType val="linear"/>
            <c:dispRSqr val="0"/>
            <c:dispEq val="1"/>
            <c:trendlineLbl>
              <c:layout>
                <c:manualLayout>
                  <c:x val="5.6474109353570709E-2"/>
                  <c:y val="-5.302494250840261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energy!$C$73:$I$73</c:f>
              <c:numCache>
                <c:formatCode>0.00E+00</c:formatCode>
                <c:ptCount val="7"/>
                <c:pt idx="0">
                  <c:v>272000</c:v>
                </c:pt>
                <c:pt idx="1">
                  <c:v>248000</c:v>
                </c:pt>
                <c:pt idx="2">
                  <c:v>246000</c:v>
                </c:pt>
                <c:pt idx="3">
                  <c:v>248000</c:v>
                </c:pt>
                <c:pt idx="4">
                  <c:v>239000</c:v>
                </c:pt>
                <c:pt idx="5">
                  <c:v>228000</c:v>
                </c:pt>
                <c:pt idx="6">
                  <c:v>241000</c:v>
                </c:pt>
              </c:numCache>
            </c:numRef>
          </c:yVal>
          <c:smooth val="0"/>
          <c:extLst>
            <c:ext xmlns:c16="http://schemas.microsoft.com/office/drawing/2014/chart" uri="{C3380CC4-5D6E-409C-BE32-E72D297353CC}">
              <c16:uniqueId val="{00000003-652E-4138-8F48-33E8C016E66B}"/>
            </c:ext>
          </c:extLst>
        </c:ser>
        <c:ser>
          <c:idx val="2"/>
          <c:order val="2"/>
          <c:tx>
            <c:v>Biomass</c:v>
          </c:tx>
          <c:spPr>
            <a:ln w="19050" cap="rnd">
              <a:solidFill>
                <a:schemeClr val="accent3"/>
              </a:solidFill>
              <a:round/>
            </a:ln>
            <a:effectLst/>
          </c:spPr>
          <c:marker>
            <c:symbol val="none"/>
          </c:marker>
          <c:trendline>
            <c:spPr>
              <a:ln w="19050" cap="rnd">
                <a:solidFill>
                  <a:schemeClr val="accent6">
                    <a:lumMod val="60000"/>
                    <a:lumOff val="40000"/>
                  </a:schemeClr>
                </a:solidFill>
                <a:prstDash val="dash"/>
              </a:ln>
              <a:effectLst/>
            </c:spPr>
            <c:trendlineType val="linear"/>
            <c:dispRSqr val="0"/>
            <c:dispEq val="1"/>
            <c:trendlineLbl>
              <c:layout>
                <c:manualLayout>
                  <c:x val="0.1365770264563268"/>
                  <c:y val="1.32832365212138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energy!$C$75:$I$75</c:f>
              <c:numCache>
                <c:formatCode>0.00E+00</c:formatCode>
                <c:ptCount val="7"/>
                <c:pt idx="0">
                  <c:v>4780</c:v>
                </c:pt>
                <c:pt idx="1">
                  <c:v>36400</c:v>
                </c:pt>
                <c:pt idx="2">
                  <c:v>140000</c:v>
                </c:pt>
                <c:pt idx="3">
                  <c:v>140000</c:v>
                </c:pt>
                <c:pt idx="4">
                  <c:v>318000</c:v>
                </c:pt>
                <c:pt idx="5">
                  <c:v>188000</c:v>
                </c:pt>
                <c:pt idx="6">
                  <c:v>159000</c:v>
                </c:pt>
              </c:numCache>
            </c:numRef>
          </c:yVal>
          <c:smooth val="0"/>
          <c:extLst>
            <c:ext xmlns:c16="http://schemas.microsoft.com/office/drawing/2014/chart" uri="{C3380CC4-5D6E-409C-BE32-E72D297353CC}">
              <c16:uniqueId val="{00000005-652E-4138-8F48-33E8C016E66B}"/>
            </c:ext>
          </c:extLst>
        </c:ser>
        <c:ser>
          <c:idx val="3"/>
          <c:order val="3"/>
          <c:tx>
            <c:v>Electricity</c:v>
          </c:tx>
          <c:spPr>
            <a:ln w="19050" cap="rnd">
              <a:solidFill>
                <a:schemeClr val="accent4"/>
              </a:solidFill>
              <a:round/>
            </a:ln>
            <a:effectLst/>
          </c:spPr>
          <c:marker>
            <c:symbol val="none"/>
          </c:marker>
          <c:trendline>
            <c:spPr>
              <a:ln w="19050" cap="rnd">
                <a:solidFill>
                  <a:srgbClr val="BD92DE"/>
                </a:solidFill>
                <a:prstDash val="dash"/>
              </a:ln>
              <a:effectLst/>
            </c:spPr>
            <c:trendlineType val="linear"/>
            <c:dispRSqr val="0"/>
            <c:dispEq val="1"/>
            <c:trendlineLbl>
              <c:layout>
                <c:manualLayout>
                  <c:x val="4.2847992293751835E-3"/>
                  <c:y val="4.583443141983490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energy!$C$71:$I$71</c:f>
              <c:numCache>
                <c:formatCode>0.00E+00</c:formatCode>
                <c:ptCount val="7"/>
                <c:pt idx="0">
                  <c:v>484000</c:v>
                </c:pt>
                <c:pt idx="1">
                  <c:v>474000</c:v>
                </c:pt>
                <c:pt idx="2">
                  <c:v>471000</c:v>
                </c:pt>
                <c:pt idx="3">
                  <c:v>479000</c:v>
                </c:pt>
                <c:pt idx="4">
                  <c:v>595000</c:v>
                </c:pt>
                <c:pt idx="5">
                  <c:v>578000</c:v>
                </c:pt>
                <c:pt idx="6">
                  <c:v>487000</c:v>
                </c:pt>
              </c:numCache>
            </c:numRef>
          </c:yVal>
          <c:smooth val="0"/>
          <c:extLst>
            <c:ext xmlns:c16="http://schemas.microsoft.com/office/drawing/2014/chart" uri="{C3380CC4-5D6E-409C-BE32-E72D297353CC}">
              <c16:uniqueId val="{00000007-652E-4138-8F48-33E8C016E66B}"/>
            </c:ext>
          </c:extLst>
        </c:ser>
        <c:dLbls>
          <c:showLegendKey val="0"/>
          <c:showVal val="0"/>
          <c:showCatName val="0"/>
          <c:showSerName val="0"/>
          <c:showPercent val="0"/>
          <c:showBubbleSize val="0"/>
        </c:dLbls>
        <c:axId val="447770975"/>
        <c:axId val="400186703"/>
      </c:scatterChart>
      <c:valAx>
        <c:axId val="447770975"/>
        <c:scaling>
          <c:orientation val="minMax"/>
          <c:max val="2021"/>
          <c:min val="201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86703"/>
        <c:crosses val="autoZero"/>
        <c:crossBetween val="midCat"/>
      </c:valAx>
      <c:valAx>
        <c:axId val="400186703"/>
        <c:scaling>
          <c:orientation val="minMax"/>
          <c:min val="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70975"/>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Households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547391609354413"/>
          <c:y val="0.14373555247341657"/>
          <c:w val="0.79868373031222883"/>
          <c:h val="0.65217443347424575"/>
        </c:manualLayout>
      </c:layout>
      <c:scatterChart>
        <c:scatterStyle val="lineMarker"/>
        <c:varyColors val="0"/>
        <c:ser>
          <c:idx val="0"/>
          <c:order val="0"/>
          <c:tx>
            <c:v>Electricity</c:v>
          </c:tx>
          <c:spPr>
            <a:ln w="19050" cap="rnd">
              <a:solidFill>
                <a:schemeClr val="accent1"/>
              </a:solidFill>
              <a:round/>
            </a:ln>
            <a:effectLst/>
          </c:spPr>
          <c:marker>
            <c:symbol val="circle"/>
            <c:size val="5"/>
            <c:spPr>
              <a:solidFill>
                <a:srgbClr val="CC99FF"/>
              </a:solidFill>
              <a:ln w="9525">
                <a:solidFill>
                  <a:srgbClr val="CC99FF"/>
                </a:solidFill>
              </a:ln>
              <a:effectLst/>
            </c:spPr>
          </c:marker>
          <c:trendline>
            <c:spPr>
              <a:ln w="19050" cap="rnd">
                <a:solidFill>
                  <a:srgbClr val="CC99FF"/>
                </a:solidFill>
                <a:prstDash val="dash"/>
              </a:ln>
              <a:effectLst/>
            </c:spPr>
            <c:trendlineType val="linear"/>
            <c:dispRSqr val="0"/>
            <c:dispEq val="0"/>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energy!$C$66:$I$66</c:f>
              <c:numCache>
                <c:formatCode>0.00E+00</c:formatCode>
                <c:ptCount val="7"/>
                <c:pt idx="0">
                  <c:v>647000</c:v>
                </c:pt>
                <c:pt idx="1">
                  <c:v>706000</c:v>
                </c:pt>
                <c:pt idx="2">
                  <c:v>630000</c:v>
                </c:pt>
                <c:pt idx="3">
                  <c:v>597000</c:v>
                </c:pt>
                <c:pt idx="4">
                  <c:v>780000</c:v>
                </c:pt>
                <c:pt idx="5">
                  <c:v>901000</c:v>
                </c:pt>
                <c:pt idx="6">
                  <c:v>735000</c:v>
                </c:pt>
              </c:numCache>
            </c:numRef>
          </c:yVal>
          <c:smooth val="0"/>
          <c:extLst>
            <c:ext xmlns:c16="http://schemas.microsoft.com/office/drawing/2014/chart" uri="{C3380CC4-5D6E-409C-BE32-E72D297353CC}">
              <c16:uniqueId val="{00000001-1B22-44ED-990F-549F84097582}"/>
            </c:ext>
          </c:extLst>
        </c:ser>
        <c:ser>
          <c:idx val="1"/>
          <c:order val="1"/>
          <c:tx>
            <c:v>Solids</c:v>
          </c:tx>
          <c:spPr>
            <a:ln w="19050" cap="rnd">
              <a:solidFill>
                <a:schemeClr val="accent2"/>
              </a:solidFill>
              <a:round/>
            </a:ln>
            <a:effectLst/>
          </c:spPr>
          <c:marker>
            <c:symbol val="circle"/>
            <c:size val="5"/>
            <c:spPr>
              <a:solidFill>
                <a:schemeClr val="tx1"/>
              </a:solidFill>
              <a:ln w="9525">
                <a:solidFill>
                  <a:schemeClr val="tx1"/>
                </a:solidFill>
              </a:ln>
              <a:effectLst/>
            </c:spPr>
          </c:marker>
          <c:trendline>
            <c:spPr>
              <a:ln w="19050" cap="rnd">
                <a:solidFill>
                  <a:schemeClr val="tx1"/>
                </a:solidFill>
                <a:prstDash val="dash"/>
              </a:ln>
              <a:effectLst/>
            </c:spPr>
            <c:trendlineType val="linear"/>
            <c:dispRSqr val="0"/>
            <c:dispEq val="0"/>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energy!$C$68:$I$68</c:f>
              <c:numCache>
                <c:formatCode>0.00E+00</c:formatCode>
                <c:ptCount val="7"/>
                <c:pt idx="0">
                  <c:v>532000</c:v>
                </c:pt>
                <c:pt idx="1">
                  <c:v>540000</c:v>
                </c:pt>
                <c:pt idx="2">
                  <c:v>490000</c:v>
                </c:pt>
                <c:pt idx="3">
                  <c:v>488000</c:v>
                </c:pt>
                <c:pt idx="4">
                  <c:v>479000</c:v>
                </c:pt>
                <c:pt idx="5">
                  <c:v>589000</c:v>
                </c:pt>
                <c:pt idx="6">
                  <c:v>557000</c:v>
                </c:pt>
              </c:numCache>
            </c:numRef>
          </c:yVal>
          <c:smooth val="0"/>
          <c:extLst>
            <c:ext xmlns:c16="http://schemas.microsoft.com/office/drawing/2014/chart" uri="{C3380CC4-5D6E-409C-BE32-E72D297353CC}">
              <c16:uniqueId val="{00000003-1B22-44ED-990F-549F84097582}"/>
            </c:ext>
          </c:extLst>
        </c:ser>
        <c:ser>
          <c:idx val="2"/>
          <c:order val="2"/>
          <c:tx>
            <c:v>Biomass</c:v>
          </c:tx>
          <c:spPr>
            <a:ln w="19050" cap="rnd">
              <a:solidFill>
                <a:schemeClr val="accent3"/>
              </a:solidFill>
              <a:round/>
            </a:ln>
            <a:effectLst/>
          </c:spPr>
          <c:marker>
            <c:symbol val="circle"/>
            <c:size val="5"/>
            <c:spPr>
              <a:solidFill>
                <a:schemeClr val="accent3"/>
              </a:solidFill>
              <a:ln w="9525">
                <a:solidFill>
                  <a:schemeClr val="accent6">
                    <a:lumMod val="60000"/>
                    <a:lumOff val="40000"/>
                  </a:schemeClr>
                </a:solidFill>
              </a:ln>
              <a:effectLst/>
            </c:spPr>
          </c:marker>
          <c:trendline>
            <c:spPr>
              <a:ln w="19050" cap="rnd">
                <a:solidFill>
                  <a:schemeClr val="accent6">
                    <a:lumMod val="60000"/>
                    <a:lumOff val="40000"/>
                  </a:schemeClr>
                </a:solidFill>
                <a:prstDash val="dash"/>
              </a:ln>
              <a:effectLst/>
            </c:spPr>
            <c:trendlineType val="linear"/>
            <c:dispRSqr val="0"/>
            <c:dispEq val="0"/>
          </c:trendline>
          <c:xVal>
            <c:numRef>
              <c:f>energy!$C$55:$I$55</c:f>
              <c:numCache>
                <c:formatCode>General</c:formatCode>
                <c:ptCount val="7"/>
                <c:pt idx="0">
                  <c:v>2015</c:v>
                </c:pt>
                <c:pt idx="1">
                  <c:v>2016</c:v>
                </c:pt>
                <c:pt idx="2">
                  <c:v>2017</c:v>
                </c:pt>
                <c:pt idx="3">
                  <c:v>2018</c:v>
                </c:pt>
                <c:pt idx="4">
                  <c:v>2019</c:v>
                </c:pt>
                <c:pt idx="5">
                  <c:v>2020</c:v>
                </c:pt>
                <c:pt idx="6">
                  <c:v>2021</c:v>
                </c:pt>
              </c:numCache>
            </c:numRef>
          </c:xVal>
          <c:yVal>
            <c:numRef>
              <c:f>energy!$C$70:$I$70</c:f>
              <c:numCache>
                <c:formatCode>0.00E+00</c:formatCode>
                <c:ptCount val="7"/>
                <c:pt idx="0">
                  <c:v>837000</c:v>
                </c:pt>
                <c:pt idx="1">
                  <c:v>955000</c:v>
                </c:pt>
                <c:pt idx="2">
                  <c:v>1510000</c:v>
                </c:pt>
                <c:pt idx="3">
                  <c:v>743000</c:v>
                </c:pt>
                <c:pt idx="4">
                  <c:v>1520000</c:v>
                </c:pt>
                <c:pt idx="5">
                  <c:v>1620000</c:v>
                </c:pt>
                <c:pt idx="6">
                  <c:v>945000</c:v>
                </c:pt>
              </c:numCache>
            </c:numRef>
          </c:yVal>
          <c:smooth val="0"/>
          <c:extLst>
            <c:ext xmlns:c16="http://schemas.microsoft.com/office/drawing/2014/chart" uri="{C3380CC4-5D6E-409C-BE32-E72D297353CC}">
              <c16:uniqueId val="{00000005-1B22-44ED-990F-549F84097582}"/>
            </c:ext>
          </c:extLst>
        </c:ser>
        <c:dLbls>
          <c:showLegendKey val="0"/>
          <c:showVal val="0"/>
          <c:showCatName val="0"/>
          <c:showSerName val="0"/>
          <c:showPercent val="0"/>
          <c:showBubbleSize val="0"/>
        </c:dLbls>
        <c:axId val="1790163520"/>
        <c:axId val="685670256"/>
      </c:scatterChart>
      <c:valAx>
        <c:axId val="1790163520"/>
        <c:scaling>
          <c:orientation val="minMax"/>
          <c:max val="2021"/>
          <c:min val="2015"/>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670256"/>
        <c:crosses val="autoZero"/>
        <c:crossBetween val="midCat"/>
      </c:valAx>
      <c:valAx>
        <c:axId val="685670256"/>
        <c:scaling>
          <c:orientation val="minMax"/>
        </c:scaling>
        <c:delete val="0"/>
        <c:axPos val="l"/>
        <c:majorGridlines>
          <c:spPr>
            <a:ln w="9525" cap="flat" cmpd="sng" algn="ctr">
              <a:solidFill>
                <a:schemeClr val="tx1">
                  <a:lumMod val="15000"/>
                  <a:lumOff val="85000"/>
                </a:schemeClr>
              </a:solidFill>
              <a:round/>
            </a:ln>
            <a:effectLst/>
          </c:spPr>
        </c:majorGridlines>
        <c:title>
          <c:layout>
            <c:manualLayout>
              <c:xMode val="edge"/>
              <c:yMode val="edge"/>
              <c:x val="2.775464890369137E-3"/>
              <c:y val="0.299067349591009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63520"/>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layout>
        <c:manualLayout>
          <c:xMode val="edge"/>
          <c:yMode val="edge"/>
          <c:x val="0.27368848682315966"/>
          <c:y val="0.92620551932441841"/>
          <c:w val="0.50658827758209235"/>
          <c:h val="7.2349971389362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Net Exports Projection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economy!$I$6:$AJ$6</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economy!$I$7:$AJ$7</c:f>
              <c:numCache>
                <c:formatCode>#,##0.00</c:formatCode>
                <c:ptCount val="28"/>
                <c:pt idx="0">
                  <c:v>143.81119100000001</c:v>
                </c:pt>
                <c:pt idx="1">
                  <c:v>143.88235000000003</c:v>
                </c:pt>
                <c:pt idx="2">
                  <c:v>143.95350900000003</c:v>
                </c:pt>
                <c:pt idx="3">
                  <c:v>144.02466800000005</c:v>
                </c:pt>
                <c:pt idx="4">
                  <c:v>144.09582700000001</c:v>
                </c:pt>
                <c:pt idx="5">
                  <c:v>144.16698600000004</c:v>
                </c:pt>
                <c:pt idx="6">
                  <c:v>144.23814500000003</c:v>
                </c:pt>
                <c:pt idx="7">
                  <c:v>144.30930400000003</c:v>
                </c:pt>
                <c:pt idx="8">
                  <c:v>144.38046300000002</c:v>
                </c:pt>
                <c:pt idx="9">
                  <c:v>144.45162200000004</c:v>
                </c:pt>
                <c:pt idx="10">
                  <c:v>144.52278100000001</c:v>
                </c:pt>
                <c:pt idx="11">
                  <c:v>144.59394000000003</c:v>
                </c:pt>
                <c:pt idx="12">
                  <c:v>144.66509900000003</c:v>
                </c:pt>
                <c:pt idx="13">
                  <c:v>144.73625800000002</c:v>
                </c:pt>
                <c:pt idx="14">
                  <c:v>144.80741700000002</c:v>
                </c:pt>
                <c:pt idx="15">
                  <c:v>144.87857600000004</c:v>
                </c:pt>
                <c:pt idx="16">
                  <c:v>144.949735</c:v>
                </c:pt>
                <c:pt idx="17">
                  <c:v>145.02089400000003</c:v>
                </c:pt>
                <c:pt idx="18">
                  <c:v>145.09205300000002</c:v>
                </c:pt>
                <c:pt idx="19">
                  <c:v>145.16321200000002</c:v>
                </c:pt>
                <c:pt idx="20">
                  <c:v>145.23437100000001</c:v>
                </c:pt>
                <c:pt idx="21">
                  <c:v>145.30553000000003</c:v>
                </c:pt>
                <c:pt idx="22">
                  <c:v>145.376689</c:v>
                </c:pt>
                <c:pt idx="23">
                  <c:v>145.44784800000002</c:v>
                </c:pt>
                <c:pt idx="24">
                  <c:v>145.51900700000002</c:v>
                </c:pt>
                <c:pt idx="25">
                  <c:v>145.59016600000004</c:v>
                </c:pt>
                <c:pt idx="26">
                  <c:v>145.66132500000003</c:v>
                </c:pt>
                <c:pt idx="27">
                  <c:v>145.73248400000003</c:v>
                </c:pt>
              </c:numCache>
            </c:numRef>
          </c:yVal>
          <c:smooth val="0"/>
          <c:extLst>
            <c:ext xmlns:c16="http://schemas.microsoft.com/office/drawing/2014/chart" uri="{C3380CC4-5D6E-409C-BE32-E72D297353CC}">
              <c16:uniqueId val="{00000000-08C6-427A-B371-8F875D6580A6}"/>
            </c:ext>
          </c:extLst>
        </c:ser>
        <c:dLbls>
          <c:showLegendKey val="0"/>
          <c:showVal val="0"/>
          <c:showCatName val="0"/>
          <c:showSerName val="0"/>
          <c:showPercent val="0"/>
          <c:showBubbleSize val="0"/>
        </c:dLbls>
        <c:axId val="622984960"/>
        <c:axId val="622983520"/>
      </c:scatterChart>
      <c:valAx>
        <c:axId val="622984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83520"/>
        <c:crosses val="autoZero"/>
        <c:crossBetween val="midCat"/>
      </c:valAx>
      <c:valAx>
        <c:axId val="622983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84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Net exports lineal 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5258464566929134"/>
                  <c:y val="-0.165959827938174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8"/>
              <c:pt idx="0">
                <c:v>2015</c:v>
              </c:pt>
              <c:pt idx="1">
                <c:v>2016</c:v>
              </c:pt>
              <c:pt idx="2">
                <c:v>2017</c:v>
              </c:pt>
              <c:pt idx="3">
                <c:v>2018</c:v>
              </c:pt>
              <c:pt idx="4">
                <c:v>2019</c:v>
              </c:pt>
              <c:pt idx="5">
                <c:v>2020</c:v>
              </c:pt>
              <c:pt idx="6">
                <c:v>2021</c:v>
              </c:pt>
              <c:pt idx="7">
                <c:v>2022</c:v>
              </c:pt>
            </c:numLit>
          </c:xVal>
          <c:yVal>
            <c:numLit>
              <c:formatCode>General</c:formatCode>
              <c:ptCount val="8"/>
              <c:pt idx="0">
                <c:v>-9.273781440095604</c:v>
              </c:pt>
              <c:pt idx="1">
                <c:v>-10.11184337271618</c:v>
              </c:pt>
              <c:pt idx="2">
                <c:v>-9.2394000236721823</c:v>
              </c:pt>
              <c:pt idx="3">
                <c:v>-11.5097613929346</c:v>
              </c:pt>
              <c:pt idx="4">
                <c:v>-10.670601808229801</c:v>
              </c:pt>
              <c:pt idx="5">
                <c:v>-15.798736624714785</c:v>
              </c:pt>
              <c:pt idx="6">
                <c:v>-16.509898351017618</c:v>
              </c:pt>
              <c:pt idx="7">
                <c:v>-18.062261830836476</c:v>
              </c:pt>
            </c:numLit>
          </c:yVal>
          <c:smooth val="0"/>
          <c:extLst>
            <c:ext xmlns:c16="http://schemas.microsoft.com/office/drawing/2014/chart" uri="{C3380CC4-5D6E-409C-BE32-E72D297353CC}">
              <c16:uniqueId val="{00000001-8D4F-4FD7-9F90-14B1A6F8A48F}"/>
            </c:ext>
          </c:extLst>
        </c:ser>
        <c:dLbls>
          <c:showLegendKey val="0"/>
          <c:showVal val="0"/>
          <c:showCatName val="0"/>
          <c:showSerName val="0"/>
          <c:showPercent val="0"/>
          <c:showBubbleSize val="0"/>
        </c:dLbls>
        <c:axId val="622966720"/>
        <c:axId val="622953280"/>
      </c:scatterChart>
      <c:valAx>
        <c:axId val="62296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53280"/>
        <c:crosses val="autoZero"/>
        <c:crossBetween val="midCat"/>
      </c:valAx>
      <c:valAx>
        <c:axId val="62295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667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Investment lineal regresion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3"/>
              <c:pt idx="0">
                <c:v>2020</c:v>
              </c:pt>
              <c:pt idx="1">
                <c:v>2021</c:v>
              </c:pt>
              <c:pt idx="2">
                <c:v>2022</c:v>
              </c:pt>
            </c:numLit>
          </c:xVal>
          <c:yVal>
            <c:numLit>
              <c:formatCode>General</c:formatCode>
              <c:ptCount val="3"/>
              <c:pt idx="0">
                <c:v>41.128137648430084</c:v>
              </c:pt>
              <c:pt idx="1">
                <c:v>46.542523731288888</c:v>
              </c:pt>
              <c:pt idx="2">
                <c:v>52.120934156319656</c:v>
              </c:pt>
            </c:numLit>
          </c:yVal>
          <c:smooth val="0"/>
          <c:extLst>
            <c:ext xmlns:c16="http://schemas.microsoft.com/office/drawing/2014/chart" uri="{C3380CC4-5D6E-409C-BE32-E72D297353CC}">
              <c16:uniqueId val="{00000001-3E61-4ED7-B2C2-83EDA79C210B}"/>
            </c:ext>
          </c:extLst>
        </c:ser>
        <c:dLbls>
          <c:showLegendKey val="0"/>
          <c:showVal val="0"/>
          <c:showCatName val="0"/>
          <c:showSerName val="0"/>
          <c:showPercent val="0"/>
          <c:showBubbleSize val="0"/>
        </c:dLbls>
        <c:axId val="2118101648"/>
        <c:axId val="2118103568"/>
      </c:scatterChart>
      <c:valAx>
        <c:axId val="2118101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03568"/>
        <c:crosses val="autoZero"/>
        <c:crossBetween val="midCat"/>
      </c:valAx>
      <c:valAx>
        <c:axId val="211810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016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Taxes less subsides lineal regresion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3"/>
              <c:pt idx="0">
                <c:v>2020</c:v>
              </c:pt>
              <c:pt idx="1">
                <c:v>2021</c:v>
              </c:pt>
              <c:pt idx="2">
                <c:v>2022</c:v>
              </c:pt>
            </c:numLit>
          </c:xVal>
          <c:yVal>
            <c:numLit>
              <c:formatCode>General</c:formatCode>
              <c:ptCount val="3"/>
              <c:pt idx="0">
                <c:v>8.6628312766361155</c:v>
              </c:pt>
              <c:pt idx="1">
                <c:v>9.6187839920128386</c:v>
              </c:pt>
              <c:pt idx="2">
                <c:v>10.333857789065251</c:v>
              </c:pt>
            </c:numLit>
          </c:yVal>
          <c:smooth val="0"/>
          <c:extLst>
            <c:ext xmlns:c16="http://schemas.microsoft.com/office/drawing/2014/chart" uri="{C3380CC4-5D6E-409C-BE32-E72D297353CC}">
              <c16:uniqueId val="{00000001-D566-4A4A-8D88-5923B24031D7}"/>
            </c:ext>
          </c:extLst>
        </c:ser>
        <c:dLbls>
          <c:showLegendKey val="0"/>
          <c:showVal val="0"/>
          <c:showCatName val="0"/>
          <c:showSerName val="0"/>
          <c:showPercent val="0"/>
          <c:showBubbleSize val="0"/>
        </c:dLbls>
        <c:axId val="916814560"/>
        <c:axId val="1604577888"/>
      </c:scatterChart>
      <c:valAx>
        <c:axId val="91681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77888"/>
        <c:crosses val="autoZero"/>
        <c:crossBetween val="midCat"/>
      </c:valAx>
      <c:valAx>
        <c:axId val="160457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145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Investment projection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economy!$G$6:$AJ$6</c:f>
              <c:numCache>
                <c:formatCode>General</c:formatCode>
                <c:ptCount val="3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numCache>
            </c:numRef>
          </c:xVal>
          <c:yVal>
            <c:numRef>
              <c:f>economy!$G$8:$AJ$8</c:f>
              <c:numCache>
                <c:formatCode>#,##0.00</c:formatCode>
                <c:ptCount val="30"/>
                <c:pt idx="0">
                  <c:v>1361.1944607157468</c:v>
                </c:pt>
                <c:pt idx="1">
                  <c:v>1414.4375410319485</c:v>
                </c:pt>
                <c:pt idx="2">
                  <c:v>1619.6500000000233</c:v>
                </c:pt>
                <c:pt idx="3">
                  <c:v>1779.2000000000116</c:v>
                </c:pt>
                <c:pt idx="4">
                  <c:v>1938.75</c:v>
                </c:pt>
                <c:pt idx="5">
                  <c:v>2098.3000000000466</c:v>
                </c:pt>
                <c:pt idx="6">
                  <c:v>2257.8500000000349</c:v>
                </c:pt>
                <c:pt idx="7">
                  <c:v>2417.4000000000233</c:v>
                </c:pt>
                <c:pt idx="8">
                  <c:v>2576.9500000000116</c:v>
                </c:pt>
                <c:pt idx="9">
                  <c:v>2736.5</c:v>
                </c:pt>
                <c:pt idx="10">
                  <c:v>2896.0500000000466</c:v>
                </c:pt>
                <c:pt idx="11">
                  <c:v>3055.6000000000349</c:v>
                </c:pt>
                <c:pt idx="12">
                  <c:v>3215.1500000000233</c:v>
                </c:pt>
                <c:pt idx="13">
                  <c:v>3374.7000000000116</c:v>
                </c:pt>
                <c:pt idx="14">
                  <c:v>3534.25</c:v>
                </c:pt>
                <c:pt idx="15">
                  <c:v>3693.8000000000466</c:v>
                </c:pt>
                <c:pt idx="16">
                  <c:v>3853.3500000000349</c:v>
                </c:pt>
                <c:pt idx="17">
                  <c:v>4012.9000000000233</c:v>
                </c:pt>
                <c:pt idx="18">
                  <c:v>4172.4500000000116</c:v>
                </c:pt>
                <c:pt idx="19">
                  <c:v>4332</c:v>
                </c:pt>
                <c:pt idx="20">
                  <c:v>4491.5500000000466</c:v>
                </c:pt>
                <c:pt idx="21">
                  <c:v>4651.1000000000349</c:v>
                </c:pt>
                <c:pt idx="22">
                  <c:v>4810.6500000000233</c:v>
                </c:pt>
                <c:pt idx="23">
                  <c:v>4970.2000000000116</c:v>
                </c:pt>
                <c:pt idx="24">
                  <c:v>5129.75</c:v>
                </c:pt>
                <c:pt idx="25">
                  <c:v>5289.3000000000466</c:v>
                </c:pt>
                <c:pt idx="26">
                  <c:v>5448.8500000000349</c:v>
                </c:pt>
                <c:pt idx="27">
                  <c:v>5608.4000000000233</c:v>
                </c:pt>
                <c:pt idx="28">
                  <c:v>5767.9500000000116</c:v>
                </c:pt>
                <c:pt idx="29">
                  <c:v>5927.5</c:v>
                </c:pt>
              </c:numCache>
            </c:numRef>
          </c:yVal>
          <c:smooth val="0"/>
          <c:extLst>
            <c:ext xmlns:c16="http://schemas.microsoft.com/office/drawing/2014/chart" uri="{C3380CC4-5D6E-409C-BE32-E72D297353CC}">
              <c16:uniqueId val="{00000000-A782-42F9-944C-875D263A2FFE}"/>
            </c:ext>
          </c:extLst>
        </c:ser>
        <c:dLbls>
          <c:showLegendKey val="0"/>
          <c:showVal val="0"/>
          <c:showCatName val="0"/>
          <c:showSerName val="0"/>
          <c:showPercent val="0"/>
          <c:showBubbleSize val="0"/>
        </c:dLbls>
        <c:axId val="802560960"/>
        <c:axId val="802560000"/>
      </c:scatterChart>
      <c:valAx>
        <c:axId val="802560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560000"/>
        <c:crosses val="autoZero"/>
        <c:crossBetween val="midCat"/>
      </c:valAx>
      <c:valAx>
        <c:axId val="802560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560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Government expending</a:t>
            </a:r>
          </a:p>
          <a:p>
            <a:pPr>
              <a:defRPr/>
            </a:pP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3"/>
              <c:pt idx="0">
                <c:v>2016</c:v>
              </c:pt>
              <c:pt idx="1">
                <c:v>2017</c:v>
              </c:pt>
              <c:pt idx="2">
                <c:v>2018</c:v>
              </c:pt>
            </c:numLit>
          </c:xVal>
          <c:yVal>
            <c:numLit>
              <c:formatCode>General</c:formatCode>
              <c:ptCount val="3"/>
              <c:pt idx="0">
                <c:v>11.31184455051066</c:v>
              </c:pt>
              <c:pt idx="1">
                <c:v>11.125208354243727</c:v>
              </c:pt>
              <c:pt idx="2">
                <c:v>11.573952314735099</c:v>
              </c:pt>
            </c:numLit>
          </c:yVal>
          <c:smooth val="0"/>
          <c:extLst>
            <c:ext xmlns:c16="http://schemas.microsoft.com/office/drawing/2014/chart" uri="{C3380CC4-5D6E-409C-BE32-E72D297353CC}">
              <c16:uniqueId val="{00000001-CD7A-4BE0-A311-67129D7FDBB3}"/>
            </c:ext>
          </c:extLst>
        </c:ser>
        <c:dLbls>
          <c:showLegendKey val="0"/>
          <c:showVal val="0"/>
          <c:showCatName val="0"/>
          <c:showSerName val="0"/>
          <c:showPercent val="0"/>
          <c:showBubbleSize val="0"/>
        </c:dLbls>
        <c:axId val="1604578368"/>
        <c:axId val="1604575488"/>
      </c:scatterChart>
      <c:valAx>
        <c:axId val="160457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75488"/>
        <c:crosses val="autoZero"/>
        <c:crossBetween val="midCat"/>
      </c:valAx>
      <c:valAx>
        <c:axId val="160457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783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8"/>
              <c:pt idx="0">
                <c:v>2015</c:v>
              </c:pt>
              <c:pt idx="1">
                <c:v>2016</c:v>
              </c:pt>
              <c:pt idx="2">
                <c:v>2017</c:v>
              </c:pt>
              <c:pt idx="3">
                <c:v>2018</c:v>
              </c:pt>
              <c:pt idx="4">
                <c:v>2019</c:v>
              </c:pt>
              <c:pt idx="5">
                <c:v>2020</c:v>
              </c:pt>
              <c:pt idx="6">
                <c:v>2021</c:v>
              </c:pt>
              <c:pt idx="7">
                <c:v>2022</c:v>
              </c:pt>
            </c:numLit>
          </c:xVal>
          <c:yVal>
            <c:numLit>
              <c:formatCode>General</c:formatCode>
              <c:ptCount val="8"/>
              <c:pt idx="0">
                <c:v>0.21957585885508746</c:v>
              </c:pt>
              <c:pt idx="1">
                <c:v>0.22384142010024255</c:v>
              </c:pt>
              <c:pt idx="2">
                <c:v>0.23181435244232823</c:v>
              </c:pt>
              <c:pt idx="3">
                <c:v>0.24773536199325791</c:v>
              </c:pt>
              <c:pt idx="4">
                <c:v>0.26179657492529096</c:v>
              </c:pt>
              <c:pt idx="5">
                <c:v>0.27556921146604574</c:v>
              </c:pt>
              <c:pt idx="6">
                <c:v>0.27654579338260427</c:v>
              </c:pt>
              <c:pt idx="7">
                <c:v>0.29167980993167819</c:v>
              </c:pt>
            </c:numLit>
          </c:yVal>
          <c:smooth val="0"/>
          <c:extLst>
            <c:ext xmlns:c16="http://schemas.microsoft.com/office/drawing/2014/chart" uri="{C3380CC4-5D6E-409C-BE32-E72D297353CC}">
              <c16:uniqueId val="{00000001-2508-4780-B12F-BDFB3C2F8C96}"/>
            </c:ext>
          </c:extLst>
        </c:ser>
        <c:dLbls>
          <c:showLegendKey val="0"/>
          <c:showVal val="0"/>
          <c:showCatName val="0"/>
          <c:showSerName val="0"/>
          <c:showPercent val="0"/>
          <c:showBubbleSize val="0"/>
        </c:dLbls>
        <c:axId val="906157648"/>
        <c:axId val="906158128"/>
      </c:scatterChart>
      <c:valAx>
        <c:axId val="906157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58128"/>
        <c:crosses val="autoZero"/>
        <c:crossBetween val="midCat"/>
      </c:valAx>
      <c:valAx>
        <c:axId val="90615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576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Transport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8"/>
              <c:pt idx="0">
                <c:v>2015</c:v>
              </c:pt>
              <c:pt idx="1">
                <c:v>2016</c:v>
              </c:pt>
              <c:pt idx="2">
                <c:v>2017</c:v>
              </c:pt>
              <c:pt idx="3">
                <c:v>2018</c:v>
              </c:pt>
              <c:pt idx="4">
                <c:v>2019</c:v>
              </c:pt>
              <c:pt idx="5">
                <c:v>2020</c:v>
              </c:pt>
              <c:pt idx="6">
                <c:v>2021</c:v>
              </c:pt>
              <c:pt idx="7">
                <c:v>2022</c:v>
              </c:pt>
            </c:numLit>
          </c:xVal>
          <c:yVal>
            <c:numLit>
              <c:formatCode>General</c:formatCode>
              <c:ptCount val="8"/>
              <c:pt idx="0">
                <c:v>3.7848705545859285E-2</c:v>
              </c:pt>
              <c:pt idx="1">
                <c:v>3.8679960312773411E-2</c:v>
              </c:pt>
              <c:pt idx="2">
                <c:v>3.8528077762132462E-2</c:v>
              </c:pt>
              <c:pt idx="3">
                <c:v>6.1583177765931051E-2</c:v>
              </c:pt>
              <c:pt idx="4">
                <c:v>6.7476171722962872E-2</c:v>
              </c:pt>
              <c:pt idx="5">
                <c:v>6.7537264426432111E-2</c:v>
              </c:pt>
              <c:pt idx="6">
                <c:v>6.4267749083961864E-2</c:v>
              </c:pt>
              <c:pt idx="7">
                <c:v>6.3312555696264899E-2</c:v>
              </c:pt>
            </c:numLit>
          </c:yVal>
          <c:smooth val="0"/>
          <c:extLst>
            <c:ext xmlns:c16="http://schemas.microsoft.com/office/drawing/2014/chart" uri="{C3380CC4-5D6E-409C-BE32-E72D297353CC}">
              <c16:uniqueId val="{00000001-F8BE-4ED2-BA18-33DD2190D7B1}"/>
            </c:ext>
          </c:extLst>
        </c:ser>
        <c:dLbls>
          <c:showLegendKey val="0"/>
          <c:showVal val="0"/>
          <c:showCatName val="0"/>
          <c:showSerName val="0"/>
          <c:showPercent val="0"/>
          <c:showBubbleSize val="0"/>
        </c:dLbls>
        <c:axId val="917304016"/>
        <c:axId val="916497200"/>
      </c:scatterChart>
      <c:valAx>
        <c:axId val="917304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497200"/>
        <c:crosses val="autoZero"/>
        <c:crossBetween val="midCat"/>
      </c:valAx>
      <c:valAx>
        <c:axId val="91649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040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commercial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8"/>
              <c:pt idx="0">
                <c:v>2015</c:v>
              </c:pt>
              <c:pt idx="1">
                <c:v>2016</c:v>
              </c:pt>
              <c:pt idx="2">
                <c:v>2017</c:v>
              </c:pt>
              <c:pt idx="3">
                <c:v>2018</c:v>
              </c:pt>
              <c:pt idx="4">
                <c:v>2019</c:v>
              </c:pt>
              <c:pt idx="5">
                <c:v>2020</c:v>
              </c:pt>
              <c:pt idx="6">
                <c:v>2021</c:v>
              </c:pt>
              <c:pt idx="7">
                <c:v>2022</c:v>
              </c:pt>
            </c:numLit>
          </c:xVal>
          <c:yVal>
            <c:numLit>
              <c:formatCode>General</c:formatCode>
              <c:ptCount val="8"/>
              <c:pt idx="0">
                <c:v>0.43268726747184033</c:v>
              </c:pt>
              <c:pt idx="1">
                <c:v>0.42939448765568772</c:v>
              </c:pt>
              <c:pt idx="2">
                <c:v>0.41555556687410405</c:v>
              </c:pt>
              <c:pt idx="3">
                <c:v>0.40695145692449169</c:v>
              </c:pt>
              <c:pt idx="4">
                <c:v>0.39932144108065437</c:v>
              </c:pt>
              <c:pt idx="5">
                <c:v>0.38703417768412218</c:v>
              </c:pt>
              <c:pt idx="6">
                <c:v>0.38743207521175926</c:v>
              </c:pt>
              <c:pt idx="7">
                <c:v>0.37727913495022175</c:v>
              </c:pt>
            </c:numLit>
          </c:yVal>
          <c:smooth val="0"/>
          <c:extLst>
            <c:ext xmlns:c16="http://schemas.microsoft.com/office/drawing/2014/chart" uri="{C3380CC4-5D6E-409C-BE32-E72D297353CC}">
              <c16:uniqueId val="{00000001-5B6F-44B6-AE3D-A2E8B27CFE76}"/>
            </c:ext>
          </c:extLst>
        </c:ser>
        <c:dLbls>
          <c:showLegendKey val="0"/>
          <c:showVal val="0"/>
          <c:showCatName val="0"/>
          <c:showSerName val="0"/>
          <c:showPercent val="0"/>
          <c:showBubbleSize val="0"/>
        </c:dLbls>
        <c:axId val="832088912"/>
        <c:axId val="832087472"/>
      </c:scatterChart>
      <c:valAx>
        <c:axId val="83208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087472"/>
        <c:crosses val="autoZero"/>
        <c:crossBetween val="midCat"/>
      </c:valAx>
      <c:valAx>
        <c:axId val="83208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0889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8"/>
              <c:pt idx="0">
                <c:v>2015</c:v>
              </c:pt>
              <c:pt idx="1">
                <c:v>2016</c:v>
              </c:pt>
              <c:pt idx="2">
                <c:v>2017</c:v>
              </c:pt>
              <c:pt idx="3">
                <c:v>2018</c:v>
              </c:pt>
              <c:pt idx="4">
                <c:v>2019</c:v>
              </c:pt>
              <c:pt idx="5">
                <c:v>2020</c:v>
              </c:pt>
              <c:pt idx="6">
                <c:v>2021</c:v>
              </c:pt>
              <c:pt idx="7">
                <c:v>2022</c:v>
              </c:pt>
            </c:numLit>
          </c:xVal>
          <c:yVal>
            <c:numLit>
              <c:formatCode>General</c:formatCode>
              <c:ptCount val="8"/>
              <c:pt idx="0">
                <c:v>0.30988816812721276</c:v>
              </c:pt>
              <c:pt idx="1">
                <c:v>0.30808413193129636</c:v>
              </c:pt>
              <c:pt idx="2">
                <c:v>0.31410200292143525</c:v>
              </c:pt>
              <c:pt idx="3">
                <c:v>0.28373000331631942</c:v>
              </c:pt>
              <c:pt idx="4">
                <c:v>0.2714058122710919</c:v>
              </c:pt>
              <c:pt idx="5">
                <c:v>0.26985934642339993</c:v>
              </c:pt>
              <c:pt idx="6">
                <c:v>0.2717543823216747</c:v>
              </c:pt>
              <c:pt idx="7">
                <c:v>0.26772849942183535</c:v>
              </c:pt>
            </c:numLit>
          </c:yVal>
          <c:smooth val="0"/>
          <c:extLst>
            <c:ext xmlns:c16="http://schemas.microsoft.com/office/drawing/2014/chart" uri="{C3380CC4-5D6E-409C-BE32-E72D297353CC}">
              <c16:uniqueId val="{00000001-D10B-4A0B-B1E3-FE4081C69D00}"/>
            </c:ext>
          </c:extLst>
        </c:ser>
        <c:dLbls>
          <c:showLegendKey val="0"/>
          <c:showVal val="0"/>
          <c:showCatName val="0"/>
          <c:showSerName val="0"/>
          <c:showPercent val="0"/>
          <c:showBubbleSize val="0"/>
        </c:dLbls>
        <c:axId val="832688720"/>
        <c:axId val="832691600"/>
      </c:scatterChart>
      <c:valAx>
        <c:axId val="832688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91600"/>
        <c:crosses val="autoZero"/>
        <c:crossBetween val="midCat"/>
      </c:valAx>
      <c:valAx>
        <c:axId val="83269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887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5</xdr:col>
      <xdr:colOff>201098</xdr:colOff>
      <xdr:row>0</xdr:row>
      <xdr:rowOff>78740</xdr:rowOff>
    </xdr:from>
    <xdr:to>
      <xdr:col>6</xdr:col>
      <xdr:colOff>263616</xdr:colOff>
      <xdr:row>0</xdr:row>
      <xdr:rowOff>612140</xdr:rowOff>
    </xdr:to>
    <xdr:pic>
      <xdr:nvPicPr>
        <xdr:cNvPr id="4" name="Imagen 3" descr="AfriLabs &amp; several partners from Europe &amp; Africa commence the ONEPlanET  project – ONEPlanET Project">
          <a:extLst>
            <a:ext uri="{FF2B5EF4-FFF2-40B4-BE49-F238E27FC236}">
              <a16:creationId xmlns:a16="http://schemas.microsoft.com/office/drawing/2014/main" id="{9754EE59-710F-4B20-8375-AF0F58A5AD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0398" y="78740"/>
          <a:ext cx="854998" cy="53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130809</xdr:colOff>
      <xdr:row>0</xdr:row>
      <xdr:rowOff>125006</xdr:rowOff>
    </xdr:from>
    <xdr:to>
      <xdr:col>0</xdr:col>
      <xdr:colOff>1673848</xdr:colOff>
      <xdr:row>0</xdr:row>
      <xdr:rowOff>574040</xdr:rowOff>
    </xdr:to>
    <xdr:pic>
      <xdr:nvPicPr>
        <xdr:cNvPr id="5" name="Imagen 4" descr="HOME - GEEDS">
          <a:extLst>
            <a:ext uri="{FF2B5EF4-FFF2-40B4-BE49-F238E27FC236}">
              <a16:creationId xmlns:a16="http://schemas.microsoft.com/office/drawing/2014/main" id="{0BDC47CB-AF8B-48B3-9411-642F8387FCF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809" y="125006"/>
          <a:ext cx="1536689" cy="464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281132</xdr:colOff>
      <xdr:row>0</xdr:row>
      <xdr:rowOff>556293</xdr:rowOff>
    </xdr:from>
    <xdr:to>
      <xdr:col>26</xdr:col>
      <xdr:colOff>131527</xdr:colOff>
      <xdr:row>64</xdr:row>
      <xdr:rowOff>170776</xdr:rowOff>
    </xdr:to>
    <xdr:pic>
      <xdr:nvPicPr>
        <xdr:cNvPr id="7" name="Imagen 6">
          <a:extLst>
            <a:ext uri="{FF2B5EF4-FFF2-40B4-BE49-F238E27FC236}">
              <a16:creationId xmlns:a16="http://schemas.microsoft.com/office/drawing/2014/main" id="{155B1145-53A5-400C-9894-37C1DA4101BC}"/>
            </a:ext>
          </a:extLst>
        </xdr:cNvPr>
        <xdr:cNvPicPr>
          <a:picLocks noChangeAspect="1"/>
        </xdr:cNvPicPr>
      </xdr:nvPicPr>
      <xdr:blipFill>
        <a:blip xmlns:r="http://schemas.openxmlformats.org/officeDocument/2006/relationships" r:embed="rId3"/>
        <a:stretch>
          <a:fillRect/>
        </a:stretch>
      </xdr:blipFill>
      <xdr:spPr>
        <a:xfrm>
          <a:off x="12908561" y="556293"/>
          <a:ext cx="10180937" cy="13842112"/>
        </a:xfrm>
        <a:prstGeom prst="rect">
          <a:avLst/>
        </a:prstGeom>
        <a:solidFill>
          <a:srgbClr val="FFFFFF">
            <a:shade val="85000"/>
          </a:srgbClr>
        </a:solidFill>
        <a:ln w="190500" cap="sq">
          <a:solidFill>
            <a:srgbClr val="FFFFFF"/>
          </a:solidFill>
          <a:miter lim="800000"/>
        </a:ln>
        <a:effectLst>
          <a:outerShdw blurRad="65000" dist="50800" dir="12900000" kx="195000" ky="145000" algn="tl" rotWithShape="0">
            <a:srgbClr val="000000">
              <a:alpha val="30000"/>
            </a:srgbClr>
          </a:outerShdw>
        </a:effectLst>
        <a:scene3d>
          <a:camera prst="orthographicFront">
            <a:rot lat="0" lon="0" rev="360000"/>
          </a:camera>
          <a:lightRig rig="twoPt" dir="t">
            <a:rot lat="0" lon="0" rev="7200000"/>
          </a:lightRig>
        </a:scene3d>
        <a:sp3d contourW="12700">
          <a:bevelT w="25400" h="19050"/>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299544</xdr:colOff>
      <xdr:row>0</xdr:row>
      <xdr:rowOff>78542</xdr:rowOff>
    </xdr:from>
    <xdr:ext cx="709579" cy="458289"/>
    <xdr:pic>
      <xdr:nvPicPr>
        <xdr:cNvPr id="2" name="Imagen 1" descr="AfriLabs &amp; several partners from Europe &amp; Africa commence the ONEPlanET  project – ONEPlanET Project">
          <a:extLst>
            <a:ext uri="{FF2B5EF4-FFF2-40B4-BE49-F238E27FC236}">
              <a16:creationId xmlns:a16="http://schemas.microsoft.com/office/drawing/2014/main" id="{B5BEC6BA-2A4B-41A7-9BDE-8E63B779BC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1944" y="78542"/>
          <a:ext cx="709579" cy="4582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279584</xdr:colOff>
      <xdr:row>0</xdr:row>
      <xdr:rowOff>136065</xdr:rowOff>
    </xdr:from>
    <xdr:ext cx="1394262" cy="399985"/>
    <xdr:pic>
      <xdr:nvPicPr>
        <xdr:cNvPr id="3" name="Imagen 2" descr="HOME - GEEDS">
          <a:extLst>
            <a:ext uri="{FF2B5EF4-FFF2-40B4-BE49-F238E27FC236}">
              <a16:creationId xmlns:a16="http://schemas.microsoft.com/office/drawing/2014/main" id="{A57AF3DE-7761-429F-8B9C-328C687259A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9584" y="136065"/>
          <a:ext cx="1394262" cy="3999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40</xdr:col>
      <xdr:colOff>0</xdr:colOff>
      <xdr:row>53</xdr:row>
      <xdr:rowOff>0</xdr:rowOff>
    </xdr:from>
    <xdr:to>
      <xdr:col>55</xdr:col>
      <xdr:colOff>491259</xdr:colOff>
      <xdr:row>115</xdr:row>
      <xdr:rowOff>45893</xdr:rowOff>
    </xdr:to>
    <xdr:sp macro="" textlink="">
      <xdr:nvSpPr>
        <xdr:cNvPr id="4" name="Rectángulo 3">
          <a:extLst>
            <a:ext uri="{FF2B5EF4-FFF2-40B4-BE49-F238E27FC236}">
              <a16:creationId xmlns:a16="http://schemas.microsoft.com/office/drawing/2014/main" id="{CCAE1C01-ACF5-41A1-9D50-B7C63381D24B}"/>
            </a:ext>
          </a:extLst>
        </xdr:cNvPr>
        <xdr:cNvSpPr/>
      </xdr:nvSpPr>
      <xdr:spPr>
        <a:xfrm>
          <a:off x="31699200" y="9509760"/>
          <a:ext cx="12378459" cy="11201573"/>
        </a:xfrm>
        <a:prstGeom prst="rect">
          <a:avLst/>
        </a:prstGeom>
        <a:noFill/>
        <a:ln w="38100">
          <a:solidFill>
            <a:srgbClr val="0099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40</xdr:col>
      <xdr:colOff>349250</xdr:colOff>
      <xdr:row>59</xdr:row>
      <xdr:rowOff>158301</xdr:rowOff>
    </xdr:from>
    <xdr:to>
      <xdr:col>47</xdr:col>
      <xdr:colOff>161104</xdr:colOff>
      <xdr:row>78</xdr:row>
      <xdr:rowOff>65574</xdr:rowOff>
    </xdr:to>
    <xdr:graphicFrame macro="">
      <xdr:nvGraphicFramePr>
        <xdr:cNvPr id="5" name="Gráfico 4">
          <a:extLst>
            <a:ext uri="{FF2B5EF4-FFF2-40B4-BE49-F238E27FC236}">
              <a16:creationId xmlns:a16="http://schemas.microsoft.com/office/drawing/2014/main" id="{2882071A-5A69-490A-836C-81635787E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44</xdr:col>
      <xdr:colOff>119967</xdr:colOff>
      <xdr:row>99</xdr:row>
      <xdr:rowOff>95250</xdr:rowOff>
    </xdr:from>
    <xdr:to>
      <xdr:col>51</xdr:col>
      <xdr:colOff>38100</xdr:colOff>
      <xdr:row>115</xdr:row>
      <xdr:rowOff>40640</xdr:rowOff>
    </xdr:to>
    <xdr:graphicFrame macro="">
      <xdr:nvGraphicFramePr>
        <xdr:cNvPr id="6" name="Gráfico 5">
          <a:extLst>
            <a:ext uri="{FF2B5EF4-FFF2-40B4-BE49-F238E27FC236}">
              <a16:creationId xmlns:a16="http://schemas.microsoft.com/office/drawing/2014/main" id="{11FA8ED4-DDF4-4BC5-A70E-CF7C2A9DF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551292</xdr:colOff>
      <xdr:row>60</xdr:row>
      <xdr:rowOff>12311</xdr:rowOff>
    </xdr:from>
    <xdr:to>
      <xdr:col>54</xdr:col>
      <xdr:colOff>729615</xdr:colOff>
      <xdr:row>78</xdr:row>
      <xdr:rowOff>154342</xdr:rowOff>
    </xdr:to>
    <xdr:graphicFrame macro="">
      <xdr:nvGraphicFramePr>
        <xdr:cNvPr id="7" name="Gráfico 6">
          <a:extLst>
            <a:ext uri="{FF2B5EF4-FFF2-40B4-BE49-F238E27FC236}">
              <a16:creationId xmlns:a16="http://schemas.microsoft.com/office/drawing/2014/main" id="{B4149500-5A49-4F93-9EE3-2AF2DFA33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672865</xdr:colOff>
      <xdr:row>80</xdr:row>
      <xdr:rowOff>78430</xdr:rowOff>
    </xdr:from>
    <xdr:to>
      <xdr:col>55</xdr:col>
      <xdr:colOff>25400</xdr:colOff>
      <xdr:row>98</xdr:row>
      <xdr:rowOff>50800</xdr:rowOff>
    </xdr:to>
    <xdr:graphicFrame macro="">
      <xdr:nvGraphicFramePr>
        <xdr:cNvPr id="8" name="Gráfico 7">
          <a:extLst>
            <a:ext uri="{FF2B5EF4-FFF2-40B4-BE49-F238E27FC236}">
              <a16:creationId xmlns:a16="http://schemas.microsoft.com/office/drawing/2014/main" id="{01B8775B-1026-4BCF-B8D5-53093701F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466842</xdr:colOff>
      <xdr:row>80</xdr:row>
      <xdr:rowOff>124320</xdr:rowOff>
    </xdr:from>
    <xdr:to>
      <xdr:col>47</xdr:col>
      <xdr:colOff>692150</xdr:colOff>
      <xdr:row>98</xdr:row>
      <xdr:rowOff>69850</xdr:rowOff>
    </xdr:to>
    <xdr:graphicFrame macro="">
      <xdr:nvGraphicFramePr>
        <xdr:cNvPr id="9" name="Gráfico 8">
          <a:extLst>
            <a:ext uri="{FF2B5EF4-FFF2-40B4-BE49-F238E27FC236}">
              <a16:creationId xmlns:a16="http://schemas.microsoft.com/office/drawing/2014/main" id="{6DA0C942-518C-4201-9A6F-848747F9F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44</xdr:col>
      <xdr:colOff>538480</xdr:colOff>
      <xdr:row>55</xdr:row>
      <xdr:rowOff>92710</xdr:rowOff>
    </xdr:from>
    <xdr:ext cx="3927102" cy="655885"/>
    <xdr:sp macro="" textlink="">
      <xdr:nvSpPr>
        <xdr:cNvPr id="10" name="CuadroTexto 9">
          <a:extLst>
            <a:ext uri="{FF2B5EF4-FFF2-40B4-BE49-F238E27FC236}">
              <a16:creationId xmlns:a16="http://schemas.microsoft.com/office/drawing/2014/main" id="{D8878A72-D8B3-42AB-82AF-8231281E8FF8}"/>
            </a:ext>
          </a:extLst>
        </xdr:cNvPr>
        <xdr:cNvSpPr txBox="1"/>
      </xdr:nvSpPr>
      <xdr:spPr>
        <a:xfrm>
          <a:off x="35407600" y="9968230"/>
          <a:ext cx="392710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ES" sz="2400"/>
            <a:t>Historical</a:t>
          </a:r>
          <a:r>
            <a:rPr lang="es-ES" sz="2400" baseline="0"/>
            <a:t> energy intensities</a:t>
          </a:r>
        </a:p>
        <a:p>
          <a:pPr algn="ctr"/>
          <a:r>
            <a:rPr lang="es-ES" sz="1200" baseline="0"/>
            <a:t>(data obtained after the downscaling process made in WP2)</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38</xdr:col>
      <xdr:colOff>396240</xdr:colOff>
      <xdr:row>0</xdr:row>
      <xdr:rowOff>163830</xdr:rowOff>
    </xdr:from>
    <xdr:to>
      <xdr:col>46</xdr:col>
      <xdr:colOff>91440</xdr:colOff>
      <xdr:row>15</xdr:row>
      <xdr:rowOff>163830</xdr:rowOff>
    </xdr:to>
    <xdr:graphicFrame macro="">
      <xdr:nvGraphicFramePr>
        <xdr:cNvPr id="2" name="Chart 1">
          <a:extLst>
            <a:ext uri="{FF2B5EF4-FFF2-40B4-BE49-F238E27FC236}">
              <a16:creationId xmlns:a16="http://schemas.microsoft.com/office/drawing/2014/main" id="{36CF57FE-9909-481E-9556-76739B3C9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388620</xdr:colOff>
      <xdr:row>16</xdr:row>
      <xdr:rowOff>15240</xdr:rowOff>
    </xdr:from>
    <xdr:to>
      <xdr:col>46</xdr:col>
      <xdr:colOff>83820</xdr:colOff>
      <xdr:row>31</xdr:row>
      <xdr:rowOff>15240</xdr:rowOff>
    </xdr:to>
    <xdr:graphicFrame macro="">
      <xdr:nvGraphicFramePr>
        <xdr:cNvPr id="3" name="Chart 2">
          <a:extLst>
            <a:ext uri="{FF2B5EF4-FFF2-40B4-BE49-F238E27FC236}">
              <a16:creationId xmlns:a16="http://schemas.microsoft.com/office/drawing/2014/main" id="{BCDF09A6-1EBB-469E-B961-7E8194F5F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99060</xdr:colOff>
      <xdr:row>16</xdr:row>
      <xdr:rowOff>22860</xdr:rowOff>
    </xdr:from>
    <xdr:to>
      <xdr:col>53</xdr:col>
      <xdr:colOff>403860</xdr:colOff>
      <xdr:row>31</xdr:row>
      <xdr:rowOff>22860</xdr:rowOff>
    </xdr:to>
    <xdr:graphicFrame macro="">
      <xdr:nvGraphicFramePr>
        <xdr:cNvPr id="4" name="Chart 3">
          <a:extLst>
            <a:ext uri="{FF2B5EF4-FFF2-40B4-BE49-F238E27FC236}">
              <a16:creationId xmlns:a16="http://schemas.microsoft.com/office/drawing/2014/main" id="{6E132E4B-8222-43E8-A49E-9752B3A91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541020</xdr:colOff>
      <xdr:row>16</xdr:row>
      <xdr:rowOff>22860</xdr:rowOff>
    </xdr:from>
    <xdr:to>
      <xdr:col>61</xdr:col>
      <xdr:colOff>236220</xdr:colOff>
      <xdr:row>31</xdr:row>
      <xdr:rowOff>22860</xdr:rowOff>
    </xdr:to>
    <xdr:graphicFrame macro="">
      <xdr:nvGraphicFramePr>
        <xdr:cNvPr id="5" name="Chart 4">
          <a:extLst>
            <a:ext uri="{FF2B5EF4-FFF2-40B4-BE49-F238E27FC236}">
              <a16:creationId xmlns:a16="http://schemas.microsoft.com/office/drawing/2014/main" id="{ADB5B2AF-C897-4544-B3A7-70CC968A9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46</xdr:col>
      <xdr:colOff>121920</xdr:colOff>
      <xdr:row>1</xdr:row>
      <xdr:rowOff>49530</xdr:rowOff>
    </xdr:from>
    <xdr:to>
      <xdr:col>53</xdr:col>
      <xdr:colOff>426720</xdr:colOff>
      <xdr:row>16</xdr:row>
      <xdr:rowOff>49530</xdr:rowOff>
    </xdr:to>
    <xdr:graphicFrame macro="">
      <xdr:nvGraphicFramePr>
        <xdr:cNvPr id="6" name="Chart 5">
          <a:extLst>
            <a:ext uri="{FF2B5EF4-FFF2-40B4-BE49-F238E27FC236}">
              <a16:creationId xmlns:a16="http://schemas.microsoft.com/office/drawing/2014/main" id="{BB880948-DAD4-4C32-8B8C-FE6129E23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61</xdr:col>
      <xdr:colOff>320040</xdr:colOff>
      <xdr:row>16</xdr:row>
      <xdr:rowOff>53340</xdr:rowOff>
    </xdr:from>
    <xdr:to>
      <xdr:col>69</xdr:col>
      <xdr:colOff>15240</xdr:colOff>
      <xdr:row>31</xdr:row>
      <xdr:rowOff>53340</xdr:rowOff>
    </xdr:to>
    <xdr:graphicFrame macro="">
      <xdr:nvGraphicFramePr>
        <xdr:cNvPr id="7" name="Chart 6">
          <a:extLst>
            <a:ext uri="{FF2B5EF4-FFF2-40B4-BE49-F238E27FC236}">
              <a16:creationId xmlns:a16="http://schemas.microsoft.com/office/drawing/2014/main" id="{1949CCEC-EFCB-4FF0-86CF-7E32CAF34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69</xdr:col>
      <xdr:colOff>121920</xdr:colOff>
      <xdr:row>16</xdr:row>
      <xdr:rowOff>83820</xdr:rowOff>
    </xdr:from>
    <xdr:to>
      <xdr:col>76</xdr:col>
      <xdr:colOff>426720</xdr:colOff>
      <xdr:row>31</xdr:row>
      <xdr:rowOff>83820</xdr:rowOff>
    </xdr:to>
    <xdr:graphicFrame macro="">
      <xdr:nvGraphicFramePr>
        <xdr:cNvPr id="8" name="Chart 7">
          <a:extLst>
            <a:ext uri="{FF2B5EF4-FFF2-40B4-BE49-F238E27FC236}">
              <a16:creationId xmlns:a16="http://schemas.microsoft.com/office/drawing/2014/main" id="{BF194414-1548-462F-A07C-CF8D997BA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77</xdr:col>
      <xdr:colOff>0</xdr:colOff>
      <xdr:row>17</xdr:row>
      <xdr:rowOff>0</xdr:rowOff>
    </xdr:from>
    <xdr:to>
      <xdr:col>84</xdr:col>
      <xdr:colOff>304800</xdr:colOff>
      <xdr:row>32</xdr:row>
      <xdr:rowOff>0</xdr:rowOff>
    </xdr:to>
    <xdr:graphicFrame macro="">
      <xdr:nvGraphicFramePr>
        <xdr:cNvPr id="9" name="Chart 8">
          <a:extLst>
            <a:ext uri="{FF2B5EF4-FFF2-40B4-BE49-F238E27FC236}">
              <a16:creationId xmlns:a16="http://schemas.microsoft.com/office/drawing/2014/main" id="{63681758-90B3-4A2C-9EDE-F4C2CA9AE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84</xdr:col>
      <xdr:colOff>335280</xdr:colOff>
      <xdr:row>17</xdr:row>
      <xdr:rowOff>30480</xdr:rowOff>
    </xdr:from>
    <xdr:to>
      <xdr:col>92</xdr:col>
      <xdr:colOff>30480</xdr:colOff>
      <xdr:row>32</xdr:row>
      <xdr:rowOff>30480</xdr:rowOff>
    </xdr:to>
    <xdr:graphicFrame macro="">
      <xdr:nvGraphicFramePr>
        <xdr:cNvPr id="10" name="Chart 9">
          <a:extLst>
            <a:ext uri="{FF2B5EF4-FFF2-40B4-BE49-F238E27FC236}">
              <a16:creationId xmlns:a16="http://schemas.microsoft.com/office/drawing/2014/main" id="{6B4939D3-A806-4284-96FB-E2BF92EC2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92</xdr:col>
      <xdr:colOff>76200</xdr:colOff>
      <xdr:row>17</xdr:row>
      <xdr:rowOff>60960</xdr:rowOff>
    </xdr:from>
    <xdr:to>
      <xdr:col>99</xdr:col>
      <xdr:colOff>381000</xdr:colOff>
      <xdr:row>32</xdr:row>
      <xdr:rowOff>60960</xdr:rowOff>
    </xdr:to>
    <xdr:graphicFrame macro="">
      <xdr:nvGraphicFramePr>
        <xdr:cNvPr id="11" name="Chart 10">
          <a:extLst>
            <a:ext uri="{FF2B5EF4-FFF2-40B4-BE49-F238E27FC236}">
              <a16:creationId xmlns:a16="http://schemas.microsoft.com/office/drawing/2014/main" id="{22E76483-5F5B-4733-A72D-84F9D1E39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ir.geeds@uva.es" TargetMode="External"/><Relationship Id="rId2" Type="http://schemas.openxmlformats.org/officeDocument/2006/relationships/hyperlink" Target="https://oneplanetproject.eu/" TargetMode="External"/><Relationship Id="rId1" Type="http://schemas.openxmlformats.org/officeDocument/2006/relationships/hyperlink" Target="https://geeds.es/en/"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67ACE-2157-49C4-ACB5-6568E61CD2B7}">
  <dimension ref="A1:I20"/>
  <sheetViews>
    <sheetView zoomScale="70" zoomScaleNormal="70" workbookViewId="0">
      <selection activeCell="B59" sqref="B59"/>
    </sheetView>
  </sheetViews>
  <sheetFormatPr baseColWidth="10" defaultColWidth="11.5546875" defaultRowHeight="14.4"/>
  <cols>
    <col min="1" max="1" width="24.88671875" style="1" customWidth="1"/>
    <col min="2" max="2" width="19.21875" style="1" customWidth="1"/>
    <col min="3" max="3" width="14.5546875" style="1" customWidth="1"/>
    <col min="4" max="4" width="13.88671875" style="1" customWidth="1"/>
    <col min="5" max="8" width="11.5546875" style="1"/>
    <col min="9" max="9" width="18.6640625" style="1" customWidth="1"/>
    <col min="10" max="16384" width="11.5546875" style="1"/>
  </cols>
  <sheetData>
    <row r="1" spans="1:9" s="17" customFormat="1" ht="56.4" customHeight="1" thickBot="1">
      <c r="A1" s="118" t="s">
        <v>25</v>
      </c>
      <c r="B1" s="119"/>
      <c r="C1" s="119"/>
      <c r="D1" s="119"/>
      <c r="E1" s="119"/>
      <c r="F1" s="119"/>
      <c r="G1" s="119"/>
    </row>
    <row r="3" spans="1:9" ht="37.799999999999997" customHeight="1">
      <c r="A3" s="34" t="s">
        <v>41</v>
      </c>
    </row>
    <row r="4" spans="1:9" ht="23.4">
      <c r="A4" s="33" t="s">
        <v>42</v>
      </c>
    </row>
    <row r="5" spans="1:9">
      <c r="A5" s="1" t="s">
        <v>43</v>
      </c>
      <c r="C5" s="32"/>
    </row>
    <row r="6" spans="1:9" ht="40.200000000000003" customHeight="1">
      <c r="A6" s="121" t="s">
        <v>49</v>
      </c>
      <c r="B6" s="121"/>
      <c r="C6" s="121"/>
      <c r="D6" s="121"/>
      <c r="E6" s="121"/>
      <c r="F6" s="121"/>
      <c r="G6" s="121"/>
      <c r="H6" s="121"/>
      <c r="I6" s="121"/>
    </row>
    <row r="7" spans="1:9">
      <c r="A7" s="31" t="s">
        <v>44</v>
      </c>
      <c r="C7" s="32"/>
      <c r="D7" s="32"/>
    </row>
    <row r="8" spans="1:9">
      <c r="A8" s="31" t="s">
        <v>45</v>
      </c>
      <c r="C8" s="32"/>
      <c r="D8" s="32"/>
    </row>
    <row r="9" spans="1:9" ht="23.4">
      <c r="A9" s="33" t="s">
        <v>34</v>
      </c>
    </row>
    <row r="10" spans="1:9">
      <c r="A10" s="1" t="s">
        <v>48</v>
      </c>
    </row>
    <row r="11" spans="1:9">
      <c r="A11" s="1" t="s">
        <v>37</v>
      </c>
      <c r="B11" s="29" t="s">
        <v>35</v>
      </c>
    </row>
    <row r="12" spans="1:9">
      <c r="A12" s="1" t="s">
        <v>38</v>
      </c>
      <c r="B12" s="29" t="s">
        <v>39</v>
      </c>
    </row>
    <row r="13" spans="1:9" ht="23.4">
      <c r="A13" s="33" t="s">
        <v>32</v>
      </c>
    </row>
    <row r="14" spans="1:9" ht="16.2" customHeight="1">
      <c r="A14" s="1" t="s">
        <v>33</v>
      </c>
    </row>
    <row r="15" spans="1:9">
      <c r="A15" s="1" t="s">
        <v>36</v>
      </c>
      <c r="B15" s="30" t="s">
        <v>40</v>
      </c>
    </row>
    <row r="16" spans="1:9" ht="33" customHeight="1">
      <c r="A16" s="33" t="s">
        <v>46</v>
      </c>
    </row>
    <row r="17" spans="1:9" ht="64.2" customHeight="1">
      <c r="A17" s="120" t="s">
        <v>47</v>
      </c>
      <c r="B17" s="120"/>
      <c r="C17" s="120"/>
      <c r="D17" s="120"/>
      <c r="E17" s="120"/>
      <c r="F17" s="120"/>
      <c r="G17" s="120"/>
      <c r="H17" s="120"/>
      <c r="I17" s="120"/>
    </row>
    <row r="20" spans="1:9" ht="15" customHeight="1"/>
  </sheetData>
  <mergeCells count="3">
    <mergeCell ref="A1:G1"/>
    <mergeCell ref="A17:I17"/>
    <mergeCell ref="A6:I6"/>
  </mergeCells>
  <hyperlinks>
    <hyperlink ref="B11" r:id="rId1" xr:uid="{6CEB7498-A07A-4556-800D-FE0C0B254B6A}"/>
    <hyperlink ref="B12" r:id="rId2" xr:uid="{291C458C-688E-4AF6-B384-7537BF87733D}"/>
    <hyperlink ref="B15" r:id="rId3" xr:uid="{7E91831E-71D1-4C24-926B-7275E7CCE295}"/>
  </hyperlinks>
  <pageMargins left="0.7" right="0.7" top="0.75" bottom="0.75" header="0.3" footer="0.3"/>
  <pageSetup paperSize="9" orientation="portrait" horizontalDpi="1200" verticalDpi="120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C31A7-2C30-4D92-881A-6EEA6CC835B3}">
  <sheetPr>
    <tabColor rgb="FFFF0000"/>
  </sheetPr>
  <dimension ref="A1:BD132"/>
  <sheetViews>
    <sheetView topLeftCell="A103" zoomScale="70" zoomScaleNormal="70" workbookViewId="0">
      <selection activeCell="B94" sqref="B94"/>
    </sheetView>
  </sheetViews>
  <sheetFormatPr baseColWidth="10" defaultColWidth="11.5546875" defaultRowHeight="14.4"/>
  <cols>
    <col min="1" max="1" width="35.44140625" style="1" customWidth="1"/>
    <col min="2" max="2" width="13.44140625" style="1" bestFit="1" customWidth="1"/>
    <col min="3" max="3" width="15.21875" style="1" customWidth="1"/>
    <col min="4" max="4" width="13.88671875" style="1" customWidth="1"/>
    <col min="5" max="5" width="14.88671875" style="1" customWidth="1"/>
    <col min="6" max="10" width="13.5546875" style="1" bestFit="1" customWidth="1"/>
    <col min="11" max="11" width="12.5546875" style="1" customWidth="1"/>
    <col min="12" max="12" width="13.33203125" style="1" customWidth="1"/>
    <col min="13" max="20" width="13.5546875" style="1" bestFit="1" customWidth="1"/>
    <col min="21" max="27" width="12.77734375" style="1" bestFit="1" customWidth="1"/>
    <col min="28" max="38" width="12.6640625" style="1" bestFit="1" customWidth="1"/>
    <col min="39" max="16384" width="11.5546875" style="1"/>
  </cols>
  <sheetData>
    <row r="1" spans="1:39" s="17" customFormat="1" ht="51.6" customHeight="1" thickBot="1">
      <c r="A1" s="118" t="s">
        <v>139</v>
      </c>
      <c r="B1" s="119"/>
      <c r="C1" s="119"/>
      <c r="D1" s="119"/>
      <c r="E1" s="119"/>
      <c r="F1" s="119"/>
      <c r="G1" s="119"/>
      <c r="S1" s="126"/>
      <c r="T1" s="119"/>
      <c r="U1" s="119"/>
      <c r="V1" s="119"/>
      <c r="W1" s="119"/>
      <c r="X1" s="119"/>
      <c r="Y1" s="119"/>
    </row>
    <row r="2" spans="1:39">
      <c r="A2" s="13" t="s">
        <v>82</v>
      </c>
      <c r="B2" s="13"/>
      <c r="C2" s="13"/>
      <c r="D2" s="13"/>
      <c r="E2" s="13"/>
      <c r="F2" s="13"/>
      <c r="G2" s="13"/>
      <c r="H2" s="13"/>
    </row>
    <row r="3" spans="1:39">
      <c r="A3" s="10" t="s">
        <v>17</v>
      </c>
      <c r="B3" s="11"/>
      <c r="C3" s="11"/>
      <c r="D3" s="12"/>
      <c r="E3" s="12"/>
      <c r="F3" s="12"/>
      <c r="G3" s="10"/>
      <c r="H3" s="10"/>
    </row>
    <row r="4" spans="1:39">
      <c r="A4" s="8" t="s">
        <v>19</v>
      </c>
      <c r="B4" s="9"/>
      <c r="C4" s="9"/>
      <c r="D4" s="9"/>
      <c r="E4" s="9"/>
      <c r="F4" s="9"/>
      <c r="G4" s="9"/>
      <c r="H4" s="9"/>
    </row>
    <row r="5" spans="1:39">
      <c r="A5" s="14" t="s">
        <v>16</v>
      </c>
      <c r="B5" s="14" t="s">
        <v>0</v>
      </c>
      <c r="C5" s="14" t="s">
        <v>3</v>
      </c>
      <c r="D5" s="14" t="s">
        <v>4</v>
      </c>
      <c r="E5" s="14" t="s">
        <v>5</v>
      </c>
      <c r="F5" s="14" t="s">
        <v>1</v>
      </c>
      <c r="G5" s="14" t="s">
        <v>2</v>
      </c>
      <c r="H5" s="14" t="s">
        <v>24</v>
      </c>
      <c r="Q5" s="21"/>
      <c r="R5" s="21"/>
      <c r="S5" s="21"/>
      <c r="T5" s="21"/>
      <c r="U5" s="21"/>
      <c r="V5" s="21"/>
      <c r="W5" s="21"/>
    </row>
    <row r="6" spans="1:39">
      <c r="A6" s="6">
        <v>1</v>
      </c>
      <c r="B6" s="68">
        <v>7</v>
      </c>
      <c r="C6" s="6">
        <v>5</v>
      </c>
      <c r="D6" s="6">
        <v>7</v>
      </c>
      <c r="E6" s="68">
        <v>5</v>
      </c>
      <c r="F6" s="6">
        <v>7</v>
      </c>
      <c r="G6" s="6">
        <v>7</v>
      </c>
      <c r="H6" s="68">
        <v>5</v>
      </c>
      <c r="Q6" s="21"/>
      <c r="R6" s="21"/>
      <c r="S6" s="21"/>
      <c r="T6" s="21"/>
      <c r="U6" s="21"/>
      <c r="V6" s="21"/>
      <c r="W6" s="21"/>
    </row>
    <row r="7" spans="1:39">
      <c r="A7" s="8" t="s">
        <v>18</v>
      </c>
      <c r="B7" s="9"/>
      <c r="C7" s="9"/>
      <c r="D7" s="9"/>
      <c r="E7" s="9"/>
      <c r="F7" s="9"/>
      <c r="G7" s="9"/>
      <c r="H7" s="9"/>
      <c r="P7" s="24"/>
      <c r="Q7" s="25"/>
      <c r="R7" s="25"/>
      <c r="S7" s="25"/>
      <c r="T7" s="25"/>
      <c r="U7" s="25"/>
      <c r="V7" s="25"/>
      <c r="W7" s="25"/>
      <c r="X7" s="25"/>
      <c r="Y7" s="25"/>
      <c r="Z7" s="25"/>
      <c r="AA7" s="25"/>
      <c r="AB7" s="25"/>
      <c r="AC7" s="25"/>
      <c r="AD7" s="25"/>
      <c r="AE7" s="25"/>
      <c r="AF7" s="25"/>
      <c r="AG7" s="25"/>
      <c r="AH7" s="25"/>
      <c r="AI7" s="25"/>
      <c r="AJ7" s="25"/>
      <c r="AK7" s="25"/>
      <c r="AL7" s="25"/>
      <c r="AM7" s="25"/>
    </row>
    <row r="8" spans="1:39">
      <c r="A8" s="3">
        <v>3</v>
      </c>
      <c r="Q8" s="21"/>
      <c r="R8" s="21"/>
      <c r="S8" s="21"/>
      <c r="T8" s="21"/>
      <c r="U8" s="21"/>
      <c r="V8" s="21"/>
      <c r="W8" s="21"/>
    </row>
    <row r="9" spans="1:39">
      <c r="Q9" s="21"/>
      <c r="R9" s="21"/>
      <c r="S9" s="21"/>
      <c r="T9" s="21"/>
      <c r="U9" s="21"/>
      <c r="V9" s="21"/>
      <c r="W9" s="21"/>
    </row>
    <row r="10" spans="1:39" ht="16.8" customHeight="1">
      <c r="A10" s="37"/>
    </row>
    <row r="11" spans="1:39" s="4" customFormat="1" ht="16.8" customHeight="1">
      <c r="A11" s="127" t="s">
        <v>52</v>
      </c>
      <c r="B11" s="127"/>
      <c r="C11" s="127"/>
      <c r="D11" s="127"/>
      <c r="E11" s="127"/>
    </row>
    <row r="12" spans="1:39" ht="16.8" customHeight="1">
      <c r="A12" s="39" t="s">
        <v>50</v>
      </c>
      <c r="B12" s="128" t="s">
        <v>51</v>
      </c>
      <c r="C12" s="129"/>
      <c r="D12" s="129"/>
      <c r="E12" s="129"/>
      <c r="F12" s="129"/>
      <c r="G12" s="129"/>
      <c r="H12" s="129"/>
      <c r="I12" s="129"/>
      <c r="J12" s="129"/>
    </row>
    <row r="13" spans="1:39" ht="16.8" customHeight="1">
      <c r="A13" s="38">
        <v>0</v>
      </c>
      <c r="B13" s="111" t="s">
        <v>244</v>
      </c>
      <c r="C13" s="112"/>
      <c r="D13" s="112"/>
      <c r="E13" s="112"/>
      <c r="F13" s="112"/>
      <c r="G13" s="112"/>
      <c r="H13" s="112"/>
      <c r="I13" s="112"/>
      <c r="J13" s="112"/>
    </row>
    <row r="14" spans="1:39" ht="16.8" customHeight="1">
      <c r="A14" s="38">
        <v>1</v>
      </c>
      <c r="B14" s="123" t="s">
        <v>81</v>
      </c>
      <c r="C14" s="124"/>
      <c r="D14" s="124"/>
      <c r="E14" s="124"/>
      <c r="F14" s="124"/>
      <c r="G14" s="124"/>
      <c r="H14" s="124"/>
      <c r="I14" s="124"/>
      <c r="J14" s="125"/>
    </row>
    <row r="15" spans="1:39" ht="16.8" customHeight="1">
      <c r="A15" s="38">
        <v>2</v>
      </c>
      <c r="B15" s="123" t="s">
        <v>242</v>
      </c>
      <c r="C15" s="124"/>
      <c r="D15" s="124"/>
      <c r="E15" s="124"/>
      <c r="F15" s="124"/>
      <c r="G15" s="124"/>
      <c r="H15" s="124"/>
      <c r="I15" s="124"/>
      <c r="J15" s="125"/>
    </row>
    <row r="16" spans="1:39">
      <c r="A16" s="38">
        <v>3</v>
      </c>
      <c r="B16" s="123" t="s">
        <v>243</v>
      </c>
      <c r="C16" s="124"/>
      <c r="D16" s="124"/>
      <c r="E16" s="124"/>
      <c r="F16" s="124"/>
      <c r="G16" s="124"/>
      <c r="H16" s="124"/>
      <c r="I16" s="124"/>
      <c r="J16" s="125"/>
    </row>
    <row r="17" spans="1:56" ht="16.8" customHeight="1">
      <c r="A17" s="40" t="s">
        <v>93</v>
      </c>
      <c r="B17" s="130">
        <v>0</v>
      </c>
      <c r="C17" s="130"/>
      <c r="D17" s="130"/>
      <c r="E17" s="130"/>
      <c r="F17" s="130"/>
      <c r="G17" s="130"/>
      <c r="H17" s="130"/>
      <c r="I17" s="130"/>
      <c r="J17" s="130"/>
    </row>
    <row r="18" spans="1:56" s="4" customFormat="1" ht="15" thickBot="1">
      <c r="A18" s="5" t="s">
        <v>53</v>
      </c>
      <c r="B18" s="5"/>
      <c r="C18" s="5"/>
      <c r="D18" s="5"/>
      <c r="E18" s="5"/>
      <c r="F18" s="5"/>
      <c r="G18" s="5"/>
      <c r="H18" s="5"/>
      <c r="I18" s="5"/>
      <c r="J18" s="5"/>
      <c r="K18" s="5"/>
      <c r="L18" s="5"/>
      <c r="M18" s="5"/>
      <c r="N18" s="5"/>
      <c r="O18" s="5"/>
      <c r="P18" s="5"/>
      <c r="Q18" s="5"/>
      <c r="R18" s="5"/>
      <c r="S18" s="5"/>
      <c r="T18" s="5"/>
      <c r="U18" s="5"/>
      <c r="V18" s="5"/>
      <c r="W18" s="5"/>
      <c r="X18" s="5"/>
      <c r="Y18" s="5"/>
      <c r="Z18" s="5"/>
      <c r="AN18" s="51"/>
      <c r="AO18" s="51"/>
      <c r="AP18" s="51"/>
      <c r="AQ18" s="51"/>
      <c r="AR18" s="51"/>
      <c r="AS18" s="51"/>
      <c r="AT18" s="51"/>
      <c r="AU18" s="51"/>
      <c r="AV18" s="51"/>
      <c r="AW18" s="51"/>
      <c r="AX18" s="51"/>
      <c r="AY18" s="51"/>
      <c r="AZ18" s="51"/>
      <c r="BA18" s="51"/>
      <c r="BB18" s="51"/>
      <c r="BC18" s="51"/>
      <c r="BD18" s="51"/>
    </row>
    <row r="19" spans="1:56">
      <c r="A19" s="42" t="s">
        <v>20</v>
      </c>
      <c r="B19" s="43">
        <v>2015</v>
      </c>
      <c r="C19" s="43">
        <v>2016</v>
      </c>
      <c r="D19" s="43">
        <v>2017</v>
      </c>
      <c r="E19" s="43">
        <v>2018</v>
      </c>
      <c r="F19" s="43">
        <v>2019</v>
      </c>
      <c r="G19" s="43">
        <v>2020</v>
      </c>
      <c r="H19" s="43">
        <v>2021</v>
      </c>
      <c r="I19" s="43">
        <v>2022</v>
      </c>
      <c r="J19" s="43">
        <v>2023</v>
      </c>
      <c r="K19" s="43">
        <v>2024</v>
      </c>
      <c r="L19" s="43">
        <v>2025</v>
      </c>
      <c r="M19" s="43">
        <v>2026</v>
      </c>
      <c r="N19" s="43">
        <v>2027</v>
      </c>
      <c r="O19" s="43">
        <v>2028</v>
      </c>
      <c r="P19" s="43">
        <v>2029</v>
      </c>
      <c r="Q19" s="43">
        <v>2030</v>
      </c>
      <c r="R19" s="43">
        <v>2031</v>
      </c>
      <c r="S19" s="43">
        <v>2032</v>
      </c>
      <c r="T19" s="43">
        <v>2033</v>
      </c>
      <c r="U19" s="43">
        <v>2034</v>
      </c>
      <c r="V19" s="43">
        <v>2035</v>
      </c>
      <c r="W19" s="43">
        <v>2036</v>
      </c>
      <c r="X19" s="43">
        <v>2037</v>
      </c>
      <c r="Y19" s="43">
        <v>2038</v>
      </c>
      <c r="Z19" s="43">
        <v>2039</v>
      </c>
      <c r="AA19" s="43">
        <v>2040</v>
      </c>
      <c r="AB19" s="43">
        <f t="shared" ref="AB19:AK19" si="0">AA19+1</f>
        <v>2041</v>
      </c>
      <c r="AC19" s="43">
        <f t="shared" si="0"/>
        <v>2042</v>
      </c>
      <c r="AD19" s="43">
        <f t="shared" si="0"/>
        <v>2043</v>
      </c>
      <c r="AE19" s="43">
        <f t="shared" si="0"/>
        <v>2044</v>
      </c>
      <c r="AF19" s="43">
        <f t="shared" si="0"/>
        <v>2045</v>
      </c>
      <c r="AG19" s="43">
        <f t="shared" si="0"/>
        <v>2046</v>
      </c>
      <c r="AH19" s="43">
        <f t="shared" si="0"/>
        <v>2047</v>
      </c>
      <c r="AI19" s="43">
        <f t="shared" si="0"/>
        <v>2048</v>
      </c>
      <c r="AJ19" s="43">
        <f t="shared" si="0"/>
        <v>2049</v>
      </c>
      <c r="AK19" s="44">
        <f t="shared" si="0"/>
        <v>2050</v>
      </c>
      <c r="AN19" s="27"/>
      <c r="AO19" s="27"/>
      <c r="AP19" s="27"/>
      <c r="AQ19" s="27"/>
      <c r="AR19" s="27"/>
      <c r="AS19" s="27"/>
      <c r="AT19" s="27"/>
      <c r="AU19" s="27"/>
      <c r="AV19" s="27"/>
      <c r="AW19" s="27"/>
      <c r="AX19" s="27"/>
      <c r="AY19" s="27"/>
      <c r="AZ19" s="27"/>
      <c r="BA19" s="27"/>
      <c r="BB19" s="27"/>
      <c r="BC19" s="27"/>
      <c r="BD19" s="27"/>
    </row>
    <row r="20" spans="1:56">
      <c r="A20" s="45" t="s">
        <v>0</v>
      </c>
      <c r="B20" s="35">
        <v>289</v>
      </c>
      <c r="C20" s="35">
        <v>289</v>
      </c>
      <c r="D20" s="35">
        <v>289</v>
      </c>
      <c r="E20" s="35">
        <v>289</v>
      </c>
      <c r="F20" s="35">
        <v>289</v>
      </c>
      <c r="G20" s="35">
        <v>289</v>
      </c>
      <c r="H20" s="35">
        <v>289</v>
      </c>
      <c r="I20" s="35">
        <v>289</v>
      </c>
      <c r="J20" s="35">
        <v>289</v>
      </c>
      <c r="K20" s="35">
        <v>289</v>
      </c>
      <c r="L20" s="35">
        <v>289</v>
      </c>
      <c r="M20" s="35">
        <v>289</v>
      </c>
      <c r="N20" s="35">
        <v>289</v>
      </c>
      <c r="O20" s="35">
        <v>289</v>
      </c>
      <c r="P20" s="35">
        <v>289</v>
      </c>
      <c r="Q20" s="35">
        <v>289</v>
      </c>
      <c r="R20" s="35">
        <f>Q20+5</f>
        <v>294</v>
      </c>
      <c r="S20" s="35">
        <f t="shared" ref="S20:AK20" si="1">R20+5</f>
        <v>299</v>
      </c>
      <c r="T20" s="35">
        <f t="shared" si="1"/>
        <v>304</v>
      </c>
      <c r="U20" s="35">
        <f t="shared" si="1"/>
        <v>309</v>
      </c>
      <c r="V20" s="35">
        <f t="shared" si="1"/>
        <v>314</v>
      </c>
      <c r="W20" s="35">
        <f t="shared" si="1"/>
        <v>319</v>
      </c>
      <c r="X20" s="35">
        <f t="shared" si="1"/>
        <v>324</v>
      </c>
      <c r="Y20" s="35">
        <f t="shared" si="1"/>
        <v>329</v>
      </c>
      <c r="Z20" s="35">
        <f t="shared" si="1"/>
        <v>334</v>
      </c>
      <c r="AA20" s="35">
        <f t="shared" si="1"/>
        <v>339</v>
      </c>
      <c r="AB20" s="35">
        <f t="shared" si="1"/>
        <v>344</v>
      </c>
      <c r="AC20" s="35">
        <f t="shared" si="1"/>
        <v>349</v>
      </c>
      <c r="AD20" s="35">
        <f t="shared" si="1"/>
        <v>354</v>
      </c>
      <c r="AE20" s="35">
        <f t="shared" si="1"/>
        <v>359</v>
      </c>
      <c r="AF20" s="35">
        <f t="shared" si="1"/>
        <v>364</v>
      </c>
      <c r="AG20" s="35">
        <f t="shared" si="1"/>
        <v>369</v>
      </c>
      <c r="AH20" s="35">
        <f t="shared" si="1"/>
        <v>374</v>
      </c>
      <c r="AI20" s="35">
        <f t="shared" si="1"/>
        <v>379</v>
      </c>
      <c r="AJ20" s="35">
        <f t="shared" si="1"/>
        <v>384</v>
      </c>
      <c r="AK20" s="35">
        <f t="shared" si="1"/>
        <v>389</v>
      </c>
      <c r="AN20" s="27"/>
      <c r="AO20" s="27"/>
      <c r="AP20" s="27"/>
      <c r="AQ20" s="27"/>
      <c r="AR20" s="27"/>
      <c r="AS20" s="27"/>
      <c r="AT20" s="27"/>
      <c r="AU20" s="27"/>
      <c r="AV20" s="27"/>
      <c r="AW20" s="27"/>
      <c r="AX20" s="27"/>
      <c r="AY20" s="27"/>
      <c r="AZ20" s="27"/>
      <c r="BA20" s="27"/>
      <c r="BB20" s="27"/>
      <c r="BC20" s="27"/>
      <c r="BD20" s="27"/>
    </row>
    <row r="21" spans="1:56">
      <c r="A21" s="45" t="s">
        <v>21</v>
      </c>
      <c r="B21" s="35">
        <v>0</v>
      </c>
      <c r="C21" s="35">
        <v>0</v>
      </c>
      <c r="D21" s="35">
        <v>0</v>
      </c>
      <c r="E21" s="35">
        <v>0</v>
      </c>
      <c r="F21" s="35">
        <v>0</v>
      </c>
      <c r="G21" s="35">
        <v>0</v>
      </c>
      <c r="H21" s="35">
        <v>0</v>
      </c>
      <c r="I21" s="35">
        <v>0</v>
      </c>
      <c r="J21" s="35">
        <v>0</v>
      </c>
      <c r="K21" s="35">
        <v>0</v>
      </c>
      <c r="L21" s="35">
        <v>0</v>
      </c>
      <c r="M21" s="35">
        <v>0</v>
      </c>
      <c r="N21" s="35">
        <v>0</v>
      </c>
      <c r="O21" s="35">
        <v>0</v>
      </c>
      <c r="P21" s="35">
        <v>0</v>
      </c>
      <c r="Q21" s="35">
        <v>0</v>
      </c>
      <c r="R21" s="35">
        <v>0</v>
      </c>
      <c r="S21" s="35">
        <v>0</v>
      </c>
      <c r="T21" s="35">
        <v>0</v>
      </c>
      <c r="U21" s="35">
        <v>0</v>
      </c>
      <c r="V21" s="35">
        <v>0</v>
      </c>
      <c r="W21" s="35">
        <v>0</v>
      </c>
      <c r="X21" s="35">
        <v>0</v>
      </c>
      <c r="Y21" s="35">
        <v>0</v>
      </c>
      <c r="Z21" s="35">
        <v>0</v>
      </c>
      <c r="AA21" s="35">
        <v>0</v>
      </c>
      <c r="AB21" s="35">
        <v>0</v>
      </c>
      <c r="AC21" s="35">
        <v>0</v>
      </c>
      <c r="AD21" s="35">
        <v>0</v>
      </c>
      <c r="AE21" s="35">
        <v>0</v>
      </c>
      <c r="AF21" s="35">
        <v>0</v>
      </c>
      <c r="AG21" s="35">
        <v>0</v>
      </c>
      <c r="AH21" s="35">
        <v>0</v>
      </c>
      <c r="AI21" s="35">
        <v>0</v>
      </c>
      <c r="AJ21" s="35">
        <v>0</v>
      </c>
      <c r="AK21" s="35">
        <v>0</v>
      </c>
      <c r="AN21" s="27"/>
      <c r="AO21" s="27"/>
      <c r="AP21" s="27"/>
      <c r="AQ21" s="27"/>
      <c r="AR21" s="27"/>
      <c r="AS21" s="27"/>
      <c r="AT21" s="27"/>
      <c r="AU21" s="27"/>
      <c r="AV21" s="27"/>
      <c r="AW21" s="27"/>
      <c r="AX21" s="27"/>
      <c r="AY21" s="27"/>
      <c r="AZ21" s="27"/>
      <c r="BA21" s="27"/>
      <c r="BB21" s="27"/>
      <c r="BC21" s="27"/>
      <c r="BD21" s="27"/>
    </row>
    <row r="22" spans="1:56">
      <c r="A22" s="45" t="s">
        <v>22</v>
      </c>
      <c r="B22" s="35">
        <v>0</v>
      </c>
      <c r="C22" s="35">
        <v>0</v>
      </c>
      <c r="D22" s="35">
        <v>0</v>
      </c>
      <c r="E22" s="35">
        <v>0</v>
      </c>
      <c r="F22" s="35">
        <v>0</v>
      </c>
      <c r="G22" s="35">
        <v>0</v>
      </c>
      <c r="H22" s="35">
        <v>0</v>
      </c>
      <c r="I22" s="35">
        <v>0</v>
      </c>
      <c r="J22" s="35">
        <v>0</v>
      </c>
      <c r="K22" s="35">
        <v>0</v>
      </c>
      <c r="L22" s="35">
        <v>0</v>
      </c>
      <c r="M22" s="35">
        <v>0</v>
      </c>
      <c r="N22" s="35">
        <v>0</v>
      </c>
      <c r="O22" s="35">
        <v>0</v>
      </c>
      <c r="P22" s="35">
        <v>0</v>
      </c>
      <c r="Q22" s="35">
        <f>P22+1.5</f>
        <v>1.5</v>
      </c>
      <c r="R22" s="35">
        <f t="shared" ref="R22:AK22" si="2">Q22+1.5</f>
        <v>3</v>
      </c>
      <c r="S22" s="35">
        <f t="shared" si="2"/>
        <v>4.5</v>
      </c>
      <c r="T22" s="35">
        <f t="shared" si="2"/>
        <v>6</v>
      </c>
      <c r="U22" s="35">
        <f t="shared" si="2"/>
        <v>7.5</v>
      </c>
      <c r="V22" s="35">
        <f t="shared" si="2"/>
        <v>9</v>
      </c>
      <c r="W22" s="35">
        <f t="shared" si="2"/>
        <v>10.5</v>
      </c>
      <c r="X22" s="35">
        <f t="shared" si="2"/>
        <v>12</v>
      </c>
      <c r="Y22" s="35">
        <f t="shared" si="2"/>
        <v>13.5</v>
      </c>
      <c r="Z22" s="35">
        <f t="shared" si="2"/>
        <v>15</v>
      </c>
      <c r="AA22" s="35">
        <f t="shared" si="2"/>
        <v>16.5</v>
      </c>
      <c r="AB22" s="35">
        <f t="shared" si="2"/>
        <v>18</v>
      </c>
      <c r="AC22" s="35">
        <f t="shared" si="2"/>
        <v>19.5</v>
      </c>
      <c r="AD22" s="35">
        <f t="shared" si="2"/>
        <v>21</v>
      </c>
      <c r="AE22" s="35">
        <f t="shared" si="2"/>
        <v>22.5</v>
      </c>
      <c r="AF22" s="35">
        <f t="shared" si="2"/>
        <v>24</v>
      </c>
      <c r="AG22" s="35">
        <f t="shared" si="2"/>
        <v>25.5</v>
      </c>
      <c r="AH22" s="35">
        <f t="shared" si="2"/>
        <v>27</v>
      </c>
      <c r="AI22" s="35">
        <f t="shared" si="2"/>
        <v>28.5</v>
      </c>
      <c r="AJ22" s="35">
        <f t="shared" si="2"/>
        <v>30</v>
      </c>
      <c r="AK22" s="35">
        <f t="shared" si="2"/>
        <v>31.5</v>
      </c>
      <c r="AN22" s="27"/>
      <c r="AO22" s="27"/>
      <c r="AP22" s="27"/>
      <c r="AQ22" s="27"/>
      <c r="AR22" s="27"/>
      <c r="AS22" s="27"/>
      <c r="AT22" s="27"/>
      <c r="AU22" s="27"/>
      <c r="AV22" s="27"/>
      <c r="AW22" s="27"/>
      <c r="AX22" s="27"/>
      <c r="AY22" s="27"/>
      <c r="AZ22" s="27"/>
      <c r="BA22" s="27"/>
      <c r="BB22" s="27"/>
      <c r="BC22" s="27"/>
      <c r="BD22" s="27"/>
    </row>
    <row r="23" spans="1:56">
      <c r="A23" s="45" t="s">
        <v>23</v>
      </c>
      <c r="B23" s="35">
        <v>0</v>
      </c>
      <c r="C23" s="35">
        <v>0</v>
      </c>
      <c r="D23" s="35">
        <v>0</v>
      </c>
      <c r="E23" s="35">
        <v>0</v>
      </c>
      <c r="F23" s="35">
        <v>0</v>
      </c>
      <c r="G23" s="35">
        <v>0</v>
      </c>
      <c r="H23" s="35">
        <v>0</v>
      </c>
      <c r="I23" s="35">
        <v>0</v>
      </c>
      <c r="J23" s="35">
        <v>0</v>
      </c>
      <c r="K23" s="35">
        <v>0</v>
      </c>
      <c r="L23" s="35">
        <v>0</v>
      </c>
      <c r="M23" s="35">
        <v>0</v>
      </c>
      <c r="N23" s="35">
        <v>0</v>
      </c>
      <c r="O23" s="35">
        <v>0</v>
      </c>
      <c r="P23" s="35">
        <v>0</v>
      </c>
      <c r="Q23" s="35">
        <v>0</v>
      </c>
      <c r="R23" s="35">
        <v>0</v>
      </c>
      <c r="S23" s="35">
        <v>0</v>
      </c>
      <c r="T23" s="35">
        <v>0</v>
      </c>
      <c r="U23" s="35">
        <v>0</v>
      </c>
      <c r="V23" s="35">
        <v>0</v>
      </c>
      <c r="W23" s="35">
        <v>0</v>
      </c>
      <c r="X23" s="35">
        <v>0</v>
      </c>
      <c r="Y23" s="35">
        <v>0</v>
      </c>
      <c r="Z23" s="35">
        <v>0</v>
      </c>
      <c r="AA23" s="35">
        <v>0</v>
      </c>
      <c r="AB23" s="35">
        <v>0</v>
      </c>
      <c r="AC23" s="35">
        <v>0</v>
      </c>
      <c r="AD23" s="35">
        <v>0</v>
      </c>
      <c r="AE23" s="35">
        <v>0</v>
      </c>
      <c r="AF23" s="35">
        <v>0</v>
      </c>
      <c r="AG23" s="35">
        <v>0</v>
      </c>
      <c r="AH23" s="35">
        <v>0</v>
      </c>
      <c r="AI23" s="35">
        <v>0</v>
      </c>
      <c r="AJ23" s="35">
        <v>0</v>
      </c>
      <c r="AK23" s="35">
        <v>0</v>
      </c>
      <c r="AN23" s="27"/>
      <c r="AO23" s="27"/>
      <c r="AP23" s="27"/>
      <c r="AQ23" s="27"/>
      <c r="AR23" s="27"/>
      <c r="AS23" s="27"/>
      <c r="AT23" s="27"/>
      <c r="AU23" s="27"/>
      <c r="AV23" s="27"/>
      <c r="AW23" s="27"/>
      <c r="AX23" s="27"/>
      <c r="AY23" s="27"/>
      <c r="AZ23" s="27"/>
      <c r="BA23" s="27"/>
      <c r="BB23" s="27"/>
      <c r="BC23" s="27"/>
      <c r="BD23" s="27"/>
    </row>
    <row r="24" spans="1:56">
      <c r="A24" s="45" t="s">
        <v>1</v>
      </c>
      <c r="B24" s="35">
        <v>0</v>
      </c>
      <c r="C24" s="35">
        <v>0</v>
      </c>
      <c r="D24" s="35">
        <v>0</v>
      </c>
      <c r="E24" s="35">
        <v>0</v>
      </c>
      <c r="F24" s="35">
        <v>0</v>
      </c>
      <c r="G24" s="35">
        <v>0</v>
      </c>
      <c r="H24" s="35">
        <v>0</v>
      </c>
      <c r="I24" s="35">
        <v>0</v>
      </c>
      <c r="J24" s="35">
        <v>0</v>
      </c>
      <c r="K24" s="35">
        <v>0</v>
      </c>
      <c r="L24" s="35">
        <v>0</v>
      </c>
      <c r="M24" s="35">
        <v>0</v>
      </c>
      <c r="N24" s="35">
        <v>0</v>
      </c>
      <c r="O24" s="35">
        <v>0</v>
      </c>
      <c r="P24" s="35">
        <v>0</v>
      </c>
      <c r="Q24" s="35">
        <f>P24+0.5</f>
        <v>0.5</v>
      </c>
      <c r="R24" s="35">
        <f t="shared" ref="R24:AK24" si="3">Q24+0.5</f>
        <v>1</v>
      </c>
      <c r="S24" s="35">
        <f t="shared" si="3"/>
        <v>1.5</v>
      </c>
      <c r="T24" s="35">
        <f t="shared" si="3"/>
        <v>2</v>
      </c>
      <c r="U24" s="35">
        <f t="shared" si="3"/>
        <v>2.5</v>
      </c>
      <c r="V24" s="35">
        <f t="shared" si="3"/>
        <v>3</v>
      </c>
      <c r="W24" s="35">
        <f t="shared" si="3"/>
        <v>3.5</v>
      </c>
      <c r="X24" s="35">
        <f t="shared" si="3"/>
        <v>4</v>
      </c>
      <c r="Y24" s="35">
        <f t="shared" si="3"/>
        <v>4.5</v>
      </c>
      <c r="Z24" s="35">
        <f t="shared" si="3"/>
        <v>5</v>
      </c>
      <c r="AA24" s="35">
        <f t="shared" si="3"/>
        <v>5.5</v>
      </c>
      <c r="AB24" s="35">
        <f t="shared" si="3"/>
        <v>6</v>
      </c>
      <c r="AC24" s="35">
        <f t="shared" si="3"/>
        <v>6.5</v>
      </c>
      <c r="AD24" s="35">
        <f t="shared" si="3"/>
        <v>7</v>
      </c>
      <c r="AE24" s="35">
        <f t="shared" si="3"/>
        <v>7.5</v>
      </c>
      <c r="AF24" s="35">
        <f t="shared" si="3"/>
        <v>8</v>
      </c>
      <c r="AG24" s="35">
        <f t="shared" si="3"/>
        <v>8.5</v>
      </c>
      <c r="AH24" s="35">
        <f t="shared" si="3"/>
        <v>9</v>
      </c>
      <c r="AI24" s="35">
        <f t="shared" si="3"/>
        <v>9.5</v>
      </c>
      <c r="AJ24" s="35">
        <f t="shared" si="3"/>
        <v>10</v>
      </c>
      <c r="AK24" s="35">
        <f t="shared" si="3"/>
        <v>10.5</v>
      </c>
      <c r="AN24" s="27"/>
      <c r="AO24" s="27"/>
      <c r="AP24" s="27"/>
      <c r="AQ24" s="27"/>
      <c r="AR24" s="27"/>
      <c r="AS24" s="27"/>
      <c r="AT24" s="27"/>
      <c r="AU24" s="27"/>
      <c r="AV24" s="27"/>
      <c r="AW24" s="27"/>
      <c r="AX24" s="27"/>
      <c r="AY24" s="27"/>
      <c r="AZ24" s="27"/>
      <c r="BA24" s="27"/>
      <c r="BB24" s="27"/>
      <c r="BC24" s="27"/>
      <c r="BD24" s="27"/>
    </row>
    <row r="25" spans="1:56">
      <c r="A25" s="45" t="s">
        <v>2</v>
      </c>
      <c r="B25" s="35">
        <v>0</v>
      </c>
      <c r="C25" s="35">
        <v>0</v>
      </c>
      <c r="D25" s="35">
        <v>0</v>
      </c>
      <c r="E25" s="35">
        <v>0</v>
      </c>
      <c r="F25" s="35">
        <v>0</v>
      </c>
      <c r="G25" s="35">
        <v>0</v>
      </c>
      <c r="H25" s="35">
        <v>0</v>
      </c>
      <c r="I25" s="35">
        <v>0</v>
      </c>
      <c r="J25" s="35">
        <v>0</v>
      </c>
      <c r="K25" s="35">
        <v>0</v>
      </c>
      <c r="L25" s="35">
        <v>0</v>
      </c>
      <c r="M25" s="35">
        <v>0</v>
      </c>
      <c r="N25" s="35">
        <v>0</v>
      </c>
      <c r="O25" s="35">
        <v>0</v>
      </c>
      <c r="P25" s="35">
        <v>0</v>
      </c>
      <c r="Q25" s="35">
        <f>P25+1.5</f>
        <v>1.5</v>
      </c>
      <c r="R25" s="35">
        <f t="shared" ref="R25:AK25" si="4">Q25+1.5</f>
        <v>3</v>
      </c>
      <c r="S25" s="35">
        <f t="shared" si="4"/>
        <v>4.5</v>
      </c>
      <c r="T25" s="35">
        <f t="shared" si="4"/>
        <v>6</v>
      </c>
      <c r="U25" s="35">
        <f t="shared" si="4"/>
        <v>7.5</v>
      </c>
      <c r="V25" s="35">
        <f t="shared" si="4"/>
        <v>9</v>
      </c>
      <c r="W25" s="35">
        <f t="shared" si="4"/>
        <v>10.5</v>
      </c>
      <c r="X25" s="35">
        <f t="shared" si="4"/>
        <v>12</v>
      </c>
      <c r="Y25" s="35">
        <f t="shared" si="4"/>
        <v>13.5</v>
      </c>
      <c r="Z25" s="35">
        <f t="shared" si="4"/>
        <v>15</v>
      </c>
      <c r="AA25" s="35">
        <f t="shared" si="4"/>
        <v>16.5</v>
      </c>
      <c r="AB25" s="35">
        <f t="shared" si="4"/>
        <v>18</v>
      </c>
      <c r="AC25" s="35">
        <f t="shared" si="4"/>
        <v>19.5</v>
      </c>
      <c r="AD25" s="35">
        <f t="shared" si="4"/>
        <v>21</v>
      </c>
      <c r="AE25" s="35">
        <f t="shared" si="4"/>
        <v>22.5</v>
      </c>
      <c r="AF25" s="35">
        <f t="shared" si="4"/>
        <v>24</v>
      </c>
      <c r="AG25" s="35">
        <f t="shared" si="4"/>
        <v>25.5</v>
      </c>
      <c r="AH25" s="35">
        <f t="shared" si="4"/>
        <v>27</v>
      </c>
      <c r="AI25" s="35">
        <f t="shared" si="4"/>
        <v>28.5</v>
      </c>
      <c r="AJ25" s="35">
        <f t="shared" si="4"/>
        <v>30</v>
      </c>
      <c r="AK25" s="35">
        <f t="shared" si="4"/>
        <v>31.5</v>
      </c>
      <c r="AN25" s="27"/>
      <c r="AO25" s="27"/>
      <c r="AP25" s="27"/>
      <c r="AQ25" s="27"/>
      <c r="AR25" s="27"/>
      <c r="AS25" s="27"/>
      <c r="AT25" s="27"/>
      <c r="AU25" s="27"/>
      <c r="AV25" s="27"/>
      <c r="AW25" s="27"/>
      <c r="AX25" s="27"/>
      <c r="AY25" s="27"/>
      <c r="AZ25" s="27"/>
      <c r="BA25" s="27"/>
      <c r="BB25" s="27"/>
      <c r="BC25" s="27"/>
      <c r="BD25" s="27"/>
    </row>
    <row r="26" spans="1:56" ht="15" thickBot="1">
      <c r="A26" s="46" t="s">
        <v>24</v>
      </c>
      <c r="B26" s="35">
        <v>0</v>
      </c>
      <c r="C26" s="35">
        <v>0</v>
      </c>
      <c r="D26" s="35">
        <v>0</v>
      </c>
      <c r="E26" s="35">
        <v>0</v>
      </c>
      <c r="F26" s="35">
        <v>0</v>
      </c>
      <c r="G26" s="35">
        <v>0</v>
      </c>
      <c r="H26" s="35">
        <v>0</v>
      </c>
      <c r="I26" s="35">
        <v>0</v>
      </c>
      <c r="J26" s="35">
        <v>0</v>
      </c>
      <c r="K26" s="35">
        <v>0</v>
      </c>
      <c r="L26" s="35">
        <v>0</v>
      </c>
      <c r="M26" s="35">
        <v>0</v>
      </c>
      <c r="N26" s="35">
        <v>0</v>
      </c>
      <c r="O26" s="35">
        <v>0</v>
      </c>
      <c r="P26" s="35">
        <v>0</v>
      </c>
      <c r="Q26" s="35">
        <v>0</v>
      </c>
      <c r="R26" s="35">
        <v>0</v>
      </c>
      <c r="S26" s="35">
        <v>0</v>
      </c>
      <c r="T26" s="35">
        <v>0</v>
      </c>
      <c r="U26" s="35">
        <v>0</v>
      </c>
      <c r="V26" s="35">
        <v>0</v>
      </c>
      <c r="W26" s="35">
        <v>0</v>
      </c>
      <c r="X26" s="35">
        <v>0</v>
      </c>
      <c r="Y26" s="35">
        <v>0</v>
      </c>
      <c r="Z26" s="35">
        <v>0</v>
      </c>
      <c r="AA26" s="35">
        <v>0</v>
      </c>
      <c r="AB26" s="35">
        <v>0</v>
      </c>
      <c r="AC26" s="35">
        <v>0</v>
      </c>
      <c r="AD26" s="35">
        <v>0</v>
      </c>
      <c r="AE26" s="35">
        <v>0</v>
      </c>
      <c r="AF26" s="35">
        <v>0</v>
      </c>
      <c r="AG26" s="35">
        <v>0</v>
      </c>
      <c r="AH26" s="35">
        <v>0</v>
      </c>
      <c r="AI26" s="35">
        <v>0</v>
      </c>
      <c r="AJ26" s="35">
        <v>0</v>
      </c>
      <c r="AK26" s="35">
        <v>0</v>
      </c>
      <c r="AN26" s="27"/>
      <c r="AO26" s="27"/>
      <c r="AP26" s="27"/>
      <c r="AQ26" s="27"/>
      <c r="AR26" s="27"/>
      <c r="AS26" s="27"/>
      <c r="AT26" s="27"/>
      <c r="AU26" s="27"/>
      <c r="AV26" s="27"/>
      <c r="AW26" s="27"/>
      <c r="AX26" s="27"/>
      <c r="AY26" s="27"/>
      <c r="AZ26" s="27"/>
      <c r="BA26" s="27"/>
      <c r="BB26" s="27"/>
      <c r="BC26" s="27"/>
      <c r="BD26" s="27"/>
    </row>
    <row r="27" spans="1:56">
      <c r="A27" s="22"/>
    </row>
    <row r="28" spans="1:56" s="41" customFormat="1">
      <c r="A28" s="20" t="s">
        <v>54</v>
      </c>
    </row>
    <row r="29" spans="1:56">
      <c r="A29" s="39" t="s">
        <v>50</v>
      </c>
      <c r="B29" s="122" t="s">
        <v>51</v>
      </c>
      <c r="C29" s="122"/>
      <c r="D29" s="122"/>
      <c r="E29" s="122"/>
      <c r="F29" s="122"/>
      <c r="G29" s="122"/>
      <c r="H29" s="122"/>
      <c r="I29" s="122"/>
      <c r="J29" s="122"/>
    </row>
    <row r="30" spans="1:56">
      <c r="A30" s="38">
        <v>0</v>
      </c>
      <c r="B30" s="123" t="s">
        <v>55</v>
      </c>
      <c r="C30" s="124"/>
      <c r="D30" s="124"/>
      <c r="E30" s="124"/>
      <c r="F30" s="124"/>
      <c r="G30" s="124"/>
      <c r="H30" s="124"/>
      <c r="I30" s="124"/>
      <c r="J30" s="125"/>
    </row>
    <row r="31" spans="1:56">
      <c r="A31" s="38">
        <v>1</v>
      </c>
      <c r="B31" s="123" t="s">
        <v>73</v>
      </c>
      <c r="C31" s="124"/>
      <c r="D31" s="124"/>
      <c r="E31" s="124"/>
      <c r="F31" s="124"/>
      <c r="G31" s="124"/>
      <c r="H31" s="124"/>
      <c r="I31" s="124"/>
      <c r="J31" s="125"/>
    </row>
    <row r="32" spans="1:56">
      <c r="A32" s="38">
        <v>2</v>
      </c>
      <c r="B32" s="123" t="s">
        <v>72</v>
      </c>
      <c r="C32" s="124"/>
      <c r="D32" s="124"/>
      <c r="E32" s="124"/>
      <c r="F32" s="124"/>
      <c r="G32" s="124"/>
      <c r="H32" s="124"/>
      <c r="I32" s="124"/>
      <c r="J32" s="125"/>
    </row>
    <row r="33" spans="1:37">
      <c r="A33" s="38">
        <v>3</v>
      </c>
      <c r="B33" s="61" t="s">
        <v>58</v>
      </c>
      <c r="C33" s="62"/>
      <c r="D33" s="62"/>
      <c r="E33" s="62"/>
      <c r="F33" s="62"/>
      <c r="G33" s="62"/>
      <c r="H33" s="62"/>
      <c r="I33" s="62"/>
      <c r="J33" s="63"/>
    </row>
    <row r="34" spans="1:37">
      <c r="A34" s="38">
        <v>4</v>
      </c>
      <c r="B34" s="122" t="s">
        <v>56</v>
      </c>
      <c r="C34" s="122"/>
      <c r="D34" s="122"/>
      <c r="E34" s="122"/>
      <c r="F34" s="122"/>
      <c r="G34" s="122"/>
      <c r="H34" s="122"/>
      <c r="I34" s="122"/>
      <c r="J34" s="122"/>
    </row>
    <row r="35" spans="1:37">
      <c r="A35" s="40" t="s">
        <v>93</v>
      </c>
      <c r="B35" s="130">
        <v>0</v>
      </c>
      <c r="C35" s="130"/>
      <c r="D35" s="130"/>
      <c r="E35" s="130"/>
      <c r="F35" s="130"/>
      <c r="G35" s="130"/>
      <c r="H35" s="130"/>
      <c r="I35" s="130"/>
      <c r="J35" s="130"/>
    </row>
    <row r="36" spans="1:37" s="4" customFormat="1">
      <c r="A36" s="5" t="s">
        <v>57</v>
      </c>
      <c r="B36" s="5"/>
      <c r="C36" s="5"/>
      <c r="D36" s="5"/>
      <c r="E36" s="5"/>
      <c r="F36" s="5"/>
      <c r="G36" s="5"/>
      <c r="H36" s="5"/>
      <c r="I36" s="5"/>
      <c r="J36" s="5"/>
      <c r="K36" s="5"/>
      <c r="L36" s="5"/>
      <c r="M36" s="5"/>
      <c r="N36" s="5"/>
      <c r="O36" s="5"/>
      <c r="P36" s="5"/>
      <c r="Q36" s="5"/>
      <c r="R36" s="5"/>
      <c r="S36" s="5"/>
      <c r="T36" s="5"/>
      <c r="U36" s="5"/>
      <c r="V36" s="5"/>
      <c r="W36" s="5"/>
      <c r="X36" s="5"/>
      <c r="Y36" s="5"/>
      <c r="Z36" s="5"/>
    </row>
    <row r="37" spans="1:37">
      <c r="A37" s="47" t="s">
        <v>20</v>
      </c>
      <c r="B37" s="15">
        <v>2015</v>
      </c>
      <c r="C37" s="15">
        <v>2016</v>
      </c>
      <c r="D37" s="15">
        <v>2017</v>
      </c>
      <c r="E37" s="15">
        <v>2018</v>
      </c>
      <c r="F37" s="15">
        <v>2019</v>
      </c>
      <c r="G37" s="15">
        <v>2020</v>
      </c>
      <c r="H37" s="15">
        <v>2021</v>
      </c>
      <c r="I37" s="15">
        <v>2022</v>
      </c>
      <c r="J37" s="15">
        <v>2023</v>
      </c>
      <c r="K37" s="15">
        <v>2024</v>
      </c>
      <c r="L37" s="15">
        <v>2025</v>
      </c>
      <c r="M37" s="15">
        <v>2026</v>
      </c>
      <c r="N37" s="15">
        <v>2027</v>
      </c>
      <c r="O37" s="15">
        <v>2028</v>
      </c>
      <c r="P37" s="15">
        <v>2029</v>
      </c>
      <c r="Q37" s="15">
        <v>2030</v>
      </c>
      <c r="R37" s="15">
        <v>2031</v>
      </c>
      <c r="S37" s="15">
        <v>2032</v>
      </c>
      <c r="T37" s="15">
        <v>2033</v>
      </c>
      <c r="U37" s="15">
        <v>2034</v>
      </c>
      <c r="V37" s="15">
        <v>2035</v>
      </c>
      <c r="W37" s="15">
        <v>2036</v>
      </c>
      <c r="X37" s="15">
        <v>2037</v>
      </c>
      <c r="Y37" s="15">
        <v>2038</v>
      </c>
      <c r="Z37" s="15">
        <v>2039</v>
      </c>
      <c r="AA37" s="15">
        <v>2040</v>
      </c>
      <c r="AB37" s="15">
        <f t="shared" ref="AB37:AK37" si="5">AA37+1</f>
        <v>2041</v>
      </c>
      <c r="AC37" s="15">
        <f t="shared" si="5"/>
        <v>2042</v>
      </c>
      <c r="AD37" s="15">
        <f t="shared" si="5"/>
        <v>2043</v>
      </c>
      <c r="AE37" s="15">
        <f t="shared" si="5"/>
        <v>2044</v>
      </c>
      <c r="AF37" s="15">
        <f t="shared" si="5"/>
        <v>2045</v>
      </c>
      <c r="AG37" s="15">
        <f t="shared" si="5"/>
        <v>2046</v>
      </c>
      <c r="AH37" s="15">
        <f t="shared" si="5"/>
        <v>2047</v>
      </c>
      <c r="AI37" s="15">
        <f t="shared" si="5"/>
        <v>2048</v>
      </c>
      <c r="AJ37" s="15">
        <f t="shared" si="5"/>
        <v>2049</v>
      </c>
      <c r="AK37" s="15">
        <f t="shared" si="5"/>
        <v>2050</v>
      </c>
    </row>
    <row r="38" spans="1:37">
      <c r="A38" s="18" t="s">
        <v>21</v>
      </c>
      <c r="B38" s="35">
        <v>0</v>
      </c>
      <c r="C38" s="35">
        <v>0</v>
      </c>
      <c r="D38" s="35">
        <v>0</v>
      </c>
      <c r="E38" s="35">
        <v>0</v>
      </c>
      <c r="F38" s="35">
        <v>0</v>
      </c>
      <c r="G38" s="35">
        <v>0</v>
      </c>
      <c r="H38" s="35">
        <v>0</v>
      </c>
      <c r="I38" s="35">
        <v>0</v>
      </c>
      <c r="J38" s="35">
        <v>0</v>
      </c>
      <c r="K38" s="35">
        <v>0</v>
      </c>
      <c r="L38" s="35">
        <v>0</v>
      </c>
      <c r="M38" s="35">
        <v>0</v>
      </c>
      <c r="N38" s="35">
        <v>0</v>
      </c>
      <c r="O38" s="35">
        <v>0</v>
      </c>
      <c r="P38" s="35">
        <v>0</v>
      </c>
      <c r="Q38" s="35">
        <v>0</v>
      </c>
      <c r="R38" s="35">
        <v>0</v>
      </c>
      <c r="S38" s="35">
        <v>0</v>
      </c>
      <c r="T38" s="35">
        <v>0</v>
      </c>
      <c r="U38" s="35">
        <v>0</v>
      </c>
      <c r="V38" s="35">
        <v>0</v>
      </c>
      <c r="W38" s="35">
        <v>0</v>
      </c>
      <c r="X38" s="35">
        <v>0</v>
      </c>
      <c r="Y38" s="35">
        <v>0</v>
      </c>
      <c r="Z38" s="35">
        <v>0</v>
      </c>
      <c r="AA38" s="35">
        <v>0</v>
      </c>
      <c r="AB38" s="35">
        <v>0</v>
      </c>
      <c r="AC38" s="35">
        <v>0</v>
      </c>
      <c r="AD38" s="35">
        <v>0</v>
      </c>
      <c r="AE38" s="35">
        <v>0</v>
      </c>
      <c r="AF38" s="35">
        <v>0</v>
      </c>
      <c r="AG38" s="35">
        <v>0</v>
      </c>
      <c r="AH38" s="35">
        <v>0</v>
      </c>
      <c r="AI38" s="35">
        <v>0</v>
      </c>
      <c r="AJ38" s="35">
        <v>0</v>
      </c>
      <c r="AK38" s="35">
        <v>0</v>
      </c>
    </row>
    <row r="39" spans="1:37">
      <c r="A39" s="22"/>
      <c r="B39" s="48"/>
      <c r="C39" s="48"/>
      <c r="D39" s="48"/>
      <c r="E39" s="48"/>
      <c r="F39" s="48"/>
      <c r="G39" s="49"/>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row>
    <row r="40" spans="1:37" s="4" customFormat="1">
      <c r="A40" s="20" t="s">
        <v>60</v>
      </c>
      <c r="B40" s="41"/>
      <c r="C40" s="41"/>
      <c r="D40" s="41"/>
      <c r="E40" s="41"/>
      <c r="F40" s="41"/>
      <c r="G40" s="41"/>
      <c r="H40" s="41"/>
      <c r="I40" s="41"/>
      <c r="J40" s="41"/>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row>
    <row r="41" spans="1:37">
      <c r="A41" s="39" t="s">
        <v>50</v>
      </c>
      <c r="B41" s="122" t="s">
        <v>51</v>
      </c>
      <c r="C41" s="122"/>
      <c r="D41" s="122"/>
      <c r="E41" s="122"/>
      <c r="F41" s="122"/>
      <c r="G41" s="122"/>
      <c r="H41" s="122"/>
      <c r="I41" s="122"/>
      <c r="J41" s="122"/>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row>
    <row r="42" spans="1:37">
      <c r="A42" s="114">
        <v>0</v>
      </c>
      <c r="B42" s="123" t="s">
        <v>61</v>
      </c>
      <c r="C42" s="124"/>
      <c r="D42" s="124"/>
      <c r="E42" s="124"/>
      <c r="F42" s="124"/>
      <c r="G42" s="124"/>
      <c r="H42" s="124"/>
      <c r="I42" s="124"/>
      <c r="J42" s="125"/>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row>
    <row r="43" spans="1:37">
      <c r="A43" s="114">
        <v>1</v>
      </c>
      <c r="B43" s="122" t="s">
        <v>70</v>
      </c>
      <c r="C43" s="122"/>
      <c r="D43" s="122"/>
      <c r="E43" s="122"/>
      <c r="F43" s="122"/>
      <c r="G43" s="122"/>
      <c r="H43" s="122"/>
      <c r="I43" s="122"/>
      <c r="J43" s="122"/>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row>
    <row r="44" spans="1:37" ht="12" customHeight="1">
      <c r="A44" s="114">
        <v>2</v>
      </c>
      <c r="B44" s="122" t="s">
        <v>67</v>
      </c>
      <c r="C44" s="122"/>
      <c r="D44" s="122"/>
      <c r="E44" s="122"/>
      <c r="F44" s="122"/>
      <c r="G44" s="122"/>
      <c r="H44" s="122"/>
      <c r="I44" s="122"/>
      <c r="J44" s="122"/>
    </row>
    <row r="45" spans="1:37" ht="12" customHeight="1">
      <c r="A45" s="114">
        <v>3</v>
      </c>
      <c r="B45" s="122" t="s">
        <v>64</v>
      </c>
      <c r="C45" s="122"/>
      <c r="D45" s="122"/>
      <c r="E45" s="122"/>
      <c r="F45" s="122"/>
      <c r="G45" s="122"/>
      <c r="H45" s="122"/>
      <c r="I45" s="122"/>
      <c r="J45" s="122"/>
    </row>
    <row r="46" spans="1:37" ht="12" customHeight="1">
      <c r="A46" s="114">
        <v>4</v>
      </c>
      <c r="B46" s="123" t="s">
        <v>69</v>
      </c>
      <c r="C46" s="124"/>
      <c r="D46" s="124"/>
      <c r="E46" s="124"/>
      <c r="F46" s="124"/>
      <c r="G46" s="124"/>
      <c r="H46" s="124"/>
      <c r="I46" s="124"/>
      <c r="J46" s="125"/>
    </row>
    <row r="47" spans="1:37" ht="12" customHeight="1">
      <c r="A47" s="114">
        <v>5</v>
      </c>
      <c r="B47" s="123" t="s">
        <v>66</v>
      </c>
      <c r="C47" s="124"/>
      <c r="D47" s="124"/>
      <c r="E47" s="124"/>
      <c r="F47" s="124"/>
      <c r="G47" s="124"/>
      <c r="H47" s="124"/>
      <c r="I47" s="124"/>
      <c r="J47" s="125"/>
    </row>
    <row r="48" spans="1:37" ht="12" customHeight="1">
      <c r="A48" s="114">
        <v>6</v>
      </c>
      <c r="B48" s="123" t="s">
        <v>63</v>
      </c>
      <c r="C48" s="124"/>
      <c r="D48" s="124"/>
      <c r="E48" s="124"/>
      <c r="F48" s="124"/>
      <c r="G48" s="124"/>
      <c r="H48" s="124"/>
      <c r="I48" s="124"/>
      <c r="J48" s="125"/>
    </row>
    <row r="49" spans="1:38" ht="12" customHeight="1">
      <c r="A49" s="114">
        <v>7</v>
      </c>
      <c r="B49" s="123" t="s">
        <v>71</v>
      </c>
      <c r="C49" s="124"/>
      <c r="D49" s="124"/>
      <c r="E49" s="124"/>
      <c r="F49" s="124"/>
      <c r="G49" s="124"/>
      <c r="H49" s="124"/>
      <c r="I49" s="124"/>
      <c r="J49" s="125"/>
    </row>
    <row r="50" spans="1:38" ht="12" customHeight="1">
      <c r="A50" s="114">
        <v>8</v>
      </c>
      <c r="B50" s="123" t="s">
        <v>68</v>
      </c>
      <c r="C50" s="124"/>
      <c r="D50" s="124"/>
      <c r="E50" s="124"/>
      <c r="F50" s="124"/>
      <c r="G50" s="124"/>
      <c r="H50" s="124"/>
      <c r="I50" s="124"/>
      <c r="J50" s="125"/>
    </row>
    <row r="51" spans="1:38" ht="12" customHeight="1">
      <c r="A51" s="114">
        <v>9</v>
      </c>
      <c r="B51" s="123" t="s">
        <v>65</v>
      </c>
      <c r="C51" s="124"/>
      <c r="D51" s="124"/>
      <c r="E51" s="124"/>
      <c r="F51" s="124"/>
      <c r="G51" s="124"/>
      <c r="H51" s="124"/>
      <c r="I51" s="124"/>
      <c r="J51" s="125"/>
    </row>
    <row r="52" spans="1:38" ht="12" customHeight="1">
      <c r="A52" s="114">
        <v>10</v>
      </c>
      <c r="B52" s="123" t="s">
        <v>62</v>
      </c>
      <c r="C52" s="124"/>
      <c r="D52" s="124"/>
      <c r="E52" s="124"/>
      <c r="F52" s="124"/>
      <c r="G52" s="124"/>
      <c r="H52" s="124"/>
      <c r="I52" s="124"/>
      <c r="J52" s="125"/>
    </row>
    <row r="53" spans="1:38" ht="12" customHeight="1">
      <c r="A53" s="40" t="s">
        <v>93</v>
      </c>
      <c r="B53" s="130">
        <v>0</v>
      </c>
      <c r="C53" s="130"/>
      <c r="D53" s="130"/>
      <c r="E53" s="130"/>
      <c r="F53" s="130"/>
      <c r="G53" s="130"/>
      <c r="H53" s="130"/>
      <c r="I53" s="130"/>
      <c r="J53" s="130"/>
    </row>
    <row r="54" spans="1:38" s="4" customFormat="1" ht="12" customHeight="1">
      <c r="A54" s="20" t="s">
        <v>59</v>
      </c>
      <c r="B54" s="20"/>
      <c r="C54" s="20"/>
      <c r="D54" s="20"/>
      <c r="E54" s="20"/>
      <c r="F54" s="20"/>
      <c r="G54" s="20"/>
      <c r="H54" s="20"/>
      <c r="I54" s="20"/>
    </row>
    <row r="55" spans="1:38" ht="12" customHeight="1">
      <c r="A55" s="131"/>
      <c r="B55" s="132"/>
      <c r="C55" s="26">
        <v>2015</v>
      </c>
      <c r="D55" s="26">
        <v>2016</v>
      </c>
      <c r="E55" s="26">
        <v>2017</v>
      </c>
      <c r="F55" s="26">
        <v>2018</v>
      </c>
      <c r="G55" s="26">
        <v>2019</v>
      </c>
      <c r="H55" s="26">
        <v>2020</v>
      </c>
      <c r="I55" s="26">
        <v>2021</v>
      </c>
      <c r="J55" s="26">
        <v>2022</v>
      </c>
      <c r="K55" s="26">
        <v>2023</v>
      </c>
      <c r="L55" s="26">
        <v>2024</v>
      </c>
      <c r="M55" s="26">
        <v>2025</v>
      </c>
      <c r="N55" s="26">
        <v>2026</v>
      </c>
      <c r="O55" s="26">
        <v>2027</v>
      </c>
      <c r="P55" s="26">
        <v>2028</v>
      </c>
      <c r="Q55" s="26">
        <v>2029</v>
      </c>
      <c r="R55" s="26">
        <v>2030</v>
      </c>
      <c r="S55" s="26">
        <v>2031</v>
      </c>
      <c r="T55" s="26">
        <v>2032</v>
      </c>
      <c r="U55" s="26">
        <v>2033</v>
      </c>
      <c r="V55" s="26">
        <v>2034</v>
      </c>
      <c r="W55" s="26">
        <v>2035</v>
      </c>
      <c r="X55" s="26">
        <v>2036</v>
      </c>
      <c r="Y55" s="26">
        <v>2037</v>
      </c>
      <c r="Z55" s="26">
        <v>2038</v>
      </c>
      <c r="AA55" s="26">
        <v>2039</v>
      </c>
      <c r="AB55" s="26">
        <v>2040</v>
      </c>
      <c r="AC55" s="26">
        <v>2041</v>
      </c>
      <c r="AD55" s="26">
        <v>2042</v>
      </c>
      <c r="AE55" s="26">
        <v>2043</v>
      </c>
      <c r="AF55" s="26">
        <v>2044</v>
      </c>
      <c r="AG55" s="26">
        <v>2045</v>
      </c>
      <c r="AH55" s="26">
        <v>2046</v>
      </c>
      <c r="AI55" s="26">
        <v>2047</v>
      </c>
      <c r="AJ55" s="26">
        <v>2048</v>
      </c>
      <c r="AK55" s="26">
        <v>2049</v>
      </c>
      <c r="AL55" s="26">
        <v>2050</v>
      </c>
    </row>
    <row r="56" spans="1:38" ht="12" customHeight="1">
      <c r="A56" s="14" t="s">
        <v>6</v>
      </c>
      <c r="B56" s="19" t="s">
        <v>11</v>
      </c>
      <c r="C56" s="67">
        <v>5340000</v>
      </c>
      <c r="D56" s="67">
        <v>5420000</v>
      </c>
      <c r="E56" s="67">
        <v>5440000</v>
      </c>
      <c r="F56" s="67">
        <v>5410000</v>
      </c>
      <c r="G56" s="67">
        <v>4970000</v>
      </c>
      <c r="H56" s="67">
        <v>5330000</v>
      </c>
      <c r="I56" s="67">
        <v>5840000</v>
      </c>
      <c r="J56" s="67">
        <v>5392857.1428571427</v>
      </c>
      <c r="K56" s="67">
        <v>5392857.1428571427</v>
      </c>
      <c r="L56" s="67">
        <v>5392857.1428571427</v>
      </c>
      <c r="M56" s="67">
        <v>5392857.1428571427</v>
      </c>
      <c r="N56" s="67">
        <v>5392857.1428571427</v>
      </c>
      <c r="O56" s="67">
        <v>5392857.1428571427</v>
      </c>
      <c r="P56" s="67">
        <v>5392857.1428571427</v>
      </c>
      <c r="Q56" s="67">
        <v>5392857.1428571427</v>
      </c>
      <c r="R56" s="67">
        <v>5392857.1428571427</v>
      </c>
      <c r="S56" s="67">
        <v>5392857.1428571427</v>
      </c>
      <c r="T56" s="67">
        <v>5392857.1428571427</v>
      </c>
      <c r="U56" s="67">
        <v>5392857.1428571427</v>
      </c>
      <c r="V56" s="67">
        <v>5392857.1428571427</v>
      </c>
      <c r="W56" s="67">
        <v>5392857.1428571427</v>
      </c>
      <c r="X56" s="67">
        <v>5392857.1428571427</v>
      </c>
      <c r="Y56" s="67">
        <v>5392857.1428571427</v>
      </c>
      <c r="Z56" s="67">
        <v>5392857.1428571427</v>
      </c>
      <c r="AA56" s="67">
        <v>5392857.1428571427</v>
      </c>
      <c r="AB56" s="67">
        <v>5392857.1428571427</v>
      </c>
      <c r="AC56" s="67">
        <v>5392857.1428571427</v>
      </c>
      <c r="AD56" s="67">
        <v>5392857.1428571427</v>
      </c>
      <c r="AE56" s="67">
        <v>5392857.1428571427</v>
      </c>
      <c r="AF56" s="67">
        <v>5392857.1428571427</v>
      </c>
      <c r="AG56" s="67">
        <v>5392857.1428571427</v>
      </c>
      <c r="AH56" s="67">
        <v>5392857.1428571427</v>
      </c>
      <c r="AI56" s="67">
        <v>5392857.1428571427</v>
      </c>
      <c r="AJ56" s="67">
        <v>5392857.1428571427</v>
      </c>
      <c r="AK56" s="67">
        <v>5392857.1428571427</v>
      </c>
      <c r="AL56" s="67">
        <v>5392857.1428571427</v>
      </c>
    </row>
    <row r="57" spans="1:38">
      <c r="A57" s="14" t="s">
        <v>6</v>
      </c>
      <c r="B57" s="19" t="s">
        <v>12</v>
      </c>
      <c r="C57" s="66">
        <v>2070000</v>
      </c>
      <c r="D57" s="66">
        <v>1350000</v>
      </c>
      <c r="E57" s="66">
        <v>1630000</v>
      </c>
      <c r="F57" s="66">
        <v>2100000</v>
      </c>
      <c r="G57" s="66">
        <v>2100000</v>
      </c>
      <c r="H57" s="66">
        <v>1900000</v>
      </c>
      <c r="I57" s="66">
        <v>1620000</v>
      </c>
      <c r="J57" s="67">
        <v>1824285.7142857143</v>
      </c>
      <c r="K57" s="66">
        <v>1824285.7142857143</v>
      </c>
      <c r="L57" s="66">
        <v>1824285.7142857143</v>
      </c>
      <c r="M57" s="66">
        <v>1824285.7142857143</v>
      </c>
      <c r="N57" s="66">
        <v>1824285.7142857143</v>
      </c>
      <c r="O57" s="66">
        <v>1824285.7142857143</v>
      </c>
      <c r="P57" s="66">
        <v>1824285.7142857143</v>
      </c>
      <c r="Q57" s="66">
        <v>1824285.7142857143</v>
      </c>
      <c r="R57" s="66">
        <v>1824285.7142857143</v>
      </c>
      <c r="S57" s="66">
        <v>1824285.7142857143</v>
      </c>
      <c r="T57" s="66">
        <v>1824285.7142857143</v>
      </c>
      <c r="U57" s="66">
        <v>1824285.7142857143</v>
      </c>
      <c r="V57" s="66">
        <v>1824285.7142857143</v>
      </c>
      <c r="W57" s="66">
        <v>1824285.7142857143</v>
      </c>
      <c r="X57" s="66">
        <v>1824285.7142857143</v>
      </c>
      <c r="Y57" s="66">
        <v>1824285.7142857143</v>
      </c>
      <c r="Z57" s="66">
        <v>1824285.7142857143</v>
      </c>
      <c r="AA57" s="66">
        <v>1824285.7142857143</v>
      </c>
      <c r="AB57" s="66">
        <v>1824285.7142857143</v>
      </c>
      <c r="AC57" s="66">
        <v>1824285.7142857143</v>
      </c>
      <c r="AD57" s="66">
        <v>1824285.7142857143</v>
      </c>
      <c r="AE57" s="66">
        <v>1824285.7142857143</v>
      </c>
      <c r="AF57" s="66">
        <v>1824285.7142857143</v>
      </c>
      <c r="AG57" s="66">
        <v>1824285.7142857143</v>
      </c>
      <c r="AH57" s="66">
        <v>1824285.7142857143</v>
      </c>
      <c r="AI57" s="66">
        <v>1824285.7142857143</v>
      </c>
      <c r="AJ57" s="66">
        <v>1824285.7142857143</v>
      </c>
      <c r="AK57" s="66">
        <v>1824285.7142857143</v>
      </c>
      <c r="AL57" s="66">
        <v>1824285.7142857143</v>
      </c>
    </row>
    <row r="58" spans="1:38">
      <c r="A58" s="14" t="s">
        <v>6</v>
      </c>
      <c r="B58" s="19" t="s">
        <v>13</v>
      </c>
      <c r="C58" s="66">
        <v>3870000</v>
      </c>
      <c r="D58" s="66">
        <v>3480000</v>
      </c>
      <c r="E58" s="66">
        <v>3850000</v>
      </c>
      <c r="F58" s="66">
        <v>3510000</v>
      </c>
      <c r="G58" s="66">
        <v>9410000</v>
      </c>
      <c r="H58" s="66">
        <v>5260000</v>
      </c>
      <c r="I58" s="66">
        <v>6030000</v>
      </c>
      <c r="J58" s="67">
        <v>5058571.4285714282</v>
      </c>
      <c r="K58" s="66">
        <v>5058571.4285714282</v>
      </c>
      <c r="L58" s="66">
        <v>5058571.4285714282</v>
      </c>
      <c r="M58" s="66">
        <v>5058571.4285714282</v>
      </c>
      <c r="N58" s="66">
        <v>5058571.4285714282</v>
      </c>
      <c r="O58" s="66">
        <v>5058571.4285714282</v>
      </c>
      <c r="P58" s="66">
        <v>5058571.4285714282</v>
      </c>
      <c r="Q58" s="66">
        <v>5058571.4285714282</v>
      </c>
      <c r="R58" s="66">
        <v>5058571.4285714282</v>
      </c>
      <c r="S58" s="66">
        <v>5058571.4285714282</v>
      </c>
      <c r="T58" s="66">
        <v>5058571.4285714282</v>
      </c>
      <c r="U58" s="66">
        <v>5058571.4285714282</v>
      </c>
      <c r="V58" s="66">
        <v>5058571.4285714282</v>
      </c>
      <c r="W58" s="66">
        <v>5058571.4285714282</v>
      </c>
      <c r="X58" s="66">
        <v>5058571.4285714282</v>
      </c>
      <c r="Y58" s="66">
        <v>5058571.4285714282</v>
      </c>
      <c r="Z58" s="66">
        <v>5058571.4285714282</v>
      </c>
      <c r="AA58" s="66">
        <v>5058571.4285714282</v>
      </c>
      <c r="AB58" s="66">
        <v>5058571.4285714282</v>
      </c>
      <c r="AC58" s="66">
        <v>5058571.4285714282</v>
      </c>
      <c r="AD58" s="66">
        <v>5058571.4285714282</v>
      </c>
      <c r="AE58" s="66">
        <v>5058571.4285714282</v>
      </c>
      <c r="AF58" s="66">
        <v>5058571.4285714282</v>
      </c>
      <c r="AG58" s="66">
        <v>5058571.4285714282</v>
      </c>
      <c r="AH58" s="66">
        <v>5058571.4285714282</v>
      </c>
      <c r="AI58" s="66">
        <v>5058571.4285714282</v>
      </c>
      <c r="AJ58" s="66">
        <v>5058571.4285714282</v>
      </c>
      <c r="AK58" s="66">
        <v>5058571.4285714282</v>
      </c>
      <c r="AL58" s="66">
        <v>5058571.4285714282</v>
      </c>
    </row>
    <row r="59" spans="1:38">
      <c r="A59" s="14" t="s">
        <v>6</v>
      </c>
      <c r="B59" s="19" t="s">
        <v>14</v>
      </c>
      <c r="C59" s="66">
        <v>641000</v>
      </c>
      <c r="D59" s="66">
        <v>618000</v>
      </c>
      <c r="E59" s="66">
        <v>1340000</v>
      </c>
      <c r="F59" s="66">
        <v>1180000</v>
      </c>
      <c r="G59" s="66">
        <v>641000</v>
      </c>
      <c r="H59" s="66">
        <v>727000</v>
      </c>
      <c r="I59" s="66">
        <v>725000</v>
      </c>
      <c r="J59" s="67">
        <v>838857.14285714284</v>
      </c>
      <c r="K59" s="66">
        <v>838857.14285714284</v>
      </c>
      <c r="L59" s="66">
        <v>838857.14285714284</v>
      </c>
      <c r="M59" s="66">
        <v>838857.14285714284</v>
      </c>
      <c r="N59" s="66">
        <v>838857.14285714284</v>
      </c>
      <c r="O59" s="66">
        <v>838857.14285714284</v>
      </c>
      <c r="P59" s="66">
        <v>838857.14285714284</v>
      </c>
      <c r="Q59" s="66">
        <v>838857.14285714284</v>
      </c>
      <c r="R59" s="66">
        <v>838857.14285714284</v>
      </c>
      <c r="S59" s="66">
        <v>838857.14285714284</v>
      </c>
      <c r="T59" s="66">
        <v>838857.14285714284</v>
      </c>
      <c r="U59" s="66">
        <v>838857.14285714284</v>
      </c>
      <c r="V59" s="66">
        <v>838857.14285714284</v>
      </c>
      <c r="W59" s="66">
        <v>838857.14285714284</v>
      </c>
      <c r="X59" s="66">
        <v>838857.14285714284</v>
      </c>
      <c r="Y59" s="66">
        <v>838857.14285714284</v>
      </c>
      <c r="Z59" s="66">
        <v>838857.14285714284</v>
      </c>
      <c r="AA59" s="66">
        <v>838857.14285714284</v>
      </c>
      <c r="AB59" s="66">
        <v>838857.14285714284</v>
      </c>
      <c r="AC59" s="66">
        <v>838857.14285714284</v>
      </c>
      <c r="AD59" s="66">
        <v>838857.14285714284</v>
      </c>
      <c r="AE59" s="66">
        <v>838857.14285714284</v>
      </c>
      <c r="AF59" s="66">
        <v>838857.14285714284</v>
      </c>
      <c r="AG59" s="66">
        <v>838857.14285714284</v>
      </c>
      <c r="AH59" s="66">
        <v>838857.14285714284</v>
      </c>
      <c r="AI59" s="66">
        <v>838857.14285714284</v>
      </c>
      <c r="AJ59" s="66">
        <v>838857.14285714284</v>
      </c>
      <c r="AK59" s="66">
        <v>838857.14285714284</v>
      </c>
      <c r="AL59" s="66">
        <v>838857.14285714284</v>
      </c>
    </row>
    <row r="60" spans="1:38">
      <c r="A60" s="14" t="s">
        <v>6</v>
      </c>
      <c r="B60" s="19" t="s">
        <v>15</v>
      </c>
      <c r="C60" s="66">
        <v>408000</v>
      </c>
      <c r="D60" s="66">
        <v>351000</v>
      </c>
      <c r="E60" s="66">
        <v>889000</v>
      </c>
      <c r="F60" s="66">
        <v>340000</v>
      </c>
      <c r="G60" s="66">
        <v>254000</v>
      </c>
      <c r="H60" s="66">
        <v>446000</v>
      </c>
      <c r="I60" s="66">
        <v>492000</v>
      </c>
      <c r="J60" s="67">
        <v>454285.71428571426</v>
      </c>
      <c r="K60" s="66">
        <v>454285.71428571426</v>
      </c>
      <c r="L60" s="66">
        <v>454285.71428571426</v>
      </c>
      <c r="M60" s="66">
        <v>454285.71428571426</v>
      </c>
      <c r="N60" s="66">
        <v>454285.71428571426</v>
      </c>
      <c r="O60" s="66">
        <v>454285.71428571426</v>
      </c>
      <c r="P60" s="66">
        <v>454285.71428571426</v>
      </c>
      <c r="Q60" s="66">
        <v>454285.71428571426</v>
      </c>
      <c r="R60" s="66">
        <v>454285.71428571426</v>
      </c>
      <c r="S60" s="66">
        <v>454285.71428571426</v>
      </c>
      <c r="T60" s="66">
        <v>454285.71428571426</v>
      </c>
      <c r="U60" s="66">
        <v>454285.71428571426</v>
      </c>
      <c r="V60" s="66">
        <v>454285.71428571426</v>
      </c>
      <c r="W60" s="66">
        <v>454285.71428571426</v>
      </c>
      <c r="X60" s="66">
        <v>454285.71428571426</v>
      </c>
      <c r="Y60" s="66">
        <v>454285.71428571426</v>
      </c>
      <c r="Z60" s="66">
        <v>454285.71428571426</v>
      </c>
      <c r="AA60" s="66">
        <v>454285.71428571426</v>
      </c>
      <c r="AB60" s="66">
        <v>454285.71428571426</v>
      </c>
      <c r="AC60" s="66">
        <v>454285.71428571426</v>
      </c>
      <c r="AD60" s="66">
        <v>454285.71428571426</v>
      </c>
      <c r="AE60" s="66">
        <v>454285.71428571426</v>
      </c>
      <c r="AF60" s="66">
        <v>454285.71428571426</v>
      </c>
      <c r="AG60" s="66">
        <v>454285.71428571426</v>
      </c>
      <c r="AH60" s="66">
        <v>454285.71428571426</v>
      </c>
      <c r="AI60" s="66">
        <v>454285.71428571426</v>
      </c>
      <c r="AJ60" s="66">
        <v>454285.71428571426</v>
      </c>
      <c r="AK60" s="66">
        <v>454285.71428571426</v>
      </c>
      <c r="AL60" s="66">
        <v>454285.71428571426</v>
      </c>
    </row>
    <row r="61" spans="1:38" ht="13.8" customHeight="1">
      <c r="A61" s="14" t="s">
        <v>7</v>
      </c>
      <c r="B61" s="19" t="s">
        <v>11</v>
      </c>
      <c r="C61" s="67">
        <v>438000</v>
      </c>
      <c r="D61" s="67">
        <v>430000</v>
      </c>
      <c r="E61" s="67">
        <v>445000</v>
      </c>
      <c r="F61" s="67">
        <v>452000</v>
      </c>
      <c r="G61" s="67">
        <v>370000</v>
      </c>
      <c r="H61" s="67">
        <v>338000</v>
      </c>
      <c r="I61" s="67">
        <v>534000</v>
      </c>
      <c r="J61" s="67">
        <v>429571.42857142858</v>
      </c>
      <c r="K61" s="67">
        <v>429571.42857142858</v>
      </c>
      <c r="L61" s="67">
        <v>429571.42857142858</v>
      </c>
      <c r="M61" s="67">
        <v>429571.42857142858</v>
      </c>
      <c r="N61" s="67">
        <v>429571.42857142858</v>
      </c>
      <c r="O61" s="67">
        <v>429571.42857142858</v>
      </c>
      <c r="P61" s="67">
        <v>429571.42857142858</v>
      </c>
      <c r="Q61" s="67">
        <v>429571.42857142858</v>
      </c>
      <c r="R61" s="67">
        <v>429571.42857142858</v>
      </c>
      <c r="S61" s="67">
        <v>429571.42857142858</v>
      </c>
      <c r="T61" s="67">
        <v>429571.42857142858</v>
      </c>
      <c r="U61" s="67">
        <v>429571.42857142858</v>
      </c>
      <c r="V61" s="67">
        <v>429571.42857142858</v>
      </c>
      <c r="W61" s="67">
        <v>429571.42857142858</v>
      </c>
      <c r="X61" s="67">
        <v>429571.42857142858</v>
      </c>
      <c r="Y61" s="67">
        <v>429571.42857142858</v>
      </c>
      <c r="Z61" s="67">
        <v>429571.42857142858</v>
      </c>
      <c r="AA61" s="67">
        <v>429571.42857142858</v>
      </c>
      <c r="AB61" s="67">
        <v>429571.42857142858</v>
      </c>
      <c r="AC61" s="67">
        <v>429571.42857142858</v>
      </c>
      <c r="AD61" s="67">
        <v>429571.42857142858</v>
      </c>
      <c r="AE61" s="67">
        <v>429571.42857142858</v>
      </c>
      <c r="AF61" s="67">
        <v>429571.42857142858</v>
      </c>
      <c r="AG61" s="67">
        <v>429571.42857142858</v>
      </c>
      <c r="AH61" s="67">
        <v>429571.42857142858</v>
      </c>
      <c r="AI61" s="67">
        <v>429571.42857142858</v>
      </c>
      <c r="AJ61" s="67">
        <v>429571.42857142858</v>
      </c>
      <c r="AK61" s="67">
        <v>429571.42857142858</v>
      </c>
      <c r="AL61" s="67">
        <v>429571.42857142858</v>
      </c>
    </row>
    <row r="62" spans="1:38">
      <c r="A62" s="14" t="s">
        <v>7</v>
      </c>
      <c r="B62" s="19" t="s">
        <v>12</v>
      </c>
      <c r="C62" s="66">
        <v>26700000</v>
      </c>
      <c r="D62" s="66">
        <v>27300000</v>
      </c>
      <c r="E62" s="66">
        <v>27500000</v>
      </c>
      <c r="F62" s="66">
        <v>27400000</v>
      </c>
      <c r="G62" s="66">
        <v>22300000</v>
      </c>
      <c r="H62" s="66">
        <v>22700000</v>
      </c>
      <c r="I62" s="66">
        <v>23800000</v>
      </c>
      <c r="J62" s="67">
        <v>25385714.285714287</v>
      </c>
      <c r="K62" s="66">
        <v>25385714.285714287</v>
      </c>
      <c r="L62" s="66">
        <v>25385714.285714287</v>
      </c>
      <c r="M62" s="66">
        <v>25385714.285714287</v>
      </c>
      <c r="N62" s="66">
        <v>25385714.285714287</v>
      </c>
      <c r="O62" s="66">
        <v>25385714.285714287</v>
      </c>
      <c r="P62" s="66">
        <v>25385714.285714287</v>
      </c>
      <c r="Q62" s="66">
        <v>25385714.285714287</v>
      </c>
      <c r="R62" s="66">
        <v>25385714.285714287</v>
      </c>
      <c r="S62" s="66">
        <v>25385714.285714287</v>
      </c>
      <c r="T62" s="66">
        <v>25385714.285714287</v>
      </c>
      <c r="U62" s="66">
        <v>25385714.285714287</v>
      </c>
      <c r="V62" s="66">
        <v>25385714.285714287</v>
      </c>
      <c r="W62" s="66">
        <v>25385714.285714287</v>
      </c>
      <c r="X62" s="66">
        <v>25385714.285714287</v>
      </c>
      <c r="Y62" s="66">
        <v>25385714.285714287</v>
      </c>
      <c r="Z62" s="66">
        <v>25385714.285714287</v>
      </c>
      <c r="AA62" s="66">
        <v>25385714.285714287</v>
      </c>
      <c r="AB62" s="66">
        <v>25385714.285714287</v>
      </c>
      <c r="AC62" s="66">
        <v>25385714.285714287</v>
      </c>
      <c r="AD62" s="66">
        <v>25385714.285714287</v>
      </c>
      <c r="AE62" s="66">
        <v>25385714.285714287</v>
      </c>
      <c r="AF62" s="66">
        <v>25385714.285714287</v>
      </c>
      <c r="AG62" s="66">
        <v>25385714.285714287</v>
      </c>
      <c r="AH62" s="66">
        <v>25385714.285714287</v>
      </c>
      <c r="AI62" s="66">
        <v>25385714.285714287</v>
      </c>
      <c r="AJ62" s="66">
        <v>25385714.285714287</v>
      </c>
      <c r="AK62" s="66">
        <v>25385714.285714287</v>
      </c>
      <c r="AL62" s="66">
        <v>25385714.285714287</v>
      </c>
    </row>
    <row r="63" spans="1:38">
      <c r="A63" s="14" t="s">
        <v>7</v>
      </c>
      <c r="B63" s="19" t="s">
        <v>13</v>
      </c>
      <c r="C63" s="66">
        <v>0</v>
      </c>
      <c r="D63" s="66">
        <v>0</v>
      </c>
      <c r="E63" s="66">
        <v>0</v>
      </c>
      <c r="F63" s="66">
        <v>0</v>
      </c>
      <c r="G63" s="66">
        <v>0</v>
      </c>
      <c r="H63" s="66">
        <v>0</v>
      </c>
      <c r="I63" s="66">
        <v>0</v>
      </c>
      <c r="J63" s="67">
        <v>0</v>
      </c>
      <c r="K63" s="66">
        <v>0</v>
      </c>
      <c r="L63" s="66">
        <v>0</v>
      </c>
      <c r="M63" s="66">
        <v>0</v>
      </c>
      <c r="N63" s="66">
        <v>0</v>
      </c>
      <c r="O63" s="66">
        <v>0</v>
      </c>
      <c r="P63" s="66">
        <v>0</v>
      </c>
      <c r="Q63" s="66">
        <v>0</v>
      </c>
      <c r="R63" s="66">
        <v>0</v>
      </c>
      <c r="S63" s="66">
        <v>0</v>
      </c>
      <c r="T63" s="66">
        <v>0</v>
      </c>
      <c r="U63" s="66">
        <v>0</v>
      </c>
      <c r="V63" s="66">
        <v>0</v>
      </c>
      <c r="W63" s="66">
        <v>0</v>
      </c>
      <c r="X63" s="66">
        <v>0</v>
      </c>
      <c r="Y63" s="66">
        <v>0</v>
      </c>
      <c r="Z63" s="66">
        <v>0</v>
      </c>
      <c r="AA63" s="66">
        <v>0</v>
      </c>
      <c r="AB63" s="66">
        <v>0</v>
      </c>
      <c r="AC63" s="66">
        <v>0</v>
      </c>
      <c r="AD63" s="66">
        <v>0</v>
      </c>
      <c r="AE63" s="66">
        <v>0</v>
      </c>
      <c r="AF63" s="66">
        <v>0</v>
      </c>
      <c r="AG63" s="66">
        <v>0</v>
      </c>
      <c r="AH63" s="66">
        <v>0</v>
      </c>
      <c r="AI63" s="66">
        <v>0</v>
      </c>
      <c r="AJ63" s="66">
        <v>0</v>
      </c>
      <c r="AK63" s="66">
        <v>0</v>
      </c>
      <c r="AL63" s="66">
        <v>0</v>
      </c>
    </row>
    <row r="64" spans="1:38">
      <c r="A64" s="14" t="s">
        <v>7</v>
      </c>
      <c r="B64" s="19" t="s">
        <v>14</v>
      </c>
      <c r="C64" s="66">
        <v>0</v>
      </c>
      <c r="D64" s="66">
        <v>0</v>
      </c>
      <c r="E64" s="66">
        <v>0</v>
      </c>
      <c r="F64" s="66">
        <v>0</v>
      </c>
      <c r="G64" s="66">
        <v>0</v>
      </c>
      <c r="H64" s="66">
        <v>0</v>
      </c>
      <c r="I64" s="66">
        <v>0</v>
      </c>
      <c r="J64" s="67">
        <v>0</v>
      </c>
      <c r="K64" s="66">
        <v>0</v>
      </c>
      <c r="L64" s="66">
        <v>0</v>
      </c>
      <c r="M64" s="66">
        <v>0</v>
      </c>
      <c r="N64" s="66">
        <v>0</v>
      </c>
      <c r="O64" s="66">
        <v>0</v>
      </c>
      <c r="P64" s="66">
        <v>0</v>
      </c>
      <c r="Q64" s="66">
        <v>0</v>
      </c>
      <c r="R64" s="66">
        <v>0</v>
      </c>
      <c r="S64" s="66">
        <v>0</v>
      </c>
      <c r="T64" s="66">
        <v>0</v>
      </c>
      <c r="U64" s="66">
        <v>0</v>
      </c>
      <c r="V64" s="66">
        <v>0</v>
      </c>
      <c r="W64" s="66">
        <v>0</v>
      </c>
      <c r="X64" s="66">
        <v>0</v>
      </c>
      <c r="Y64" s="66">
        <v>0</v>
      </c>
      <c r="Z64" s="66">
        <v>0</v>
      </c>
      <c r="AA64" s="66">
        <v>0</v>
      </c>
      <c r="AB64" s="66">
        <v>0</v>
      </c>
      <c r="AC64" s="66">
        <v>0</v>
      </c>
      <c r="AD64" s="66">
        <v>0</v>
      </c>
      <c r="AE64" s="66">
        <v>0</v>
      </c>
      <c r="AF64" s="66">
        <v>0</v>
      </c>
      <c r="AG64" s="66">
        <v>0</v>
      </c>
      <c r="AH64" s="66">
        <v>0</v>
      </c>
      <c r="AI64" s="66">
        <v>0</v>
      </c>
      <c r="AJ64" s="66">
        <v>0</v>
      </c>
      <c r="AK64" s="66">
        <v>0</v>
      </c>
      <c r="AL64" s="66">
        <v>0</v>
      </c>
    </row>
    <row r="65" spans="1:38" ht="13.2" customHeight="1">
      <c r="A65" s="14" t="s">
        <v>7</v>
      </c>
      <c r="B65" s="19" t="s">
        <v>15</v>
      </c>
      <c r="C65" s="66">
        <v>0</v>
      </c>
      <c r="D65" s="66">
        <v>0</v>
      </c>
      <c r="E65" s="66">
        <v>0</v>
      </c>
      <c r="F65" s="66">
        <v>0</v>
      </c>
      <c r="G65" s="66">
        <v>0</v>
      </c>
      <c r="H65" s="66">
        <v>0</v>
      </c>
      <c r="I65" s="66">
        <v>0</v>
      </c>
      <c r="J65" s="67">
        <v>0</v>
      </c>
      <c r="K65" s="66">
        <v>0</v>
      </c>
      <c r="L65" s="66">
        <v>0</v>
      </c>
      <c r="M65" s="66">
        <v>0</v>
      </c>
      <c r="N65" s="66">
        <v>0</v>
      </c>
      <c r="O65" s="66">
        <v>0</v>
      </c>
      <c r="P65" s="66">
        <v>0</v>
      </c>
      <c r="Q65" s="66">
        <v>0</v>
      </c>
      <c r="R65" s="66">
        <v>0</v>
      </c>
      <c r="S65" s="66">
        <v>0</v>
      </c>
      <c r="T65" s="66">
        <v>0</v>
      </c>
      <c r="U65" s="66">
        <v>0</v>
      </c>
      <c r="V65" s="66">
        <v>0</v>
      </c>
      <c r="W65" s="66">
        <v>0</v>
      </c>
      <c r="X65" s="66">
        <v>0</v>
      </c>
      <c r="Y65" s="66">
        <v>0</v>
      </c>
      <c r="Z65" s="66">
        <v>0</v>
      </c>
      <c r="AA65" s="66">
        <v>0</v>
      </c>
      <c r="AB65" s="66">
        <v>0</v>
      </c>
      <c r="AC65" s="66">
        <v>0</v>
      </c>
      <c r="AD65" s="66">
        <v>0</v>
      </c>
      <c r="AE65" s="66">
        <v>0</v>
      </c>
      <c r="AF65" s="66">
        <v>0</v>
      </c>
      <c r="AG65" s="66">
        <v>0</v>
      </c>
      <c r="AH65" s="66">
        <v>0</v>
      </c>
      <c r="AI65" s="66">
        <v>0</v>
      </c>
      <c r="AJ65" s="66">
        <v>0</v>
      </c>
      <c r="AK65" s="66">
        <v>0</v>
      </c>
      <c r="AL65" s="66">
        <v>0</v>
      </c>
    </row>
    <row r="66" spans="1:38">
      <c r="A66" s="14" t="s">
        <v>8</v>
      </c>
      <c r="B66" s="19" t="s">
        <v>11</v>
      </c>
      <c r="C66" s="67">
        <v>647000</v>
      </c>
      <c r="D66" s="67">
        <v>706000</v>
      </c>
      <c r="E66" s="67">
        <v>630000</v>
      </c>
      <c r="F66" s="67">
        <v>597000</v>
      </c>
      <c r="G66" s="67">
        <v>780000</v>
      </c>
      <c r="H66" s="67">
        <v>901000</v>
      </c>
      <c r="I66" s="67">
        <v>735000</v>
      </c>
      <c r="J66" s="67">
        <v>713714.28571428568</v>
      </c>
      <c r="K66" s="67">
        <v>713714.28571428568</v>
      </c>
      <c r="L66" s="67">
        <v>713714.28571428568</v>
      </c>
      <c r="M66" s="67">
        <v>713714.28571428568</v>
      </c>
      <c r="N66" s="67">
        <v>713714.28571428568</v>
      </c>
      <c r="O66" s="67">
        <v>713714.28571428568</v>
      </c>
      <c r="P66" s="67">
        <v>713714.28571428568</v>
      </c>
      <c r="Q66" s="67">
        <v>713714.28571428568</v>
      </c>
      <c r="R66" s="67">
        <v>713714.28571428568</v>
      </c>
      <c r="S66" s="67">
        <v>713714.28571428568</v>
      </c>
      <c r="T66" s="67">
        <v>713714.28571428568</v>
      </c>
      <c r="U66" s="67">
        <v>713714.28571428568</v>
      </c>
      <c r="V66" s="67">
        <v>713714.28571428568</v>
      </c>
      <c r="W66" s="67">
        <v>713714.28571428568</v>
      </c>
      <c r="X66" s="67">
        <v>713714.28571428568</v>
      </c>
      <c r="Y66" s="67">
        <v>713714.28571428568</v>
      </c>
      <c r="Z66" s="67">
        <v>713714.28571428568</v>
      </c>
      <c r="AA66" s="67">
        <v>713714.28571428568</v>
      </c>
      <c r="AB66" s="67">
        <v>713714.28571428568</v>
      </c>
      <c r="AC66" s="67">
        <v>713714.28571428568</v>
      </c>
      <c r="AD66" s="67">
        <v>713714.28571428568</v>
      </c>
      <c r="AE66" s="67">
        <v>713714.28571428568</v>
      </c>
      <c r="AF66" s="67">
        <v>713714.28571428568</v>
      </c>
      <c r="AG66" s="67">
        <v>713714.28571428568</v>
      </c>
      <c r="AH66" s="67">
        <v>713714.28571428568</v>
      </c>
      <c r="AI66" s="67">
        <v>713714.28571428568</v>
      </c>
      <c r="AJ66" s="67">
        <v>713714.28571428568</v>
      </c>
      <c r="AK66" s="67">
        <v>713714.28571428568</v>
      </c>
      <c r="AL66" s="67">
        <v>713714.28571428568</v>
      </c>
    </row>
    <row r="67" spans="1:38">
      <c r="A67" s="14" t="s">
        <v>8</v>
      </c>
      <c r="B67" s="19" t="s">
        <v>12</v>
      </c>
      <c r="C67" s="66">
        <v>0</v>
      </c>
      <c r="D67" s="66">
        <v>0</v>
      </c>
      <c r="E67" s="66">
        <v>0</v>
      </c>
      <c r="F67" s="66">
        <v>0</v>
      </c>
      <c r="G67" s="66">
        <v>0</v>
      </c>
      <c r="H67" s="66">
        <v>0</v>
      </c>
      <c r="I67" s="66">
        <v>0</v>
      </c>
      <c r="J67" s="67">
        <v>0</v>
      </c>
      <c r="K67" s="66">
        <v>0</v>
      </c>
      <c r="L67" s="66">
        <v>0</v>
      </c>
      <c r="M67" s="66">
        <v>0</v>
      </c>
      <c r="N67" s="66">
        <v>0</v>
      </c>
      <c r="O67" s="66">
        <v>0</v>
      </c>
      <c r="P67" s="66">
        <v>0</v>
      </c>
      <c r="Q67" s="66">
        <v>0</v>
      </c>
      <c r="R67" s="66">
        <v>0</v>
      </c>
      <c r="S67" s="66">
        <v>0</v>
      </c>
      <c r="T67" s="66">
        <v>0</v>
      </c>
      <c r="U67" s="66">
        <v>0</v>
      </c>
      <c r="V67" s="66">
        <v>0</v>
      </c>
      <c r="W67" s="66">
        <v>0</v>
      </c>
      <c r="X67" s="66">
        <v>0</v>
      </c>
      <c r="Y67" s="66">
        <v>0</v>
      </c>
      <c r="Z67" s="66">
        <v>0</v>
      </c>
      <c r="AA67" s="66">
        <v>0</v>
      </c>
      <c r="AB67" s="66">
        <v>0</v>
      </c>
      <c r="AC67" s="66">
        <v>0</v>
      </c>
      <c r="AD67" s="66">
        <v>0</v>
      </c>
      <c r="AE67" s="66">
        <v>0</v>
      </c>
      <c r="AF67" s="66">
        <v>0</v>
      </c>
      <c r="AG67" s="66">
        <v>0</v>
      </c>
      <c r="AH67" s="66">
        <v>0</v>
      </c>
      <c r="AI67" s="66">
        <v>0</v>
      </c>
      <c r="AJ67" s="66">
        <v>0</v>
      </c>
      <c r="AK67" s="66">
        <v>0</v>
      </c>
      <c r="AL67" s="66">
        <v>0</v>
      </c>
    </row>
    <row r="68" spans="1:38">
      <c r="A68" s="14" t="s">
        <v>8</v>
      </c>
      <c r="B68" s="19" t="s">
        <v>13</v>
      </c>
      <c r="C68" s="66">
        <v>532000</v>
      </c>
      <c r="D68" s="66">
        <v>540000</v>
      </c>
      <c r="E68" s="66">
        <v>490000</v>
      </c>
      <c r="F68" s="66">
        <v>488000</v>
      </c>
      <c r="G68" s="66">
        <v>479000</v>
      </c>
      <c r="H68" s="66">
        <v>589000</v>
      </c>
      <c r="I68" s="66">
        <v>557000</v>
      </c>
      <c r="J68" s="67">
        <v>525000</v>
      </c>
      <c r="K68" s="66">
        <v>525000</v>
      </c>
      <c r="L68" s="66">
        <v>525000</v>
      </c>
      <c r="M68" s="66">
        <v>525000</v>
      </c>
      <c r="N68" s="66">
        <v>525000</v>
      </c>
      <c r="O68" s="66">
        <v>525000</v>
      </c>
      <c r="P68" s="66">
        <v>525000</v>
      </c>
      <c r="Q68" s="66">
        <v>525000</v>
      </c>
      <c r="R68" s="66">
        <v>525000</v>
      </c>
      <c r="S68" s="66">
        <v>525000</v>
      </c>
      <c r="T68" s="66">
        <v>525000</v>
      </c>
      <c r="U68" s="66">
        <v>525000</v>
      </c>
      <c r="V68" s="66">
        <v>525000</v>
      </c>
      <c r="W68" s="66">
        <v>525000</v>
      </c>
      <c r="X68" s="66">
        <v>525000</v>
      </c>
      <c r="Y68" s="66">
        <v>525000</v>
      </c>
      <c r="Z68" s="66">
        <v>525000</v>
      </c>
      <c r="AA68" s="66">
        <v>525000</v>
      </c>
      <c r="AB68" s="66">
        <v>525000</v>
      </c>
      <c r="AC68" s="66">
        <v>525000</v>
      </c>
      <c r="AD68" s="66">
        <v>525000</v>
      </c>
      <c r="AE68" s="66">
        <v>525000</v>
      </c>
      <c r="AF68" s="66">
        <v>525000</v>
      </c>
      <c r="AG68" s="66">
        <v>525000</v>
      </c>
      <c r="AH68" s="66">
        <v>525000</v>
      </c>
      <c r="AI68" s="66">
        <v>525000</v>
      </c>
      <c r="AJ68" s="66">
        <v>525000</v>
      </c>
      <c r="AK68" s="66">
        <v>525000</v>
      </c>
      <c r="AL68" s="66">
        <v>525000</v>
      </c>
    </row>
    <row r="69" spans="1:38" ht="15.6" customHeight="1">
      <c r="A69" s="14" t="s">
        <v>8</v>
      </c>
      <c r="B69" s="19" t="s">
        <v>14</v>
      </c>
      <c r="C69" s="66">
        <v>0</v>
      </c>
      <c r="D69" s="66">
        <v>0</v>
      </c>
      <c r="E69" s="66">
        <v>0</v>
      </c>
      <c r="F69" s="66">
        <v>0</v>
      </c>
      <c r="G69" s="66">
        <v>0</v>
      </c>
      <c r="H69" s="66">
        <v>0</v>
      </c>
      <c r="I69" s="66">
        <v>0</v>
      </c>
      <c r="J69" s="67">
        <v>0</v>
      </c>
      <c r="K69" s="66">
        <v>0</v>
      </c>
      <c r="L69" s="66">
        <v>0</v>
      </c>
      <c r="M69" s="66">
        <v>0</v>
      </c>
      <c r="N69" s="66">
        <v>0</v>
      </c>
      <c r="O69" s="66">
        <v>0</v>
      </c>
      <c r="P69" s="66">
        <v>0</v>
      </c>
      <c r="Q69" s="66">
        <v>0</v>
      </c>
      <c r="R69" s="66">
        <v>0</v>
      </c>
      <c r="S69" s="66">
        <v>0</v>
      </c>
      <c r="T69" s="66">
        <v>0</v>
      </c>
      <c r="U69" s="66">
        <v>0</v>
      </c>
      <c r="V69" s="66">
        <v>0</v>
      </c>
      <c r="W69" s="66">
        <v>0</v>
      </c>
      <c r="X69" s="66">
        <v>0</v>
      </c>
      <c r="Y69" s="66">
        <v>0</v>
      </c>
      <c r="Z69" s="66">
        <v>0</v>
      </c>
      <c r="AA69" s="66">
        <v>0</v>
      </c>
      <c r="AB69" s="66">
        <v>0</v>
      </c>
      <c r="AC69" s="66">
        <v>0</v>
      </c>
      <c r="AD69" s="66">
        <v>0</v>
      </c>
      <c r="AE69" s="66">
        <v>0</v>
      </c>
      <c r="AF69" s="66">
        <v>0</v>
      </c>
      <c r="AG69" s="66">
        <v>0</v>
      </c>
      <c r="AH69" s="66">
        <v>0</v>
      </c>
      <c r="AI69" s="66">
        <v>0</v>
      </c>
      <c r="AJ69" s="66">
        <v>0</v>
      </c>
      <c r="AK69" s="66">
        <v>0</v>
      </c>
      <c r="AL69" s="66">
        <v>0</v>
      </c>
    </row>
    <row r="70" spans="1:38">
      <c r="A70" s="14" t="s">
        <v>8</v>
      </c>
      <c r="B70" s="19" t="s">
        <v>15</v>
      </c>
      <c r="C70" s="66">
        <v>837000</v>
      </c>
      <c r="D70" s="66">
        <v>955000</v>
      </c>
      <c r="E70" s="66">
        <v>1510000</v>
      </c>
      <c r="F70" s="66">
        <v>743000</v>
      </c>
      <c r="G70" s="66">
        <v>1520000</v>
      </c>
      <c r="H70" s="66">
        <v>1620000</v>
      </c>
      <c r="I70" s="66">
        <v>945000</v>
      </c>
      <c r="J70" s="67">
        <v>1161428.5714285714</v>
      </c>
      <c r="K70" s="66">
        <v>1161428.5714285714</v>
      </c>
      <c r="L70" s="66">
        <v>1161428.5714285714</v>
      </c>
      <c r="M70" s="66">
        <v>1161428.5714285714</v>
      </c>
      <c r="N70" s="66">
        <v>1161428.5714285714</v>
      </c>
      <c r="O70" s="66">
        <v>1161428.5714285714</v>
      </c>
      <c r="P70" s="66">
        <v>1161428.5714285714</v>
      </c>
      <c r="Q70" s="66">
        <v>1161428.5714285714</v>
      </c>
      <c r="R70" s="66">
        <v>1161428.5714285714</v>
      </c>
      <c r="S70" s="66">
        <v>1161428.5714285714</v>
      </c>
      <c r="T70" s="66">
        <v>1161428.5714285714</v>
      </c>
      <c r="U70" s="66">
        <v>1161428.5714285714</v>
      </c>
      <c r="V70" s="66">
        <v>1161428.5714285714</v>
      </c>
      <c r="W70" s="66">
        <v>1161428.5714285714</v>
      </c>
      <c r="X70" s="66">
        <v>1161428.5714285714</v>
      </c>
      <c r="Y70" s="66">
        <v>1161428.5714285714</v>
      </c>
      <c r="Z70" s="66">
        <v>1161428.5714285714</v>
      </c>
      <c r="AA70" s="66">
        <v>1161428.5714285714</v>
      </c>
      <c r="AB70" s="66">
        <v>1161428.5714285714</v>
      </c>
      <c r="AC70" s="66">
        <v>1161428.5714285714</v>
      </c>
      <c r="AD70" s="66">
        <v>1161428.5714285714</v>
      </c>
      <c r="AE70" s="66">
        <v>1161428.5714285714</v>
      </c>
      <c r="AF70" s="66">
        <v>1161428.5714285714</v>
      </c>
      <c r="AG70" s="66">
        <v>1161428.5714285714</v>
      </c>
      <c r="AH70" s="66">
        <v>1161428.5714285714</v>
      </c>
      <c r="AI70" s="66">
        <v>1161428.5714285714</v>
      </c>
      <c r="AJ70" s="66">
        <v>1161428.5714285714</v>
      </c>
      <c r="AK70" s="66">
        <v>1161428.5714285714</v>
      </c>
      <c r="AL70" s="66">
        <v>1161428.5714285714</v>
      </c>
    </row>
    <row r="71" spans="1:38">
      <c r="A71" s="14" t="s">
        <v>9</v>
      </c>
      <c r="B71" s="19" t="s">
        <v>11</v>
      </c>
      <c r="C71" s="67">
        <v>484000</v>
      </c>
      <c r="D71" s="67">
        <v>474000</v>
      </c>
      <c r="E71" s="67">
        <v>471000</v>
      </c>
      <c r="F71" s="67">
        <v>479000</v>
      </c>
      <c r="G71" s="67">
        <v>595000</v>
      </c>
      <c r="H71" s="67">
        <v>578000</v>
      </c>
      <c r="I71" s="67">
        <v>487000</v>
      </c>
      <c r="J71" s="67">
        <v>509714.28571428574</v>
      </c>
      <c r="K71" s="67">
        <v>509714.28571428574</v>
      </c>
      <c r="L71" s="67">
        <v>509714.28571428574</v>
      </c>
      <c r="M71" s="67">
        <v>509714.28571428574</v>
      </c>
      <c r="N71" s="67">
        <v>509714.28571428574</v>
      </c>
      <c r="O71" s="67">
        <v>509714.28571428574</v>
      </c>
      <c r="P71" s="67">
        <v>509714.28571428574</v>
      </c>
      <c r="Q71" s="67">
        <v>509714.28571428574</v>
      </c>
      <c r="R71" s="67">
        <v>509714.28571428574</v>
      </c>
      <c r="S71" s="67">
        <v>509714.28571428574</v>
      </c>
      <c r="T71" s="67">
        <v>509714.28571428574</v>
      </c>
      <c r="U71" s="67">
        <v>509714.28571428574</v>
      </c>
      <c r="V71" s="67">
        <v>509714.28571428574</v>
      </c>
      <c r="W71" s="67">
        <v>509714.28571428574</v>
      </c>
      <c r="X71" s="67">
        <v>509714.28571428574</v>
      </c>
      <c r="Y71" s="67">
        <v>509714.28571428574</v>
      </c>
      <c r="Z71" s="67">
        <v>509714.28571428574</v>
      </c>
      <c r="AA71" s="67">
        <v>509714.28571428574</v>
      </c>
      <c r="AB71" s="67">
        <v>509714.28571428574</v>
      </c>
      <c r="AC71" s="67">
        <v>509714.28571428574</v>
      </c>
      <c r="AD71" s="67">
        <v>509714.28571428574</v>
      </c>
      <c r="AE71" s="67">
        <v>509714.28571428574</v>
      </c>
      <c r="AF71" s="67">
        <v>509714.28571428574</v>
      </c>
      <c r="AG71" s="67">
        <v>509714.28571428574</v>
      </c>
      <c r="AH71" s="67">
        <v>509714.28571428574</v>
      </c>
      <c r="AI71" s="67">
        <v>509714.28571428574</v>
      </c>
      <c r="AJ71" s="67">
        <v>509714.28571428574</v>
      </c>
      <c r="AK71" s="67">
        <v>509714.28571428574</v>
      </c>
      <c r="AL71" s="67">
        <v>509714.28571428574</v>
      </c>
    </row>
    <row r="72" spans="1:38">
      <c r="A72" s="14" t="s">
        <v>9</v>
      </c>
      <c r="B72" s="19" t="s">
        <v>12</v>
      </c>
      <c r="C72" s="66">
        <v>44900</v>
      </c>
      <c r="D72" s="66">
        <v>82300</v>
      </c>
      <c r="E72" s="66">
        <v>82700</v>
      </c>
      <c r="F72" s="66">
        <v>71500</v>
      </c>
      <c r="G72" s="66">
        <v>75400</v>
      </c>
      <c r="H72" s="66">
        <v>116000</v>
      </c>
      <c r="I72" s="66">
        <v>123000</v>
      </c>
      <c r="J72" s="67">
        <v>85114.28571428571</v>
      </c>
      <c r="K72" s="66">
        <v>85114.28571428571</v>
      </c>
      <c r="L72" s="66">
        <v>85114.28571428571</v>
      </c>
      <c r="M72" s="66">
        <v>85114.28571428571</v>
      </c>
      <c r="N72" s="66">
        <v>85114.28571428571</v>
      </c>
      <c r="O72" s="66">
        <v>85114.28571428571</v>
      </c>
      <c r="P72" s="66">
        <v>85114.28571428571</v>
      </c>
      <c r="Q72" s="66">
        <v>85114.28571428571</v>
      </c>
      <c r="R72" s="66">
        <v>85114.28571428571</v>
      </c>
      <c r="S72" s="66">
        <v>85114.28571428571</v>
      </c>
      <c r="T72" s="66">
        <v>85114.28571428571</v>
      </c>
      <c r="U72" s="66">
        <v>85114.28571428571</v>
      </c>
      <c r="V72" s="66">
        <v>85114.28571428571</v>
      </c>
      <c r="W72" s="66">
        <v>85114.28571428571</v>
      </c>
      <c r="X72" s="66">
        <v>85114.28571428571</v>
      </c>
      <c r="Y72" s="66">
        <v>85114.28571428571</v>
      </c>
      <c r="Z72" s="66">
        <v>85114.28571428571</v>
      </c>
      <c r="AA72" s="66">
        <v>85114.28571428571</v>
      </c>
      <c r="AB72" s="66">
        <v>85114.28571428571</v>
      </c>
      <c r="AC72" s="66">
        <v>85114.28571428571</v>
      </c>
      <c r="AD72" s="66">
        <v>85114.28571428571</v>
      </c>
      <c r="AE72" s="66">
        <v>85114.28571428571</v>
      </c>
      <c r="AF72" s="66">
        <v>85114.28571428571</v>
      </c>
      <c r="AG72" s="66">
        <v>85114.28571428571</v>
      </c>
      <c r="AH72" s="66">
        <v>85114.28571428571</v>
      </c>
      <c r="AI72" s="66">
        <v>85114.28571428571</v>
      </c>
      <c r="AJ72" s="66">
        <v>85114.28571428571</v>
      </c>
      <c r="AK72" s="66">
        <v>85114.28571428571</v>
      </c>
      <c r="AL72" s="66">
        <v>85114.28571428571</v>
      </c>
    </row>
    <row r="73" spans="1:38">
      <c r="A73" s="14" t="s">
        <v>9</v>
      </c>
      <c r="B73" s="19" t="s">
        <v>13</v>
      </c>
      <c r="C73" s="66">
        <v>272000</v>
      </c>
      <c r="D73" s="66">
        <v>248000</v>
      </c>
      <c r="E73" s="66">
        <v>246000</v>
      </c>
      <c r="F73" s="66">
        <v>248000</v>
      </c>
      <c r="G73" s="66">
        <v>239000</v>
      </c>
      <c r="H73" s="66">
        <v>228000</v>
      </c>
      <c r="I73" s="66">
        <v>241000</v>
      </c>
      <c r="J73" s="67">
        <v>246000</v>
      </c>
      <c r="K73" s="66">
        <v>246000</v>
      </c>
      <c r="L73" s="66">
        <v>246000</v>
      </c>
      <c r="M73" s="66">
        <v>246000</v>
      </c>
      <c r="N73" s="66">
        <v>246000</v>
      </c>
      <c r="O73" s="66">
        <v>246000</v>
      </c>
      <c r="P73" s="66">
        <v>246000</v>
      </c>
      <c r="Q73" s="66">
        <v>246000</v>
      </c>
      <c r="R73" s="66">
        <v>246000</v>
      </c>
      <c r="S73" s="66">
        <v>246000</v>
      </c>
      <c r="T73" s="66">
        <v>246000</v>
      </c>
      <c r="U73" s="66">
        <v>246000</v>
      </c>
      <c r="V73" s="66">
        <v>246000</v>
      </c>
      <c r="W73" s="66">
        <v>246000</v>
      </c>
      <c r="X73" s="66">
        <v>246000</v>
      </c>
      <c r="Y73" s="66">
        <v>246000</v>
      </c>
      <c r="Z73" s="66">
        <v>246000</v>
      </c>
      <c r="AA73" s="66">
        <v>246000</v>
      </c>
      <c r="AB73" s="66">
        <v>246000</v>
      </c>
      <c r="AC73" s="66">
        <v>246000</v>
      </c>
      <c r="AD73" s="66">
        <v>246000</v>
      </c>
      <c r="AE73" s="66">
        <v>246000</v>
      </c>
      <c r="AF73" s="66">
        <v>246000</v>
      </c>
      <c r="AG73" s="66">
        <v>246000</v>
      </c>
      <c r="AH73" s="66">
        <v>246000</v>
      </c>
      <c r="AI73" s="66">
        <v>246000</v>
      </c>
      <c r="AJ73" s="66">
        <v>246000</v>
      </c>
      <c r="AK73" s="66">
        <v>246000</v>
      </c>
      <c r="AL73" s="66">
        <v>246000</v>
      </c>
    </row>
    <row r="74" spans="1:38">
      <c r="A74" s="14" t="s">
        <v>9</v>
      </c>
      <c r="B74" s="19" t="s">
        <v>14</v>
      </c>
      <c r="C74" s="66">
        <v>0</v>
      </c>
      <c r="D74" s="66">
        <v>0</v>
      </c>
      <c r="E74" s="66">
        <v>0</v>
      </c>
      <c r="F74" s="66">
        <v>0</v>
      </c>
      <c r="G74" s="66">
        <v>0</v>
      </c>
      <c r="H74" s="66">
        <v>0</v>
      </c>
      <c r="I74" s="66">
        <v>0</v>
      </c>
      <c r="J74" s="67">
        <v>0</v>
      </c>
      <c r="K74" s="66">
        <v>0</v>
      </c>
      <c r="L74" s="66">
        <v>0</v>
      </c>
      <c r="M74" s="66">
        <v>0</v>
      </c>
      <c r="N74" s="66">
        <v>0</v>
      </c>
      <c r="O74" s="66">
        <v>0</v>
      </c>
      <c r="P74" s="66">
        <v>0</v>
      </c>
      <c r="Q74" s="66">
        <v>0</v>
      </c>
      <c r="R74" s="66">
        <v>0</v>
      </c>
      <c r="S74" s="66">
        <v>0</v>
      </c>
      <c r="T74" s="66">
        <v>0</v>
      </c>
      <c r="U74" s="66">
        <v>0</v>
      </c>
      <c r="V74" s="66">
        <v>0</v>
      </c>
      <c r="W74" s="66">
        <v>0</v>
      </c>
      <c r="X74" s="66">
        <v>0</v>
      </c>
      <c r="Y74" s="66">
        <v>0</v>
      </c>
      <c r="Z74" s="66">
        <v>0</v>
      </c>
      <c r="AA74" s="66">
        <v>0</v>
      </c>
      <c r="AB74" s="66">
        <v>0</v>
      </c>
      <c r="AC74" s="66">
        <v>0</v>
      </c>
      <c r="AD74" s="66">
        <v>0</v>
      </c>
      <c r="AE74" s="66">
        <v>0</v>
      </c>
      <c r="AF74" s="66">
        <v>0</v>
      </c>
      <c r="AG74" s="66">
        <v>0</v>
      </c>
      <c r="AH74" s="66">
        <v>0</v>
      </c>
      <c r="AI74" s="66">
        <v>0</v>
      </c>
      <c r="AJ74" s="66">
        <v>0</v>
      </c>
      <c r="AK74" s="66">
        <v>0</v>
      </c>
      <c r="AL74" s="66">
        <v>0</v>
      </c>
    </row>
    <row r="75" spans="1:38">
      <c r="A75" s="14" t="s">
        <v>9</v>
      </c>
      <c r="B75" s="19" t="s">
        <v>15</v>
      </c>
      <c r="C75" s="66">
        <v>4780</v>
      </c>
      <c r="D75" s="66">
        <v>36400</v>
      </c>
      <c r="E75" s="66">
        <v>140000</v>
      </c>
      <c r="F75" s="66">
        <v>140000</v>
      </c>
      <c r="G75" s="66">
        <v>318000</v>
      </c>
      <c r="H75" s="66">
        <v>188000</v>
      </c>
      <c r="I75" s="66">
        <v>159000</v>
      </c>
      <c r="J75" s="67">
        <v>140882.85714285713</v>
      </c>
      <c r="K75" s="66">
        <v>140882.85714285713</v>
      </c>
      <c r="L75" s="66">
        <v>140882.85714285713</v>
      </c>
      <c r="M75" s="66">
        <v>140882.85714285713</v>
      </c>
      <c r="N75" s="66">
        <v>140882.85714285713</v>
      </c>
      <c r="O75" s="66">
        <v>140882.85714285713</v>
      </c>
      <c r="P75" s="66">
        <v>140882.85714285713</v>
      </c>
      <c r="Q75" s="66">
        <v>140882.85714285713</v>
      </c>
      <c r="R75" s="66">
        <v>140882.85714285713</v>
      </c>
      <c r="S75" s="66">
        <v>140882.85714285713</v>
      </c>
      <c r="T75" s="66">
        <v>140882.85714285713</v>
      </c>
      <c r="U75" s="66">
        <v>140882.85714285713</v>
      </c>
      <c r="V75" s="66">
        <v>140882.85714285713</v>
      </c>
      <c r="W75" s="66">
        <v>140882.85714285713</v>
      </c>
      <c r="X75" s="66">
        <v>140882.85714285713</v>
      </c>
      <c r="Y75" s="66">
        <v>140882.85714285713</v>
      </c>
      <c r="Z75" s="66">
        <v>140882.85714285713</v>
      </c>
      <c r="AA75" s="66">
        <v>140882.85714285713</v>
      </c>
      <c r="AB75" s="66">
        <v>140882.85714285713</v>
      </c>
      <c r="AC75" s="66">
        <v>140882.85714285713</v>
      </c>
      <c r="AD75" s="66">
        <v>140882.85714285713</v>
      </c>
      <c r="AE75" s="66">
        <v>140882.85714285713</v>
      </c>
      <c r="AF75" s="66">
        <v>140882.85714285713</v>
      </c>
      <c r="AG75" s="66">
        <v>140882.85714285713</v>
      </c>
      <c r="AH75" s="66">
        <v>140882.85714285713</v>
      </c>
      <c r="AI75" s="66">
        <v>140882.85714285713</v>
      </c>
      <c r="AJ75" s="66">
        <v>140882.85714285713</v>
      </c>
      <c r="AK75" s="66">
        <v>140882.85714285713</v>
      </c>
      <c r="AL75" s="66">
        <v>140882.85714285713</v>
      </c>
    </row>
    <row r="76" spans="1:38">
      <c r="A76" s="14" t="s">
        <v>10</v>
      </c>
      <c r="B76" s="19" t="s">
        <v>11</v>
      </c>
      <c r="C76" s="67">
        <v>2850000</v>
      </c>
      <c r="D76" s="67">
        <v>2990000</v>
      </c>
      <c r="E76" s="67">
        <v>2950000</v>
      </c>
      <c r="F76" s="67">
        <v>2700000</v>
      </c>
      <c r="G76" s="67">
        <v>2710000</v>
      </c>
      <c r="H76" s="67">
        <v>2200000</v>
      </c>
      <c r="I76" s="67">
        <v>2650000</v>
      </c>
      <c r="J76" s="67">
        <v>2721428.5714285714</v>
      </c>
      <c r="K76" s="67">
        <v>2721428.5714285714</v>
      </c>
      <c r="L76" s="67">
        <v>2721428.5714285714</v>
      </c>
      <c r="M76" s="67">
        <v>2721428.5714285714</v>
      </c>
      <c r="N76" s="67">
        <v>2721428.5714285714</v>
      </c>
      <c r="O76" s="67">
        <v>2721428.5714285714</v>
      </c>
      <c r="P76" s="67">
        <v>2721428.5714285714</v>
      </c>
      <c r="Q76" s="67">
        <v>2721428.5714285714</v>
      </c>
      <c r="R76" s="67">
        <v>2721428.5714285714</v>
      </c>
      <c r="S76" s="67">
        <v>2721428.5714285714</v>
      </c>
      <c r="T76" s="67">
        <v>2721428.5714285714</v>
      </c>
      <c r="U76" s="67">
        <v>2721428.5714285714</v>
      </c>
      <c r="V76" s="67">
        <v>2721428.5714285714</v>
      </c>
      <c r="W76" s="67">
        <v>2721428.5714285714</v>
      </c>
      <c r="X76" s="67">
        <v>2721428.5714285714</v>
      </c>
      <c r="Y76" s="67">
        <v>2721428.5714285714</v>
      </c>
      <c r="Z76" s="67">
        <v>2721428.5714285714</v>
      </c>
      <c r="AA76" s="67">
        <v>2721428.5714285714</v>
      </c>
      <c r="AB76" s="67">
        <v>2721428.5714285714</v>
      </c>
      <c r="AC76" s="67">
        <v>2721428.5714285714</v>
      </c>
      <c r="AD76" s="67">
        <v>2721428.5714285714</v>
      </c>
      <c r="AE76" s="67">
        <v>2721428.5714285714</v>
      </c>
      <c r="AF76" s="67">
        <v>2721428.5714285714</v>
      </c>
      <c r="AG76" s="67">
        <v>2721428.5714285714</v>
      </c>
      <c r="AH76" s="67">
        <v>2721428.5714285714</v>
      </c>
      <c r="AI76" s="67">
        <v>2721428.5714285714</v>
      </c>
      <c r="AJ76" s="67">
        <v>2721428.5714285714</v>
      </c>
      <c r="AK76" s="67">
        <v>2721428.5714285714</v>
      </c>
      <c r="AL76" s="67">
        <v>2721428.5714285714</v>
      </c>
    </row>
    <row r="77" spans="1:38">
      <c r="A77" s="14" t="s">
        <v>10</v>
      </c>
      <c r="B77" s="19" t="s">
        <v>12</v>
      </c>
      <c r="C77" s="66">
        <v>7070000</v>
      </c>
      <c r="D77" s="66">
        <v>8010000</v>
      </c>
      <c r="E77" s="66">
        <v>6850000</v>
      </c>
      <c r="F77" s="66">
        <v>6560000</v>
      </c>
      <c r="G77" s="66">
        <v>6980000</v>
      </c>
      <c r="H77" s="66">
        <v>6350000</v>
      </c>
      <c r="I77" s="66">
        <v>6500000</v>
      </c>
      <c r="J77" s="67">
        <v>6902857.1428571427</v>
      </c>
      <c r="K77" s="66">
        <v>6902857.1428571427</v>
      </c>
      <c r="L77" s="66">
        <v>6902857.1428571427</v>
      </c>
      <c r="M77" s="66">
        <v>6902857.1428571427</v>
      </c>
      <c r="N77" s="66">
        <v>6902857.1428571427</v>
      </c>
      <c r="O77" s="66">
        <v>6902857.1428571427</v>
      </c>
      <c r="P77" s="66">
        <v>6902857.1428571427</v>
      </c>
      <c r="Q77" s="66">
        <v>6902857.1428571427</v>
      </c>
      <c r="R77" s="66">
        <v>6902857.1428571427</v>
      </c>
      <c r="S77" s="66">
        <v>6902857.1428571427</v>
      </c>
      <c r="T77" s="66">
        <v>6902857.1428571427</v>
      </c>
      <c r="U77" s="66">
        <v>6902857.1428571427</v>
      </c>
      <c r="V77" s="66">
        <v>6902857.1428571427</v>
      </c>
      <c r="W77" s="66">
        <v>6902857.1428571427</v>
      </c>
      <c r="X77" s="66">
        <v>6902857.1428571427</v>
      </c>
      <c r="Y77" s="66">
        <v>6902857.1428571427</v>
      </c>
      <c r="Z77" s="66">
        <v>6902857.1428571427</v>
      </c>
      <c r="AA77" s="66">
        <v>6902857.1428571427</v>
      </c>
      <c r="AB77" s="66">
        <v>6902857.1428571427</v>
      </c>
      <c r="AC77" s="66">
        <v>6902857.1428571427</v>
      </c>
      <c r="AD77" s="66">
        <v>6902857.1428571427</v>
      </c>
      <c r="AE77" s="66">
        <v>6902857.1428571427</v>
      </c>
      <c r="AF77" s="66">
        <v>6902857.1428571427</v>
      </c>
      <c r="AG77" s="66">
        <v>6902857.1428571427</v>
      </c>
      <c r="AH77" s="66">
        <v>6902857.1428571427</v>
      </c>
      <c r="AI77" s="66">
        <v>6902857.1428571427</v>
      </c>
      <c r="AJ77" s="66">
        <v>6902857.1428571427</v>
      </c>
      <c r="AK77" s="66">
        <v>6902857.1428571427</v>
      </c>
      <c r="AL77" s="66">
        <v>6902857.1428571427</v>
      </c>
    </row>
    <row r="78" spans="1:38">
      <c r="A78" s="14" t="s">
        <v>10</v>
      </c>
      <c r="B78" s="19" t="s">
        <v>13</v>
      </c>
      <c r="C78" s="66">
        <v>1560000</v>
      </c>
      <c r="D78" s="66">
        <v>1520000</v>
      </c>
      <c r="E78" s="66">
        <v>17000</v>
      </c>
      <c r="F78" s="66">
        <v>2470000</v>
      </c>
      <c r="G78" s="66">
        <v>1370000</v>
      </c>
      <c r="H78" s="66">
        <v>1090000</v>
      </c>
      <c r="I78" s="66">
        <v>1110000</v>
      </c>
      <c r="J78" s="67">
        <v>1305285.7142857143</v>
      </c>
      <c r="K78" s="66">
        <v>1305285.7142857143</v>
      </c>
      <c r="L78" s="66">
        <v>1305285.7142857143</v>
      </c>
      <c r="M78" s="66">
        <v>1305285.7142857143</v>
      </c>
      <c r="N78" s="66">
        <v>1305285.7142857143</v>
      </c>
      <c r="O78" s="66">
        <v>1305285.7142857143</v>
      </c>
      <c r="P78" s="66">
        <v>1305285.7142857143</v>
      </c>
      <c r="Q78" s="66">
        <v>1305285.7142857143</v>
      </c>
      <c r="R78" s="66">
        <v>1305285.7142857143</v>
      </c>
      <c r="S78" s="66">
        <v>1305285.7142857143</v>
      </c>
      <c r="T78" s="66">
        <v>1305285.7142857143</v>
      </c>
      <c r="U78" s="66">
        <v>1305285.7142857143</v>
      </c>
      <c r="V78" s="66">
        <v>1305285.7142857143</v>
      </c>
      <c r="W78" s="66">
        <v>1305285.7142857143</v>
      </c>
      <c r="X78" s="66">
        <v>1305285.7142857143</v>
      </c>
      <c r="Y78" s="66">
        <v>1305285.7142857143</v>
      </c>
      <c r="Z78" s="66">
        <v>1305285.7142857143</v>
      </c>
      <c r="AA78" s="66">
        <v>1305285.7142857143</v>
      </c>
      <c r="AB78" s="66">
        <v>1305285.7142857143</v>
      </c>
      <c r="AC78" s="66">
        <v>1305285.7142857143</v>
      </c>
      <c r="AD78" s="66">
        <v>1305285.7142857143</v>
      </c>
      <c r="AE78" s="66">
        <v>1305285.7142857143</v>
      </c>
      <c r="AF78" s="66">
        <v>1305285.7142857143</v>
      </c>
      <c r="AG78" s="66">
        <v>1305285.7142857143</v>
      </c>
      <c r="AH78" s="66">
        <v>1305285.7142857143</v>
      </c>
      <c r="AI78" s="66">
        <v>1305285.7142857143</v>
      </c>
      <c r="AJ78" s="66">
        <v>1305285.7142857143</v>
      </c>
      <c r="AK78" s="66">
        <v>1305285.7142857143</v>
      </c>
      <c r="AL78" s="66">
        <v>1305285.7142857143</v>
      </c>
    </row>
    <row r="79" spans="1:38">
      <c r="A79" s="14" t="s">
        <v>10</v>
      </c>
      <c r="B79" s="19" t="s">
        <v>14</v>
      </c>
      <c r="C79" s="66">
        <v>0</v>
      </c>
      <c r="D79" s="66">
        <v>0</v>
      </c>
      <c r="E79" s="66">
        <v>0</v>
      </c>
      <c r="F79" s="66">
        <v>0</v>
      </c>
      <c r="G79" s="66">
        <v>0</v>
      </c>
      <c r="H79" s="66">
        <v>0</v>
      </c>
      <c r="I79" s="66">
        <v>0</v>
      </c>
      <c r="J79" s="67">
        <v>0</v>
      </c>
      <c r="K79" s="66">
        <v>0</v>
      </c>
      <c r="L79" s="66">
        <v>0</v>
      </c>
      <c r="M79" s="66">
        <v>0</v>
      </c>
      <c r="N79" s="66">
        <v>0</v>
      </c>
      <c r="O79" s="66">
        <v>0</v>
      </c>
      <c r="P79" s="66">
        <v>0</v>
      </c>
      <c r="Q79" s="66">
        <v>0</v>
      </c>
      <c r="R79" s="66">
        <v>0</v>
      </c>
      <c r="S79" s="66">
        <v>0</v>
      </c>
      <c r="T79" s="66">
        <v>0</v>
      </c>
      <c r="U79" s="66">
        <v>0</v>
      </c>
      <c r="V79" s="66">
        <v>0</v>
      </c>
      <c r="W79" s="66">
        <v>0</v>
      </c>
      <c r="X79" s="66">
        <v>0</v>
      </c>
      <c r="Y79" s="66">
        <v>0</v>
      </c>
      <c r="Z79" s="66">
        <v>0</v>
      </c>
      <c r="AA79" s="66">
        <v>0</v>
      </c>
      <c r="AB79" s="66">
        <v>0</v>
      </c>
      <c r="AC79" s="66">
        <v>0</v>
      </c>
      <c r="AD79" s="66">
        <v>0</v>
      </c>
      <c r="AE79" s="66">
        <v>0</v>
      </c>
      <c r="AF79" s="66">
        <v>0</v>
      </c>
      <c r="AG79" s="66">
        <v>0</v>
      </c>
      <c r="AH79" s="66">
        <v>0</v>
      </c>
      <c r="AI79" s="66">
        <v>0</v>
      </c>
      <c r="AJ79" s="66">
        <v>0</v>
      </c>
      <c r="AK79" s="66">
        <v>0</v>
      </c>
      <c r="AL79" s="66">
        <v>0</v>
      </c>
    </row>
    <row r="80" spans="1:38">
      <c r="A80" s="14" t="s">
        <v>10</v>
      </c>
      <c r="B80" s="19" t="s">
        <v>15</v>
      </c>
      <c r="C80" s="66">
        <v>130000</v>
      </c>
      <c r="D80" s="66">
        <v>0</v>
      </c>
      <c r="E80" s="66">
        <v>0</v>
      </c>
      <c r="F80" s="66">
        <v>0</v>
      </c>
      <c r="G80" s="66">
        <v>0</v>
      </c>
      <c r="H80" s="66">
        <v>0</v>
      </c>
      <c r="I80" s="66">
        <v>0</v>
      </c>
      <c r="J80" s="67">
        <v>18571.428571428572</v>
      </c>
      <c r="K80" s="66">
        <v>18571.428571428572</v>
      </c>
      <c r="L80" s="66">
        <v>18571.428571428572</v>
      </c>
      <c r="M80" s="66">
        <v>18571.428571428572</v>
      </c>
      <c r="N80" s="66">
        <v>18571.428571428572</v>
      </c>
      <c r="O80" s="66">
        <v>18571.428571428572</v>
      </c>
      <c r="P80" s="66">
        <v>18571.428571428572</v>
      </c>
      <c r="Q80" s="66">
        <v>18571.428571428572</v>
      </c>
      <c r="R80" s="66">
        <v>18571.428571428572</v>
      </c>
      <c r="S80" s="66">
        <v>18571.428571428572</v>
      </c>
      <c r="T80" s="66">
        <v>18571.428571428572</v>
      </c>
      <c r="U80" s="66">
        <v>18571.428571428572</v>
      </c>
      <c r="V80" s="66">
        <v>18571.428571428572</v>
      </c>
      <c r="W80" s="66">
        <v>18571.428571428572</v>
      </c>
      <c r="X80" s="66">
        <v>18571.428571428572</v>
      </c>
      <c r="Y80" s="66">
        <v>18571.428571428572</v>
      </c>
      <c r="Z80" s="66">
        <v>18571.428571428572</v>
      </c>
      <c r="AA80" s="66">
        <v>18571.428571428572</v>
      </c>
      <c r="AB80" s="66">
        <v>18571.428571428572</v>
      </c>
      <c r="AC80" s="66">
        <v>18571.428571428572</v>
      </c>
      <c r="AD80" s="66">
        <v>18571.428571428572</v>
      </c>
      <c r="AE80" s="66">
        <v>18571.428571428572</v>
      </c>
      <c r="AF80" s="66">
        <v>18571.428571428572</v>
      </c>
      <c r="AG80" s="66">
        <v>18571.428571428572</v>
      </c>
      <c r="AH80" s="66">
        <v>18571.428571428572</v>
      </c>
      <c r="AI80" s="66">
        <v>18571.428571428572</v>
      </c>
      <c r="AJ80" s="66">
        <v>18571.428571428572</v>
      </c>
      <c r="AK80" s="66">
        <v>18571.428571428572</v>
      </c>
      <c r="AL80" s="66">
        <v>18571.428571428572</v>
      </c>
    </row>
    <row r="81" spans="1:37">
      <c r="A81" s="22"/>
    </row>
    <row r="82" spans="1:37" s="4" customFormat="1">
      <c r="A82" s="20" t="s">
        <v>26</v>
      </c>
      <c r="B82" s="20" t="s">
        <v>94</v>
      </c>
      <c r="C82" s="20"/>
      <c r="D82" s="20"/>
      <c r="E82" s="20"/>
      <c r="F82" s="20"/>
      <c r="G82" s="20"/>
      <c r="H82" s="20"/>
      <c r="I82" s="20"/>
    </row>
    <row r="83" spans="1:37">
      <c r="A83" s="23" t="s">
        <v>80</v>
      </c>
      <c r="B83" s="14">
        <v>2015</v>
      </c>
      <c r="C83" s="14">
        <v>2016</v>
      </c>
      <c r="D83" s="14">
        <v>2017</v>
      </c>
      <c r="E83" s="14">
        <v>2018</v>
      </c>
      <c r="F83" s="14">
        <v>2019</v>
      </c>
      <c r="G83" s="14">
        <v>2020</v>
      </c>
      <c r="H83" s="14">
        <v>2021</v>
      </c>
      <c r="I83" s="14">
        <v>2022</v>
      </c>
      <c r="J83" s="14">
        <v>2023</v>
      </c>
      <c r="K83" s="14">
        <v>2024</v>
      </c>
      <c r="L83" s="14">
        <v>2025</v>
      </c>
      <c r="M83" s="14">
        <v>2026</v>
      </c>
      <c r="N83" s="14">
        <v>2027</v>
      </c>
      <c r="O83" s="14">
        <v>2028</v>
      </c>
      <c r="P83" s="14">
        <v>2029</v>
      </c>
      <c r="Q83" s="14">
        <v>2030</v>
      </c>
      <c r="R83" s="14">
        <v>2031</v>
      </c>
      <c r="S83" s="14">
        <v>2032</v>
      </c>
      <c r="T83" s="14">
        <v>2033</v>
      </c>
      <c r="U83" s="14">
        <v>2034</v>
      </c>
      <c r="V83" s="14">
        <v>2035</v>
      </c>
      <c r="W83" s="14">
        <v>2036</v>
      </c>
      <c r="X83" s="14">
        <v>2037</v>
      </c>
      <c r="Y83" s="14">
        <v>2038</v>
      </c>
      <c r="Z83" s="14">
        <v>2039</v>
      </c>
      <c r="AA83" s="14">
        <v>2040</v>
      </c>
      <c r="AB83" s="14">
        <v>2041</v>
      </c>
      <c r="AC83" s="14">
        <v>2042</v>
      </c>
      <c r="AD83" s="14">
        <v>2043</v>
      </c>
      <c r="AE83" s="14">
        <v>2044</v>
      </c>
      <c r="AF83" s="14">
        <v>2045</v>
      </c>
      <c r="AG83" s="14">
        <v>2046</v>
      </c>
      <c r="AH83" s="14">
        <v>2047</v>
      </c>
      <c r="AI83" s="14">
        <v>2048</v>
      </c>
      <c r="AJ83" s="14">
        <v>2049</v>
      </c>
      <c r="AK83" s="14">
        <v>2050</v>
      </c>
    </row>
    <row r="84" spans="1:37">
      <c r="A84" s="16" t="s">
        <v>26</v>
      </c>
      <c r="B84" s="28">
        <v>0.1</v>
      </c>
      <c r="C84" s="28">
        <v>0.1</v>
      </c>
      <c r="D84" s="28">
        <v>0.1</v>
      </c>
      <c r="E84" s="28">
        <v>0.1</v>
      </c>
      <c r="F84" s="28">
        <v>0.1</v>
      </c>
      <c r="G84" s="28">
        <v>0.1</v>
      </c>
      <c r="H84" s="28">
        <v>0.1</v>
      </c>
      <c r="I84" s="28">
        <v>0.1</v>
      </c>
      <c r="J84" s="28">
        <v>0.1</v>
      </c>
      <c r="K84" s="28">
        <v>0.1</v>
      </c>
      <c r="L84" s="28">
        <v>0.1</v>
      </c>
      <c r="M84" s="28">
        <v>0.1</v>
      </c>
      <c r="N84" s="28">
        <v>0.1</v>
      </c>
      <c r="O84" s="28">
        <v>0.1</v>
      </c>
      <c r="P84" s="28">
        <v>0.1</v>
      </c>
      <c r="Q84" s="28">
        <v>0.1</v>
      </c>
      <c r="R84" s="28">
        <v>0.1</v>
      </c>
      <c r="S84" s="28">
        <v>0.1</v>
      </c>
      <c r="T84" s="28">
        <v>0.1</v>
      </c>
      <c r="U84" s="28">
        <v>0.1</v>
      </c>
      <c r="V84" s="28">
        <v>0.1</v>
      </c>
      <c r="W84" s="28">
        <v>0.1</v>
      </c>
      <c r="X84" s="28">
        <v>0.1</v>
      </c>
      <c r="Y84" s="28">
        <v>0.1</v>
      </c>
      <c r="Z84" s="28">
        <v>0.1</v>
      </c>
      <c r="AA84" s="28">
        <v>0.1</v>
      </c>
      <c r="AB84" s="28">
        <v>0.1</v>
      </c>
      <c r="AC84" s="28">
        <v>0.1</v>
      </c>
      <c r="AD84" s="28">
        <v>0.1</v>
      </c>
      <c r="AE84" s="28">
        <v>0.1</v>
      </c>
      <c r="AF84" s="28">
        <v>0.1</v>
      </c>
      <c r="AG84" s="28">
        <v>0.1</v>
      </c>
      <c r="AH84" s="28">
        <v>0.1</v>
      </c>
      <c r="AI84" s="28">
        <v>0.1</v>
      </c>
      <c r="AJ84" s="28">
        <v>0.1</v>
      </c>
      <c r="AK84" s="28">
        <v>0.1</v>
      </c>
    </row>
    <row r="86" spans="1:37" s="4" customFormat="1">
      <c r="A86" s="20" t="s">
        <v>78</v>
      </c>
      <c r="B86" s="41"/>
      <c r="C86" s="41"/>
      <c r="D86" s="41"/>
      <c r="E86" s="41"/>
      <c r="F86" s="41"/>
      <c r="G86" s="41"/>
      <c r="H86" s="41"/>
      <c r="I86" s="41"/>
      <c r="J86" s="41"/>
    </row>
    <row r="87" spans="1:37">
      <c r="A87" s="39" t="s">
        <v>50</v>
      </c>
      <c r="B87" s="122" t="s">
        <v>51</v>
      </c>
      <c r="C87" s="122"/>
      <c r="D87" s="122"/>
      <c r="E87" s="122"/>
      <c r="F87" s="122"/>
      <c r="G87" s="122"/>
      <c r="H87" s="122"/>
      <c r="I87" s="122"/>
      <c r="J87" s="122"/>
    </row>
    <row r="88" spans="1:37" s="113" customFormat="1">
      <c r="A88" s="114">
        <v>0</v>
      </c>
      <c r="B88" s="115" t="s">
        <v>245</v>
      </c>
      <c r="C88" s="116"/>
      <c r="D88" s="116"/>
      <c r="E88" s="116"/>
      <c r="F88" s="116"/>
      <c r="G88" s="116"/>
      <c r="H88" s="116"/>
      <c r="I88" s="116"/>
      <c r="J88" s="117"/>
    </row>
    <row r="89" spans="1:37">
      <c r="A89" s="38">
        <v>1</v>
      </c>
      <c r="B89" s="123" t="s">
        <v>74</v>
      </c>
      <c r="C89" s="124"/>
      <c r="D89" s="124"/>
      <c r="E89" s="124"/>
      <c r="F89" s="124"/>
      <c r="G89" s="124"/>
      <c r="H89" s="124"/>
      <c r="I89" s="124"/>
      <c r="J89" s="125"/>
    </row>
    <row r="90" spans="1:37">
      <c r="A90" s="38">
        <v>2</v>
      </c>
      <c r="B90" s="123" t="s">
        <v>77</v>
      </c>
      <c r="C90" s="124"/>
      <c r="D90" s="124"/>
      <c r="E90" s="124"/>
      <c r="F90" s="124"/>
      <c r="G90" s="124"/>
      <c r="H90" s="124"/>
      <c r="I90" s="124"/>
      <c r="J90" s="125"/>
    </row>
    <row r="91" spans="1:37">
      <c r="A91" s="38">
        <v>3</v>
      </c>
      <c r="B91" s="123" t="s">
        <v>76</v>
      </c>
      <c r="C91" s="124"/>
      <c r="D91" s="124"/>
      <c r="E91" s="124"/>
      <c r="F91" s="124"/>
      <c r="G91" s="124"/>
      <c r="H91" s="124"/>
      <c r="I91" s="124"/>
      <c r="J91" s="125"/>
    </row>
    <row r="92" spans="1:37">
      <c r="A92" s="38">
        <v>4</v>
      </c>
      <c r="B92" s="123" t="s">
        <v>75</v>
      </c>
      <c r="C92" s="124"/>
      <c r="D92" s="124"/>
      <c r="E92" s="124"/>
      <c r="F92" s="124"/>
      <c r="G92" s="124"/>
      <c r="H92" s="124"/>
      <c r="I92" s="124"/>
      <c r="J92" s="125"/>
    </row>
    <row r="93" spans="1:37">
      <c r="A93" s="40" t="s">
        <v>93</v>
      </c>
      <c r="B93" s="130">
        <v>0</v>
      </c>
      <c r="C93" s="130"/>
      <c r="D93" s="130"/>
      <c r="E93" s="130"/>
      <c r="F93" s="130"/>
      <c r="G93" s="130"/>
      <c r="H93" s="130"/>
      <c r="I93" s="130"/>
      <c r="J93" s="130"/>
    </row>
    <row r="94" spans="1:37" s="4" customFormat="1">
      <c r="A94" s="20" t="s">
        <v>95</v>
      </c>
      <c r="B94" s="20"/>
      <c r="C94" s="20"/>
      <c r="D94" s="20"/>
      <c r="E94" s="20"/>
      <c r="F94" s="20"/>
      <c r="G94" s="20"/>
      <c r="H94" s="20"/>
      <c r="I94" s="20"/>
    </row>
    <row r="95" spans="1:37">
      <c r="A95" s="23" t="s">
        <v>80</v>
      </c>
      <c r="B95" s="14">
        <v>2015</v>
      </c>
      <c r="C95" s="14">
        <v>2016</v>
      </c>
      <c r="D95" s="14">
        <v>2017</v>
      </c>
      <c r="E95" s="14">
        <v>2018</v>
      </c>
      <c r="F95" s="14">
        <v>2019</v>
      </c>
      <c r="G95" s="14">
        <v>2020</v>
      </c>
      <c r="H95" s="14">
        <v>2021</v>
      </c>
      <c r="I95" s="14">
        <v>2022</v>
      </c>
      <c r="J95" s="14">
        <v>2023</v>
      </c>
      <c r="K95" s="14">
        <v>2024</v>
      </c>
      <c r="L95" s="14">
        <v>2025</v>
      </c>
      <c r="M95" s="14">
        <v>2026</v>
      </c>
      <c r="N95" s="14">
        <v>2027</v>
      </c>
      <c r="O95" s="14">
        <v>2028</v>
      </c>
      <c r="P95" s="14">
        <v>2029</v>
      </c>
      <c r="Q95" s="14">
        <v>2030</v>
      </c>
      <c r="R95" s="14">
        <v>2031</v>
      </c>
      <c r="S95" s="14">
        <v>2032</v>
      </c>
      <c r="T95" s="14">
        <v>2033</v>
      </c>
      <c r="U95" s="14">
        <v>2034</v>
      </c>
      <c r="V95" s="14">
        <v>2035</v>
      </c>
      <c r="W95" s="14">
        <v>2036</v>
      </c>
      <c r="X95" s="14">
        <v>2037</v>
      </c>
      <c r="Y95" s="14">
        <v>2038</v>
      </c>
      <c r="Z95" s="14">
        <v>2039</v>
      </c>
      <c r="AA95" s="14">
        <v>2040</v>
      </c>
      <c r="AB95" s="14">
        <v>2041</v>
      </c>
      <c r="AC95" s="14">
        <v>2042</v>
      </c>
      <c r="AD95" s="14">
        <v>2043</v>
      </c>
      <c r="AE95" s="14">
        <v>2044</v>
      </c>
      <c r="AF95" s="14">
        <v>2045</v>
      </c>
      <c r="AG95" s="14">
        <v>2046</v>
      </c>
      <c r="AH95" s="14">
        <v>2047</v>
      </c>
      <c r="AI95" s="14">
        <v>2048</v>
      </c>
      <c r="AJ95" s="14">
        <v>2049</v>
      </c>
      <c r="AK95" s="14">
        <v>2050</v>
      </c>
    </row>
    <row r="96" spans="1:37" ht="28.8">
      <c r="A96" s="16" t="s">
        <v>79</v>
      </c>
      <c r="B96" s="28">
        <v>0.8</v>
      </c>
      <c r="C96" s="28">
        <v>0.8</v>
      </c>
      <c r="D96" s="28">
        <v>0.8</v>
      </c>
      <c r="E96" s="28">
        <v>0.8</v>
      </c>
      <c r="F96" s="28">
        <v>0.8</v>
      </c>
      <c r="G96" s="28">
        <v>0.8</v>
      </c>
      <c r="H96" s="28">
        <v>0.8</v>
      </c>
      <c r="I96" s="28">
        <v>0.8</v>
      </c>
      <c r="J96" s="28">
        <v>0.8</v>
      </c>
      <c r="K96" s="28">
        <v>0.8</v>
      </c>
      <c r="L96" s="28">
        <v>0.8</v>
      </c>
      <c r="M96" s="28">
        <v>0.8</v>
      </c>
      <c r="N96" s="28">
        <v>0.8</v>
      </c>
      <c r="O96" s="28">
        <v>0.8</v>
      </c>
      <c r="P96" s="28">
        <v>0.8</v>
      </c>
      <c r="Q96" s="28">
        <v>0.8</v>
      </c>
      <c r="R96" s="28">
        <v>0.8</v>
      </c>
      <c r="S96" s="28">
        <v>0.8</v>
      </c>
      <c r="T96" s="28">
        <v>0.8</v>
      </c>
      <c r="U96" s="28">
        <v>0.8</v>
      </c>
      <c r="V96" s="28">
        <v>0.8</v>
      </c>
      <c r="W96" s="28">
        <v>0.8</v>
      </c>
      <c r="X96" s="28">
        <v>0.8</v>
      </c>
      <c r="Y96" s="28">
        <v>0.8</v>
      </c>
      <c r="Z96" s="28">
        <v>0.8</v>
      </c>
      <c r="AA96" s="28">
        <v>0.8</v>
      </c>
      <c r="AB96" s="28">
        <v>0.8</v>
      </c>
      <c r="AC96" s="28">
        <v>0.8</v>
      </c>
      <c r="AD96" s="28">
        <v>0.8</v>
      </c>
      <c r="AE96" s="28">
        <v>0.8</v>
      </c>
      <c r="AF96" s="28">
        <v>0.8</v>
      </c>
      <c r="AG96" s="28">
        <v>0.8</v>
      </c>
      <c r="AH96" s="28">
        <v>0.8</v>
      </c>
      <c r="AI96" s="28">
        <v>0.8</v>
      </c>
      <c r="AJ96" s="28">
        <v>0.8</v>
      </c>
      <c r="AK96" s="28">
        <v>0.8</v>
      </c>
    </row>
    <row r="97" spans="1:37">
      <c r="A97" s="23"/>
      <c r="B97" s="23"/>
      <c r="C97" s="7"/>
    </row>
    <row r="98" spans="1:37" s="4" customFormat="1">
      <c r="A98" s="20" t="s">
        <v>28</v>
      </c>
      <c r="B98" s="20"/>
      <c r="C98" s="20"/>
      <c r="D98" s="20"/>
      <c r="E98" s="20"/>
      <c r="F98" s="20"/>
      <c r="G98" s="20"/>
      <c r="H98" s="20"/>
      <c r="I98" s="20"/>
    </row>
    <row r="99" spans="1:37">
      <c r="A99" s="23" t="s">
        <v>29</v>
      </c>
      <c r="B99" s="14">
        <v>2015</v>
      </c>
      <c r="C99" s="14">
        <v>2016</v>
      </c>
      <c r="D99" s="14">
        <v>2017</v>
      </c>
      <c r="E99" s="14">
        <v>2018</v>
      </c>
      <c r="F99" s="14">
        <v>2019</v>
      </c>
      <c r="G99" s="14">
        <v>2020</v>
      </c>
      <c r="H99" s="14">
        <v>2021</v>
      </c>
      <c r="I99" s="14">
        <v>2022</v>
      </c>
      <c r="J99" s="14">
        <v>2023</v>
      </c>
      <c r="K99" s="14">
        <v>2024</v>
      </c>
      <c r="L99" s="14">
        <v>2025</v>
      </c>
      <c r="M99" s="14">
        <v>2026</v>
      </c>
      <c r="N99" s="14">
        <v>2027</v>
      </c>
      <c r="O99" s="14">
        <v>2028</v>
      </c>
      <c r="P99" s="14">
        <v>2029</v>
      </c>
      <c r="Q99" s="14">
        <v>2030</v>
      </c>
      <c r="R99" s="14">
        <v>2031</v>
      </c>
      <c r="S99" s="14">
        <v>2032</v>
      </c>
      <c r="T99" s="14">
        <v>2033</v>
      </c>
      <c r="U99" s="14">
        <v>2034</v>
      </c>
      <c r="V99" s="14">
        <v>2035</v>
      </c>
      <c r="W99" s="14">
        <v>2036</v>
      </c>
      <c r="X99" s="14">
        <v>2037</v>
      </c>
      <c r="Y99" s="14">
        <v>2038</v>
      </c>
      <c r="Z99" s="14">
        <v>2039</v>
      </c>
      <c r="AA99" s="14">
        <v>2040</v>
      </c>
      <c r="AB99" s="14">
        <v>2041</v>
      </c>
      <c r="AC99" s="14">
        <v>2042</v>
      </c>
      <c r="AD99" s="14">
        <v>2043</v>
      </c>
      <c r="AE99" s="14">
        <v>2044</v>
      </c>
      <c r="AF99" s="14">
        <v>2045</v>
      </c>
      <c r="AG99" s="14">
        <v>2046</v>
      </c>
      <c r="AH99" s="14">
        <v>2047</v>
      </c>
      <c r="AI99" s="14">
        <v>2048</v>
      </c>
      <c r="AJ99" s="14">
        <v>2049</v>
      </c>
      <c r="AK99" s="14">
        <v>2050</v>
      </c>
    </row>
    <row r="100" spans="1:37" ht="28.8">
      <c r="A100" s="16" t="s">
        <v>28</v>
      </c>
      <c r="B100" s="28">
        <v>338.4</v>
      </c>
      <c r="C100" s="28">
        <v>338.4</v>
      </c>
      <c r="D100" s="28">
        <v>338.4</v>
      </c>
      <c r="E100" s="28">
        <v>338.4</v>
      </c>
      <c r="F100" s="28">
        <v>338.4</v>
      </c>
      <c r="G100" s="28">
        <v>338.4</v>
      </c>
      <c r="H100" s="28">
        <v>338.4</v>
      </c>
      <c r="I100" s="28">
        <v>338.4</v>
      </c>
      <c r="J100" s="28">
        <v>338.4</v>
      </c>
      <c r="K100" s="28">
        <v>338.4</v>
      </c>
      <c r="L100" s="28">
        <v>338.4</v>
      </c>
      <c r="M100" s="28">
        <v>338.4</v>
      </c>
      <c r="N100" s="28">
        <v>338.4</v>
      </c>
      <c r="O100" s="28">
        <v>338.4</v>
      </c>
      <c r="P100" s="28">
        <v>338.4</v>
      </c>
      <c r="Q100" s="28">
        <v>338.4</v>
      </c>
      <c r="R100" s="28">
        <v>338.4</v>
      </c>
      <c r="S100" s="28">
        <v>338.4</v>
      </c>
      <c r="T100" s="28">
        <v>338.4</v>
      </c>
      <c r="U100" s="28">
        <v>338.4</v>
      </c>
      <c r="V100" s="28">
        <v>338.4</v>
      </c>
      <c r="W100" s="28">
        <v>338.4</v>
      </c>
      <c r="X100" s="28">
        <v>338.4</v>
      </c>
      <c r="Y100" s="28">
        <v>338.4</v>
      </c>
      <c r="Z100" s="28">
        <v>338.4</v>
      </c>
      <c r="AA100" s="28">
        <v>338.4</v>
      </c>
      <c r="AB100" s="28">
        <v>338.4</v>
      </c>
      <c r="AC100" s="28">
        <v>338.4</v>
      </c>
      <c r="AD100" s="28">
        <v>338.4</v>
      </c>
      <c r="AE100" s="28">
        <v>338.4</v>
      </c>
      <c r="AF100" s="28">
        <v>338.4</v>
      </c>
      <c r="AG100" s="28">
        <v>338.4</v>
      </c>
      <c r="AH100" s="28">
        <v>338.4</v>
      </c>
      <c r="AI100" s="28">
        <v>338.4</v>
      </c>
      <c r="AJ100" s="28">
        <v>338.4</v>
      </c>
      <c r="AK100" s="28">
        <v>338.4</v>
      </c>
    </row>
    <row r="101" spans="1:37">
      <c r="A101" s="23"/>
      <c r="B101" s="23"/>
      <c r="C101" s="7"/>
    </row>
    <row r="102" spans="1:37" s="4" customFormat="1">
      <c r="A102" s="20" t="s">
        <v>27</v>
      </c>
      <c r="B102" s="20"/>
      <c r="C102" s="20"/>
      <c r="D102" s="20"/>
      <c r="E102" s="20"/>
      <c r="F102" s="20"/>
      <c r="G102" s="20"/>
      <c r="H102" s="20"/>
      <c r="I102" s="20"/>
    </row>
    <row r="103" spans="1:37">
      <c r="A103" s="23" t="s">
        <v>31</v>
      </c>
      <c r="B103" s="26">
        <v>2015</v>
      </c>
      <c r="C103" s="26">
        <v>2016</v>
      </c>
      <c r="D103" s="26">
        <v>2017</v>
      </c>
      <c r="E103" s="26">
        <v>2018</v>
      </c>
      <c r="F103" s="26">
        <v>2019</v>
      </c>
      <c r="G103" s="26">
        <v>2020</v>
      </c>
      <c r="H103" s="26">
        <v>2021</v>
      </c>
      <c r="I103" s="26">
        <v>2022</v>
      </c>
      <c r="J103" s="26">
        <v>2023</v>
      </c>
      <c r="K103" s="26">
        <v>2024</v>
      </c>
      <c r="L103" s="26">
        <v>2025</v>
      </c>
      <c r="M103" s="26">
        <v>2026</v>
      </c>
      <c r="N103" s="26">
        <v>2027</v>
      </c>
      <c r="O103" s="26">
        <v>2028</v>
      </c>
      <c r="P103" s="26">
        <v>2029</v>
      </c>
      <c r="Q103" s="26">
        <v>2030</v>
      </c>
      <c r="R103" s="26">
        <v>2031</v>
      </c>
      <c r="S103" s="26">
        <v>2032</v>
      </c>
      <c r="T103" s="26">
        <v>2033</v>
      </c>
      <c r="U103" s="26">
        <v>2034</v>
      </c>
      <c r="V103" s="26">
        <v>2035</v>
      </c>
      <c r="W103" s="26">
        <v>2036</v>
      </c>
      <c r="X103" s="26">
        <v>2037</v>
      </c>
      <c r="Y103" s="26">
        <v>2038</v>
      </c>
      <c r="Z103" s="26">
        <v>2039</v>
      </c>
      <c r="AA103" s="26">
        <v>2040</v>
      </c>
      <c r="AB103" s="26">
        <v>2041</v>
      </c>
      <c r="AC103" s="26">
        <v>2042</v>
      </c>
      <c r="AD103" s="26">
        <v>2043</v>
      </c>
      <c r="AE103" s="26">
        <v>2044</v>
      </c>
      <c r="AF103" s="26">
        <v>2045</v>
      </c>
      <c r="AG103" s="26">
        <v>2046</v>
      </c>
      <c r="AH103" s="26">
        <v>2047</v>
      </c>
      <c r="AI103" s="26">
        <v>2048</v>
      </c>
      <c r="AJ103" s="26">
        <v>2049</v>
      </c>
      <c r="AK103" s="26">
        <v>2050</v>
      </c>
    </row>
    <row r="104" spans="1:37">
      <c r="A104" s="36" t="s">
        <v>30</v>
      </c>
      <c r="B104" s="28">
        <v>16000000</v>
      </c>
      <c r="C104" s="28">
        <v>16000000</v>
      </c>
      <c r="D104" s="28">
        <v>16000000</v>
      </c>
      <c r="E104" s="28">
        <v>16000000</v>
      </c>
      <c r="F104" s="28">
        <v>16000000</v>
      </c>
      <c r="G104" s="28">
        <v>16000000</v>
      </c>
      <c r="H104" s="28">
        <v>16000000</v>
      </c>
      <c r="I104" s="28">
        <v>16000000</v>
      </c>
      <c r="J104" s="28">
        <v>16000000</v>
      </c>
      <c r="K104" s="28">
        <v>16000000</v>
      </c>
      <c r="L104" s="28">
        <v>16000000</v>
      </c>
      <c r="M104" s="28">
        <v>16000000</v>
      </c>
      <c r="N104" s="28">
        <v>16000000</v>
      </c>
      <c r="O104" s="28">
        <v>16000000</v>
      </c>
      <c r="P104" s="28">
        <v>16000000</v>
      </c>
      <c r="Q104" s="28">
        <v>16000000</v>
      </c>
      <c r="R104" s="28">
        <v>16000000</v>
      </c>
      <c r="S104" s="28">
        <v>16000000</v>
      </c>
      <c r="T104" s="28">
        <v>16000000</v>
      </c>
      <c r="U104" s="28">
        <v>16000000</v>
      </c>
      <c r="V104" s="28">
        <v>16000000</v>
      </c>
      <c r="W104" s="28">
        <v>16000000</v>
      </c>
      <c r="X104" s="28">
        <v>16000000</v>
      </c>
      <c r="Y104" s="28">
        <v>16000000</v>
      </c>
      <c r="Z104" s="28">
        <v>16000000</v>
      </c>
      <c r="AA104" s="28">
        <v>16000000</v>
      </c>
      <c r="AB104" s="28">
        <v>16000000</v>
      </c>
      <c r="AC104" s="28">
        <v>16000000</v>
      </c>
      <c r="AD104" s="28">
        <v>16000000</v>
      </c>
      <c r="AE104" s="28">
        <v>16000000</v>
      </c>
      <c r="AF104" s="28">
        <v>16000000</v>
      </c>
      <c r="AG104" s="28">
        <v>16000000</v>
      </c>
      <c r="AH104" s="28">
        <v>16000000</v>
      </c>
      <c r="AI104" s="28">
        <v>16000000</v>
      </c>
      <c r="AJ104" s="28">
        <v>16000000</v>
      </c>
      <c r="AK104" s="28">
        <v>16000000</v>
      </c>
    </row>
    <row r="105" spans="1:37">
      <c r="A105" s="23"/>
      <c r="B105" s="23"/>
      <c r="C105" s="7"/>
    </row>
    <row r="106" spans="1:37" s="41" customFormat="1">
      <c r="A106" s="52" t="s">
        <v>84</v>
      </c>
      <c r="B106" s="52"/>
      <c r="C106" s="53"/>
    </row>
    <row r="107" spans="1:37">
      <c r="A107" s="47" t="s">
        <v>83</v>
      </c>
    </row>
    <row r="108" spans="1:37">
      <c r="A108" s="2">
        <v>0.15</v>
      </c>
    </row>
    <row r="109" spans="1:37" s="4" customFormat="1">
      <c r="A109" s="5" t="s">
        <v>85</v>
      </c>
    </row>
    <row r="110" spans="1:37">
      <c r="A110" s="47" t="s">
        <v>83</v>
      </c>
    </row>
    <row r="111" spans="1:37">
      <c r="A111" s="2">
        <v>0.36370000000000002</v>
      </c>
    </row>
    <row r="112" spans="1:37" s="4" customFormat="1">
      <c r="A112" s="5" t="s">
        <v>86</v>
      </c>
    </row>
    <row r="113" spans="1:10">
      <c r="A113" s="47" t="s">
        <v>83</v>
      </c>
    </row>
    <row r="114" spans="1:10">
      <c r="A114" s="2">
        <v>0.31</v>
      </c>
    </row>
    <row r="115" spans="1:10" s="4" customFormat="1">
      <c r="A115" s="5" t="s">
        <v>89</v>
      </c>
    </row>
    <row r="116" spans="1:10">
      <c r="A116" s="47" t="s">
        <v>88</v>
      </c>
    </row>
    <row r="117" spans="1:10">
      <c r="A117" s="2">
        <v>3.49</v>
      </c>
      <c r="B117" s="1" t="s">
        <v>87</v>
      </c>
    </row>
    <row r="119" spans="1:10" s="4" customFormat="1">
      <c r="A119" s="20" t="s">
        <v>90</v>
      </c>
      <c r="B119" s="41"/>
      <c r="C119" s="41"/>
      <c r="D119" s="41"/>
      <c r="E119" s="41"/>
      <c r="F119" s="41"/>
      <c r="G119" s="41"/>
      <c r="H119" s="41"/>
      <c r="I119" s="41"/>
      <c r="J119" s="41"/>
    </row>
    <row r="120" spans="1:10">
      <c r="A120" s="39" t="s">
        <v>50</v>
      </c>
      <c r="B120" s="122" t="s">
        <v>51</v>
      </c>
      <c r="C120" s="122"/>
      <c r="D120" s="122"/>
      <c r="E120" s="122"/>
      <c r="F120" s="122"/>
      <c r="G120" s="122"/>
      <c r="H120" s="122"/>
      <c r="I120" s="122"/>
      <c r="J120" s="122"/>
    </row>
    <row r="121" spans="1:10">
      <c r="A121" s="38">
        <v>1</v>
      </c>
      <c r="B121" s="123" t="s">
        <v>91</v>
      </c>
      <c r="C121" s="124"/>
      <c r="D121" s="124"/>
      <c r="E121" s="124"/>
      <c r="F121" s="124"/>
      <c r="G121" s="124"/>
      <c r="H121" s="124"/>
      <c r="I121" s="124"/>
      <c r="J121" s="125"/>
    </row>
    <row r="122" spans="1:10">
      <c r="A122" s="38">
        <v>0</v>
      </c>
      <c r="B122" s="123" t="s">
        <v>92</v>
      </c>
      <c r="C122" s="124"/>
      <c r="D122" s="124"/>
      <c r="E122" s="124"/>
      <c r="F122" s="124"/>
      <c r="G122" s="124"/>
      <c r="H122" s="124"/>
      <c r="I122" s="124"/>
      <c r="J122" s="125"/>
    </row>
    <row r="123" spans="1:10">
      <c r="A123" s="40" t="s">
        <v>93</v>
      </c>
      <c r="B123" s="130">
        <v>1</v>
      </c>
      <c r="C123" s="130"/>
      <c r="D123" s="130"/>
      <c r="E123" s="130"/>
      <c r="F123" s="130"/>
      <c r="G123" s="130"/>
      <c r="H123" s="130"/>
      <c r="I123" s="130"/>
      <c r="J123" s="130"/>
    </row>
    <row r="126" spans="1:10">
      <c r="A126" s="47" t="s">
        <v>138</v>
      </c>
      <c r="B126" s="65">
        <v>2015</v>
      </c>
      <c r="C126" s="65">
        <v>2016</v>
      </c>
      <c r="D126" s="65">
        <v>2017</v>
      </c>
      <c r="E126" s="65">
        <v>2018</v>
      </c>
      <c r="F126" s="65">
        <v>2019</v>
      </c>
      <c r="G126" s="65">
        <v>2020</v>
      </c>
      <c r="H126" s="65">
        <v>2021</v>
      </c>
      <c r="I126" s="65">
        <v>2022</v>
      </c>
    </row>
    <row r="127" spans="1:10">
      <c r="A127" s="64" t="s">
        <v>6</v>
      </c>
      <c r="B127" s="60">
        <v>1996.2488655713441</v>
      </c>
      <c r="C127" s="60">
        <v>1988.7188575315781</v>
      </c>
      <c r="D127" s="60">
        <v>1970.201866376226</v>
      </c>
      <c r="E127" s="60">
        <v>1984.4341815846328</v>
      </c>
      <c r="F127" s="60">
        <v>1951.3852475322678</v>
      </c>
      <c r="G127" s="60">
        <v>1811.9984467964769</v>
      </c>
      <c r="H127" s="60">
        <v>1856.1336053269579</v>
      </c>
      <c r="I127" s="60">
        <v>1835.489257582557</v>
      </c>
    </row>
    <row r="128" spans="1:10">
      <c r="A128" s="64" t="s">
        <v>7</v>
      </c>
      <c r="B128" s="60">
        <v>482.50096404101902</v>
      </c>
      <c r="C128" s="60">
        <v>487.97365365072102</v>
      </c>
      <c r="D128" s="60">
        <v>491.32948376301903</v>
      </c>
      <c r="E128" s="60">
        <v>503.494367920098</v>
      </c>
      <c r="F128" s="60">
        <v>497.41192584155903</v>
      </c>
      <c r="G128" s="60">
        <v>383.37362756115499</v>
      </c>
      <c r="H128" s="60">
        <v>420.31772156529001</v>
      </c>
      <c r="I128" s="60">
        <v>468.887369887028</v>
      </c>
    </row>
    <row r="129" spans="1:9">
      <c r="A129" s="64" t="s">
        <v>8</v>
      </c>
      <c r="B129" s="60">
        <v>6287.5996796402696</v>
      </c>
      <c r="C129" s="60">
        <v>5721.3154905108895</v>
      </c>
      <c r="D129" s="60">
        <v>6581.5539944500088</v>
      </c>
      <c r="E129" s="60">
        <v>6898.9779422136553</v>
      </c>
      <c r="F129" s="60">
        <v>6492.6861130754751</v>
      </c>
      <c r="G129" s="60">
        <v>5462.0595189262149</v>
      </c>
      <c r="H129" s="60">
        <v>6450.6115351954668</v>
      </c>
      <c r="I129" s="60">
        <v>5840.8811474697959</v>
      </c>
    </row>
    <row r="130" spans="1:9">
      <c r="A130" s="64" t="s">
        <v>137</v>
      </c>
      <c r="B130" s="60">
        <v>3136.376112507065</v>
      </c>
      <c r="C130" s="60">
        <v>3185.5217340986201</v>
      </c>
      <c r="D130" s="60">
        <v>3206.3758212250459</v>
      </c>
      <c r="E130" s="60">
        <v>3265.3125875722608</v>
      </c>
      <c r="F130" s="60">
        <v>3283.4999882701632</v>
      </c>
      <c r="G130" s="60">
        <v>3200.023714226762</v>
      </c>
      <c r="H130" s="60">
        <v>3331.7100833655891</v>
      </c>
      <c r="I130" s="60">
        <v>3403.1113615584909</v>
      </c>
    </row>
    <row r="131" spans="1:9">
      <c r="A131" s="64" t="s">
        <v>136</v>
      </c>
      <c r="B131" s="60">
        <v>272.32061985648397</v>
      </c>
      <c r="C131" s="60">
        <v>267.32782376714601</v>
      </c>
      <c r="D131" s="60">
        <v>314.78884964107101</v>
      </c>
      <c r="E131" s="60">
        <v>322.66905785119798</v>
      </c>
      <c r="F131" s="60">
        <v>299.89735351774999</v>
      </c>
      <c r="G131" s="60">
        <v>378.81928669446597</v>
      </c>
      <c r="H131" s="60">
        <v>402.37002301826902</v>
      </c>
      <c r="I131" s="60">
        <v>404.61723068275398</v>
      </c>
    </row>
    <row r="132" spans="1:9">
      <c r="A132" s="64" t="s">
        <v>135</v>
      </c>
      <c r="B132" s="60">
        <v>1490.0483074818701</v>
      </c>
      <c r="C132" s="60">
        <v>1502.9324860076299</v>
      </c>
      <c r="D132" s="60">
        <v>1543.5320378126601</v>
      </c>
      <c r="E132" s="60">
        <v>1565.3449335425901</v>
      </c>
      <c r="F132" s="60">
        <v>1581.37501488258</v>
      </c>
      <c r="G132" s="60">
        <v>1403.8456093882601</v>
      </c>
      <c r="H132" s="60">
        <v>1485.0147502294601</v>
      </c>
      <c r="I132" s="60">
        <v>1383.9203680964899</v>
      </c>
    </row>
  </sheetData>
  <mergeCells count="38">
    <mergeCell ref="B123:J123"/>
    <mergeCell ref="B120:J120"/>
    <mergeCell ref="B121:J121"/>
    <mergeCell ref="B122:J122"/>
    <mergeCell ref="B92:J92"/>
    <mergeCell ref="B93:J93"/>
    <mergeCell ref="B91:J91"/>
    <mergeCell ref="A55:B55"/>
    <mergeCell ref="B52:J52"/>
    <mergeCell ref="B47:J47"/>
    <mergeCell ref="B49:J49"/>
    <mergeCell ref="B50:J50"/>
    <mergeCell ref="B48:J48"/>
    <mergeCell ref="B87:J87"/>
    <mergeCell ref="B89:J89"/>
    <mergeCell ref="B90:J90"/>
    <mergeCell ref="B30:J30"/>
    <mergeCell ref="B32:J32"/>
    <mergeCell ref="B34:J34"/>
    <mergeCell ref="B53:J53"/>
    <mergeCell ref="B31:J31"/>
    <mergeCell ref="B35:J35"/>
    <mergeCell ref="B41:J41"/>
    <mergeCell ref="B51:J51"/>
    <mergeCell ref="B46:J46"/>
    <mergeCell ref="S1:Y1"/>
    <mergeCell ref="A11:E11"/>
    <mergeCell ref="B14:J14"/>
    <mergeCell ref="B15:J15"/>
    <mergeCell ref="B12:J12"/>
    <mergeCell ref="B43:J43"/>
    <mergeCell ref="B45:J45"/>
    <mergeCell ref="B42:J42"/>
    <mergeCell ref="B44:J44"/>
    <mergeCell ref="A1:G1"/>
    <mergeCell ref="B16:J16"/>
    <mergeCell ref="B17:J17"/>
    <mergeCell ref="B29:J29"/>
  </mergeCell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E5ED1-30E6-42A4-9C5A-7542A0AD1CED}">
  <dimension ref="A1:AG35"/>
  <sheetViews>
    <sheetView workbookViewId="0">
      <selection activeCell="D38" sqref="D38"/>
    </sheetView>
  </sheetViews>
  <sheetFormatPr baseColWidth="10" defaultColWidth="8.88671875" defaultRowHeight="14.4"/>
  <cols>
    <col min="1" max="1" width="26.109375" bestFit="1" customWidth="1"/>
    <col min="2" max="2" width="12.6640625" bestFit="1" customWidth="1"/>
    <col min="3" max="3" width="10" bestFit="1" customWidth="1"/>
  </cols>
  <sheetData>
    <row r="1" spans="1:33">
      <c r="A1" t="s">
        <v>96</v>
      </c>
      <c r="B1" t="s">
        <v>107</v>
      </c>
      <c r="C1" s="110">
        <v>2020</v>
      </c>
      <c r="D1" s="110">
        <v>2021</v>
      </c>
      <c r="E1" s="110">
        <v>2022</v>
      </c>
      <c r="F1" s="110">
        <v>2023</v>
      </c>
      <c r="G1" s="110">
        <v>2024</v>
      </c>
      <c r="H1" s="110">
        <v>2025</v>
      </c>
      <c r="I1" s="110">
        <v>2026</v>
      </c>
      <c r="J1" s="110">
        <v>2027</v>
      </c>
      <c r="K1" s="110">
        <v>2028</v>
      </c>
      <c r="L1" s="110">
        <v>2029</v>
      </c>
      <c r="M1" s="110">
        <v>2030</v>
      </c>
      <c r="N1" s="110">
        <v>2031</v>
      </c>
      <c r="O1" s="110">
        <v>2032</v>
      </c>
      <c r="P1" s="110">
        <v>2033</v>
      </c>
      <c r="Q1" s="110">
        <v>2034</v>
      </c>
      <c r="R1" s="110">
        <v>2035</v>
      </c>
      <c r="S1" s="110">
        <v>2036</v>
      </c>
      <c r="T1" s="110">
        <v>2037</v>
      </c>
      <c r="U1" s="110">
        <v>2038</v>
      </c>
      <c r="V1" s="110">
        <v>2039</v>
      </c>
      <c r="W1" s="110">
        <v>2040</v>
      </c>
      <c r="X1" s="110">
        <v>2041</v>
      </c>
      <c r="Y1" s="110">
        <v>2042</v>
      </c>
      <c r="Z1" s="110">
        <v>2043</v>
      </c>
      <c r="AA1" s="110">
        <v>2044</v>
      </c>
      <c r="AB1" s="110">
        <v>2045</v>
      </c>
      <c r="AC1" s="110">
        <v>2046</v>
      </c>
      <c r="AD1" s="110">
        <v>2047</v>
      </c>
      <c r="AE1" s="110">
        <v>2048</v>
      </c>
      <c r="AF1" s="110">
        <v>2049</v>
      </c>
      <c r="AG1" s="110">
        <v>2050</v>
      </c>
    </row>
    <row r="2" spans="1:33">
      <c r="A2" t="s">
        <v>241</v>
      </c>
      <c r="B2" t="s">
        <v>97</v>
      </c>
      <c r="C2" s="109">
        <v>6533943840</v>
      </c>
      <c r="D2" s="109">
        <v>6533943840</v>
      </c>
      <c r="E2" s="109">
        <v>6533943840</v>
      </c>
      <c r="F2" s="109">
        <v>6533943840</v>
      </c>
      <c r="G2" s="109">
        <v>6533943840</v>
      </c>
      <c r="H2" s="109">
        <v>6533943840</v>
      </c>
      <c r="I2" s="109">
        <v>6533943840</v>
      </c>
      <c r="J2" s="109">
        <v>6533943840</v>
      </c>
      <c r="K2" s="109">
        <v>6533943840</v>
      </c>
      <c r="L2" s="109">
        <v>6533943840</v>
      </c>
      <c r="M2" s="109">
        <v>6533943840</v>
      </c>
      <c r="N2" s="109">
        <v>6533943840</v>
      </c>
      <c r="O2" s="109">
        <v>6533943840</v>
      </c>
      <c r="P2" s="109">
        <v>6533943840</v>
      </c>
      <c r="Q2" s="109">
        <v>6533943840</v>
      </c>
      <c r="R2" s="109">
        <v>6533943840</v>
      </c>
      <c r="S2" s="109">
        <v>6533943840</v>
      </c>
      <c r="T2" s="109">
        <v>6533943840</v>
      </c>
      <c r="U2" s="109">
        <v>6533943840</v>
      </c>
      <c r="V2" s="109">
        <v>6533943840</v>
      </c>
      <c r="W2" s="109">
        <v>6533943840</v>
      </c>
      <c r="X2" s="109">
        <v>6533943840</v>
      </c>
      <c r="Y2" s="109">
        <v>6533943840</v>
      </c>
      <c r="Z2" s="109">
        <v>6533943840</v>
      </c>
      <c r="AA2" s="109">
        <v>6533943840</v>
      </c>
      <c r="AB2" s="109">
        <v>6533943840</v>
      </c>
      <c r="AC2" s="109">
        <v>6533943840</v>
      </c>
      <c r="AD2" s="109">
        <v>6533943840</v>
      </c>
      <c r="AE2" s="109">
        <v>6533943840</v>
      </c>
      <c r="AF2" s="109">
        <v>6533943840</v>
      </c>
      <c r="AG2" s="109">
        <v>6533943840</v>
      </c>
    </row>
    <row r="3" spans="1:33">
      <c r="A3" t="s">
        <v>240</v>
      </c>
      <c r="B3" t="s">
        <v>97</v>
      </c>
      <c r="C3" s="109">
        <v>28700000</v>
      </c>
      <c r="D3" s="109">
        <v>28700000</v>
      </c>
      <c r="E3" s="109">
        <v>28700000</v>
      </c>
      <c r="F3" s="109">
        <v>28700000</v>
      </c>
      <c r="G3" s="109">
        <v>28700000</v>
      </c>
      <c r="H3" s="109">
        <v>28700000</v>
      </c>
      <c r="I3" s="109">
        <v>28700000</v>
      </c>
      <c r="J3" s="109">
        <v>28700000</v>
      </c>
      <c r="K3" s="109">
        <v>28700000</v>
      </c>
      <c r="L3" s="109">
        <v>28700000</v>
      </c>
      <c r="M3" s="109">
        <v>28700000</v>
      </c>
      <c r="N3" s="109">
        <v>28700000</v>
      </c>
      <c r="O3" s="109">
        <v>28700000</v>
      </c>
      <c r="P3" s="109">
        <v>28700000</v>
      </c>
      <c r="Q3" s="109">
        <v>28700000</v>
      </c>
      <c r="R3" s="109">
        <v>28700000</v>
      </c>
      <c r="S3" s="109">
        <v>28700000</v>
      </c>
      <c r="T3" s="109">
        <v>28700000</v>
      </c>
      <c r="U3" s="109">
        <v>28700000</v>
      </c>
      <c r="V3" s="109">
        <v>28700000</v>
      </c>
      <c r="W3" s="109">
        <v>28700000</v>
      </c>
      <c r="X3" s="109">
        <v>28700000</v>
      </c>
      <c r="Y3" s="109">
        <v>28700000</v>
      </c>
      <c r="Z3" s="109">
        <v>28700000</v>
      </c>
      <c r="AA3" s="109">
        <v>28700000</v>
      </c>
      <c r="AB3" s="109">
        <v>28700000</v>
      </c>
      <c r="AC3" s="109">
        <v>28700000</v>
      </c>
      <c r="AD3" s="109">
        <v>28700000</v>
      </c>
      <c r="AE3" s="109">
        <v>28700000</v>
      </c>
      <c r="AF3" s="109">
        <v>28700000</v>
      </c>
      <c r="AG3" s="109">
        <v>28700000</v>
      </c>
    </row>
    <row r="4" spans="1:33">
      <c r="A4" t="s">
        <v>239</v>
      </c>
      <c r="B4" t="s">
        <v>97</v>
      </c>
      <c r="C4" s="109">
        <v>27740000.000000015</v>
      </c>
      <c r="D4" s="109">
        <v>27740000.000000015</v>
      </c>
      <c r="E4" s="109">
        <v>27740000.000000015</v>
      </c>
      <c r="F4" s="109">
        <v>27740000.000000015</v>
      </c>
      <c r="G4" s="109">
        <v>27740000.000000015</v>
      </c>
      <c r="H4" s="109">
        <v>27740000.000000015</v>
      </c>
      <c r="I4" s="109">
        <v>27740000.000000015</v>
      </c>
      <c r="J4" s="109">
        <v>27740000.000000015</v>
      </c>
      <c r="K4" s="109">
        <v>27740000.000000015</v>
      </c>
      <c r="L4" s="109">
        <v>27740000.000000015</v>
      </c>
      <c r="M4" s="109">
        <v>27740000.000000015</v>
      </c>
      <c r="N4" s="109">
        <v>27740000.000000015</v>
      </c>
      <c r="O4" s="109">
        <v>27740000.000000015</v>
      </c>
      <c r="P4" s="109">
        <v>27740000.000000015</v>
      </c>
      <c r="Q4" s="109">
        <v>27740000.000000015</v>
      </c>
      <c r="R4" s="109">
        <v>27740000.000000015</v>
      </c>
      <c r="S4" s="109">
        <v>27740000.000000015</v>
      </c>
      <c r="T4" s="109">
        <v>27740000.000000015</v>
      </c>
      <c r="U4" s="109">
        <v>27740000.000000015</v>
      </c>
      <c r="V4" s="109">
        <v>27740000.000000015</v>
      </c>
      <c r="W4" s="109">
        <v>27740000.000000015</v>
      </c>
      <c r="X4" s="109">
        <v>27740000.000000015</v>
      </c>
      <c r="Y4" s="109">
        <v>27740000.000000015</v>
      </c>
      <c r="Z4" s="109">
        <v>27740000.000000015</v>
      </c>
      <c r="AA4" s="109">
        <v>27740000.000000015</v>
      </c>
      <c r="AB4" s="109">
        <v>27740000.000000015</v>
      </c>
      <c r="AC4" s="109">
        <v>27740000.000000015</v>
      </c>
      <c r="AD4" s="109">
        <v>27740000.000000015</v>
      </c>
      <c r="AE4" s="109">
        <v>27740000.000000015</v>
      </c>
      <c r="AF4" s="109">
        <v>27740000.000000015</v>
      </c>
      <c r="AG4" s="109">
        <v>27740000.000000015</v>
      </c>
    </row>
    <row r="5" spans="1:33">
      <c r="A5" t="s">
        <v>238</v>
      </c>
      <c r="B5" t="s">
        <v>97</v>
      </c>
      <c r="C5" s="109">
        <v>17791704810.454498</v>
      </c>
      <c r="D5" s="109">
        <v>17791704810.454498</v>
      </c>
      <c r="E5" s="109">
        <v>17791704810.454498</v>
      </c>
      <c r="F5" s="109">
        <v>17791704810.454498</v>
      </c>
      <c r="G5" s="109">
        <v>17791704810.454498</v>
      </c>
      <c r="H5" s="109">
        <v>17791704810.454498</v>
      </c>
      <c r="I5" s="109">
        <v>17791704810.454498</v>
      </c>
      <c r="J5" s="109">
        <v>17791704810.454498</v>
      </c>
      <c r="K5" s="109">
        <v>17791704810.454498</v>
      </c>
      <c r="L5" s="109">
        <v>17791704810.454498</v>
      </c>
      <c r="M5" s="109">
        <v>17791704810.454498</v>
      </c>
      <c r="N5" s="109">
        <v>17791704810.454498</v>
      </c>
      <c r="O5" s="109">
        <v>17791704810.454498</v>
      </c>
      <c r="P5" s="109">
        <v>17791704810.454498</v>
      </c>
      <c r="Q5" s="109">
        <v>17791704810.454498</v>
      </c>
      <c r="R5" s="109">
        <v>17791704810.454498</v>
      </c>
      <c r="S5" s="109">
        <v>17791704810.454498</v>
      </c>
      <c r="T5" s="109">
        <v>17791704810.454498</v>
      </c>
      <c r="U5" s="109">
        <v>17791704810.454498</v>
      </c>
      <c r="V5" s="109">
        <v>17791704810.454498</v>
      </c>
      <c r="W5" s="109">
        <v>17791704810.454498</v>
      </c>
      <c r="X5" s="109">
        <v>17791704810.454498</v>
      </c>
      <c r="Y5" s="109">
        <v>17791704810.454498</v>
      </c>
      <c r="Z5" s="109">
        <v>17791704810.454498</v>
      </c>
      <c r="AA5" s="109">
        <v>17791704810.454498</v>
      </c>
      <c r="AB5" s="109">
        <v>17791704810.454498</v>
      </c>
      <c r="AC5" s="109">
        <v>17791704810.454498</v>
      </c>
      <c r="AD5" s="109">
        <v>17791704810.454498</v>
      </c>
      <c r="AE5" s="109">
        <v>17791704810.454498</v>
      </c>
      <c r="AF5" s="109">
        <v>17791704810.454498</v>
      </c>
      <c r="AG5" s="109">
        <v>17791704810.454498</v>
      </c>
    </row>
    <row r="6" spans="1:33">
      <c r="A6" t="s">
        <v>237</v>
      </c>
      <c r="B6" t="s">
        <v>97</v>
      </c>
      <c r="C6" s="109">
        <v>1960183152</v>
      </c>
      <c r="D6" s="109">
        <v>1960183152</v>
      </c>
      <c r="E6" s="109">
        <v>1960183152</v>
      </c>
      <c r="F6" s="109">
        <v>1960183152</v>
      </c>
      <c r="G6" s="109">
        <v>1960183152</v>
      </c>
      <c r="H6" s="109">
        <v>1960183152</v>
      </c>
      <c r="I6" s="109">
        <v>1960183152</v>
      </c>
      <c r="J6" s="109">
        <v>1960183152</v>
      </c>
      <c r="K6" s="109">
        <v>1960183152</v>
      </c>
      <c r="L6" s="109">
        <v>1960183152</v>
      </c>
      <c r="M6" s="109">
        <v>1960183152</v>
      </c>
      <c r="N6" s="109">
        <v>1960183152</v>
      </c>
      <c r="O6" s="109">
        <v>1960183152</v>
      </c>
      <c r="P6" s="109">
        <v>1960183152</v>
      </c>
      <c r="Q6" s="109">
        <v>1960183152</v>
      </c>
      <c r="R6" s="109">
        <v>1960183152</v>
      </c>
      <c r="S6" s="109">
        <v>1960183152</v>
      </c>
      <c r="T6" s="109">
        <v>1960183152</v>
      </c>
      <c r="U6" s="109">
        <v>1960183152</v>
      </c>
      <c r="V6" s="109">
        <v>1960183152</v>
      </c>
      <c r="W6" s="109">
        <v>1960183152</v>
      </c>
      <c r="X6" s="109">
        <v>1960183152</v>
      </c>
      <c r="Y6" s="109">
        <v>1960183152</v>
      </c>
      <c r="Z6" s="109">
        <v>1960183152</v>
      </c>
      <c r="AA6" s="109">
        <v>1960183152</v>
      </c>
      <c r="AB6" s="109">
        <v>1960183152</v>
      </c>
      <c r="AC6" s="109">
        <v>1960183152</v>
      </c>
      <c r="AD6" s="109">
        <v>1960183152</v>
      </c>
      <c r="AE6" s="109">
        <v>1960183152</v>
      </c>
      <c r="AF6" s="109">
        <v>1960183152</v>
      </c>
      <c r="AG6" s="109">
        <v>1960183152</v>
      </c>
    </row>
    <row r="7" spans="1:33">
      <c r="A7" t="s">
        <v>236</v>
      </c>
      <c r="B7" t="s">
        <v>97</v>
      </c>
      <c r="C7" s="109">
        <v>2613577536</v>
      </c>
      <c r="D7" s="109">
        <v>2613577536</v>
      </c>
      <c r="E7" s="109">
        <v>2613577536</v>
      </c>
      <c r="F7" s="109">
        <v>2613577536</v>
      </c>
      <c r="G7" s="109">
        <v>2613577536</v>
      </c>
      <c r="H7" s="109">
        <v>2613577536</v>
      </c>
      <c r="I7" s="109">
        <v>2613577536</v>
      </c>
      <c r="J7" s="109">
        <v>2613577536</v>
      </c>
      <c r="K7" s="109">
        <v>2613577536</v>
      </c>
      <c r="L7" s="109">
        <v>2613577536</v>
      </c>
      <c r="M7" s="109">
        <v>2613577536</v>
      </c>
      <c r="N7" s="109">
        <v>2613577536</v>
      </c>
      <c r="O7" s="109">
        <v>2613577536</v>
      </c>
      <c r="P7" s="109">
        <v>2613577536</v>
      </c>
      <c r="Q7" s="109">
        <v>2613577536</v>
      </c>
      <c r="R7" s="109">
        <v>2613577536</v>
      </c>
      <c r="S7" s="109">
        <v>2613577536</v>
      </c>
      <c r="T7" s="109">
        <v>2613577536</v>
      </c>
      <c r="U7" s="109">
        <v>2613577536</v>
      </c>
      <c r="V7" s="109">
        <v>2613577536</v>
      </c>
      <c r="W7" s="109">
        <v>2613577536</v>
      </c>
      <c r="X7" s="109">
        <v>2613577536</v>
      </c>
      <c r="Y7" s="109">
        <v>2613577536</v>
      </c>
      <c r="Z7" s="109">
        <v>2613577536</v>
      </c>
      <c r="AA7" s="109">
        <v>2613577536</v>
      </c>
      <c r="AB7" s="109">
        <v>2613577536</v>
      </c>
      <c r="AC7" s="109">
        <v>2613577536</v>
      </c>
      <c r="AD7" s="109">
        <v>2613577536</v>
      </c>
      <c r="AE7" s="109">
        <v>2613577536</v>
      </c>
      <c r="AF7" s="109">
        <v>2613577536</v>
      </c>
      <c r="AG7" s="109">
        <v>2613577536</v>
      </c>
    </row>
    <row r="8" spans="1:33">
      <c r="A8" t="s">
        <v>235</v>
      </c>
      <c r="B8" t="s">
        <v>233</v>
      </c>
      <c r="C8" s="108">
        <v>6.1037824148450994</v>
      </c>
      <c r="D8" s="108">
        <v>5.9313514719208005</v>
      </c>
      <c r="E8" s="108">
        <v>5.7659066544817996</v>
      </c>
      <c r="F8" s="108">
        <v>5.7659066544817996</v>
      </c>
      <c r="G8" s="108">
        <v>5.7659066544817996</v>
      </c>
      <c r="H8" s="108">
        <v>5.7659066544817996</v>
      </c>
      <c r="I8" s="108">
        <v>5.7659066544817996</v>
      </c>
      <c r="J8" s="108">
        <v>5.7659066544817996</v>
      </c>
      <c r="K8" s="108">
        <v>5.7659066544817996</v>
      </c>
      <c r="L8" s="108">
        <v>5.7659066544817996</v>
      </c>
      <c r="M8" s="108">
        <v>5.7659066544817996</v>
      </c>
      <c r="N8" s="108">
        <v>5.7659066544817996</v>
      </c>
      <c r="O8" s="108">
        <v>5.7659066544817996</v>
      </c>
      <c r="P8" s="108">
        <v>5.7659066544817996</v>
      </c>
      <c r="Q8" s="108">
        <v>5.7659066544817996</v>
      </c>
      <c r="R8" s="108">
        <v>5.7659066544817996</v>
      </c>
      <c r="S8" s="108">
        <v>5.7659066544817996</v>
      </c>
      <c r="T8" s="108">
        <v>5.7659066544817996</v>
      </c>
      <c r="U8" s="108">
        <v>5.7659066544817996</v>
      </c>
      <c r="V8" s="108">
        <v>5.7659066544817996</v>
      </c>
      <c r="W8" s="108">
        <v>5.7659066544817996</v>
      </c>
      <c r="X8" s="108">
        <v>5.7659066544817996</v>
      </c>
      <c r="Y8" s="108">
        <v>5.7659066544817996</v>
      </c>
      <c r="Z8" s="108">
        <v>5.7659066544817996</v>
      </c>
      <c r="AA8" s="108">
        <v>5.7659066544817996</v>
      </c>
      <c r="AB8" s="108">
        <v>5.7659066544817996</v>
      </c>
      <c r="AC8" s="108">
        <v>5.7659066544817996</v>
      </c>
      <c r="AD8" s="108">
        <v>5.7659066544817996</v>
      </c>
      <c r="AE8" s="108">
        <v>5.7659066544817996</v>
      </c>
      <c r="AF8" s="108">
        <v>5.7659066544817996</v>
      </c>
      <c r="AG8" s="108">
        <v>5.7659066544817996</v>
      </c>
    </row>
    <row r="9" spans="1:33">
      <c r="A9" t="s">
        <v>234</v>
      </c>
      <c r="B9" t="s">
        <v>233</v>
      </c>
      <c r="C9" s="108">
        <v>209.80962927233318</v>
      </c>
      <c r="D9" s="108">
        <v>203.52036189958042</v>
      </c>
      <c r="E9" s="108">
        <v>197.51706136411562</v>
      </c>
      <c r="F9" s="108">
        <v>197.51706136411562</v>
      </c>
      <c r="G9" s="108">
        <v>197.51706136411562</v>
      </c>
      <c r="H9" s="108">
        <v>197.51706136411562</v>
      </c>
      <c r="I9" s="108">
        <v>197.51706136411562</v>
      </c>
      <c r="J9" s="108">
        <v>197.51706136411562</v>
      </c>
      <c r="K9" s="108">
        <v>197.51706136411562</v>
      </c>
      <c r="L9" s="108">
        <v>197.51706136411562</v>
      </c>
      <c r="M9" s="108">
        <v>197.51706136411562</v>
      </c>
      <c r="N9" s="108">
        <v>197.51706136411562</v>
      </c>
      <c r="O9" s="108">
        <v>197.51706136411562</v>
      </c>
      <c r="P9" s="108">
        <v>197.51706136411562</v>
      </c>
      <c r="Q9" s="108">
        <v>197.51706136411562</v>
      </c>
      <c r="R9" s="108">
        <v>197.51706136411562</v>
      </c>
      <c r="S9" s="108">
        <v>197.51706136411562</v>
      </c>
      <c r="T9" s="108">
        <v>197.51706136411562</v>
      </c>
      <c r="U9" s="108">
        <v>197.51706136411562</v>
      </c>
      <c r="V9" s="108">
        <v>197.51706136411562</v>
      </c>
      <c r="W9" s="108">
        <v>197.51706136411562</v>
      </c>
      <c r="X9" s="108">
        <v>197.51706136411562</v>
      </c>
      <c r="Y9" s="108">
        <v>197.51706136411562</v>
      </c>
      <c r="Z9" s="108">
        <v>197.51706136411562</v>
      </c>
      <c r="AA9" s="108">
        <v>197.51706136411562</v>
      </c>
      <c r="AB9" s="108">
        <v>197.51706136411562</v>
      </c>
      <c r="AC9" s="108">
        <v>197.51706136411562</v>
      </c>
      <c r="AD9" s="108">
        <v>197.51706136411562</v>
      </c>
      <c r="AE9" s="108">
        <v>197.51706136411562</v>
      </c>
      <c r="AF9" s="108">
        <v>197.51706136411562</v>
      </c>
      <c r="AG9" s="108">
        <v>197.51706136411562</v>
      </c>
    </row>
    <row r="10" spans="1:33">
      <c r="A10" t="s">
        <v>232</v>
      </c>
      <c r="B10" s="106" t="s">
        <v>225</v>
      </c>
      <c r="C10" s="107">
        <v>5.7670000000000006E-2</v>
      </c>
      <c r="D10" s="107">
        <v>5.7670000000000006E-2</v>
      </c>
      <c r="E10" s="107">
        <v>5.7670000000000006E-2</v>
      </c>
      <c r="F10" s="107">
        <v>5.7670000000000006E-2</v>
      </c>
      <c r="G10" s="107">
        <v>5.7670000000000006E-2</v>
      </c>
      <c r="H10" s="107">
        <v>5.7670000000000006E-2</v>
      </c>
      <c r="I10" s="107">
        <v>5.7670000000000006E-2</v>
      </c>
      <c r="J10" s="107">
        <v>5.7670000000000006E-2</v>
      </c>
      <c r="K10" s="107">
        <v>5.7670000000000006E-2</v>
      </c>
      <c r="L10" s="107">
        <v>5.7670000000000006E-2</v>
      </c>
      <c r="M10" s="107">
        <v>5.7670000000000006E-2</v>
      </c>
      <c r="N10" s="107">
        <v>5.7670000000000006E-2</v>
      </c>
      <c r="O10" s="107">
        <v>5.7670000000000006E-2</v>
      </c>
      <c r="P10" s="107">
        <v>5.7670000000000006E-2</v>
      </c>
      <c r="Q10" s="107">
        <v>5.7670000000000006E-2</v>
      </c>
      <c r="R10" s="107">
        <v>5.7670000000000006E-2</v>
      </c>
      <c r="S10" s="107">
        <v>5.7670000000000006E-2</v>
      </c>
      <c r="T10" s="107">
        <v>5.7670000000000006E-2</v>
      </c>
      <c r="U10" s="107">
        <v>5.7670000000000006E-2</v>
      </c>
      <c r="V10" s="107">
        <v>5.7670000000000006E-2</v>
      </c>
      <c r="W10" s="107">
        <v>5.7670000000000006E-2</v>
      </c>
      <c r="X10" s="107">
        <v>5.7670000000000006E-2</v>
      </c>
      <c r="Y10" s="107">
        <v>5.7670000000000006E-2</v>
      </c>
      <c r="Z10" s="107">
        <v>5.7670000000000006E-2</v>
      </c>
      <c r="AA10" s="107">
        <v>5.7670000000000006E-2</v>
      </c>
      <c r="AB10" s="107">
        <v>5.7670000000000006E-2</v>
      </c>
      <c r="AC10" s="107">
        <v>5.7670000000000006E-2</v>
      </c>
      <c r="AD10" s="107">
        <v>5.7670000000000006E-2</v>
      </c>
      <c r="AE10" s="107">
        <v>5.7670000000000006E-2</v>
      </c>
      <c r="AF10" s="107">
        <v>5.7670000000000006E-2</v>
      </c>
      <c r="AG10" s="107">
        <v>5.7670000000000006E-2</v>
      </c>
    </row>
    <row r="11" spans="1:33">
      <c r="A11" t="s">
        <v>231</v>
      </c>
      <c r="B11" s="106" t="s">
        <v>225</v>
      </c>
      <c r="C11" s="107">
        <v>31.03</v>
      </c>
      <c r="D11" s="107">
        <v>31.03</v>
      </c>
      <c r="E11" s="107">
        <v>31.03</v>
      </c>
      <c r="F11" s="107">
        <v>31.03</v>
      </c>
      <c r="G11" s="107">
        <v>31.03</v>
      </c>
      <c r="H11" s="107">
        <v>31.03</v>
      </c>
      <c r="I11" s="107">
        <v>31.03</v>
      </c>
      <c r="J11" s="107">
        <v>31.03</v>
      </c>
      <c r="K11" s="107">
        <v>31.03</v>
      </c>
      <c r="L11" s="107">
        <v>31.03</v>
      </c>
      <c r="M11" s="107">
        <v>31.03</v>
      </c>
      <c r="N11" s="107">
        <v>31.03</v>
      </c>
      <c r="O11" s="107">
        <v>31.03</v>
      </c>
      <c r="P11" s="107">
        <v>31.03</v>
      </c>
      <c r="Q11" s="107">
        <v>31.03</v>
      </c>
      <c r="R11" s="107">
        <v>31.03</v>
      </c>
      <c r="S11" s="107">
        <v>31.03</v>
      </c>
      <c r="T11" s="107">
        <v>31.03</v>
      </c>
      <c r="U11" s="107">
        <v>31.03</v>
      </c>
      <c r="V11" s="107">
        <v>31.03</v>
      </c>
      <c r="W11" s="107">
        <v>31.03</v>
      </c>
      <c r="X11" s="107">
        <v>31.03</v>
      </c>
      <c r="Y11" s="107">
        <v>31.03</v>
      </c>
      <c r="Z11" s="107">
        <v>31.03</v>
      </c>
      <c r="AA11" s="107">
        <v>31.03</v>
      </c>
      <c r="AB11" s="107">
        <v>31.03</v>
      </c>
      <c r="AC11" s="107">
        <v>31.03</v>
      </c>
      <c r="AD11" s="107">
        <v>31.03</v>
      </c>
      <c r="AE11" s="107">
        <v>31.03</v>
      </c>
      <c r="AF11" s="107">
        <v>31.03</v>
      </c>
      <c r="AG11" s="107">
        <v>31.03</v>
      </c>
    </row>
    <row r="12" spans="1:33">
      <c r="A12" t="s">
        <v>230</v>
      </c>
      <c r="B12" s="106" t="s">
        <v>225</v>
      </c>
      <c r="C12" s="107">
        <v>0.18</v>
      </c>
      <c r="D12" s="107">
        <v>0.18</v>
      </c>
      <c r="E12" s="107">
        <v>0.18</v>
      </c>
      <c r="F12" s="107">
        <v>0.18</v>
      </c>
      <c r="G12" s="107">
        <v>0.18</v>
      </c>
      <c r="H12" s="107">
        <v>0.18</v>
      </c>
      <c r="I12" s="107">
        <v>0.18</v>
      </c>
      <c r="J12" s="107">
        <v>0.18</v>
      </c>
      <c r="K12" s="107">
        <v>0.18</v>
      </c>
      <c r="L12" s="107">
        <v>0.18</v>
      </c>
      <c r="M12" s="107">
        <v>0.18</v>
      </c>
      <c r="N12" s="107">
        <v>0.18</v>
      </c>
      <c r="O12" s="107">
        <v>0.18</v>
      </c>
      <c r="P12" s="107">
        <v>0.18</v>
      </c>
      <c r="Q12" s="107">
        <v>0.18</v>
      </c>
      <c r="R12" s="107">
        <v>0.18</v>
      </c>
      <c r="S12" s="107">
        <v>0.18</v>
      </c>
      <c r="T12" s="107">
        <v>0.18</v>
      </c>
      <c r="U12" s="107">
        <v>0.18</v>
      </c>
      <c r="V12" s="107">
        <v>0.18</v>
      </c>
      <c r="W12" s="107">
        <v>0.18</v>
      </c>
      <c r="X12" s="107">
        <v>0.18</v>
      </c>
      <c r="Y12" s="107">
        <v>0.18</v>
      </c>
      <c r="Z12" s="107">
        <v>0.18</v>
      </c>
      <c r="AA12" s="107">
        <v>0.18</v>
      </c>
      <c r="AB12" s="107">
        <v>0.18</v>
      </c>
      <c r="AC12" s="107">
        <v>0.18</v>
      </c>
      <c r="AD12" s="107">
        <v>0.18</v>
      </c>
      <c r="AE12" s="107">
        <v>0.18</v>
      </c>
      <c r="AF12" s="107">
        <v>0.18</v>
      </c>
      <c r="AG12" s="107">
        <v>0.18</v>
      </c>
    </row>
    <row r="13" spans="1:33">
      <c r="A13" t="s">
        <v>229</v>
      </c>
      <c r="B13" s="106" t="s">
        <v>225</v>
      </c>
      <c r="C13" s="107">
        <v>2.19</v>
      </c>
      <c r="D13" s="107">
        <v>2.19</v>
      </c>
      <c r="E13" s="107">
        <v>2.19</v>
      </c>
      <c r="F13" s="107">
        <v>2.19</v>
      </c>
      <c r="G13" s="107">
        <v>2.19</v>
      </c>
      <c r="H13" s="107">
        <v>2.19</v>
      </c>
      <c r="I13" s="107">
        <v>2.19</v>
      </c>
      <c r="J13" s="107">
        <v>2.19</v>
      </c>
      <c r="K13" s="107">
        <v>2.19</v>
      </c>
      <c r="L13" s="107">
        <v>2.19</v>
      </c>
      <c r="M13" s="107">
        <v>2.19</v>
      </c>
      <c r="N13" s="107">
        <v>2.19</v>
      </c>
      <c r="O13" s="107">
        <v>2.19</v>
      </c>
      <c r="P13" s="107">
        <v>2.19</v>
      </c>
      <c r="Q13" s="107">
        <v>2.19</v>
      </c>
      <c r="R13" s="107">
        <v>2.19</v>
      </c>
      <c r="S13" s="107">
        <v>2.19</v>
      </c>
      <c r="T13" s="107">
        <v>2.19</v>
      </c>
      <c r="U13" s="107">
        <v>2.19</v>
      </c>
      <c r="V13" s="107">
        <v>2.19</v>
      </c>
      <c r="W13" s="107">
        <v>2.19</v>
      </c>
      <c r="X13" s="107">
        <v>2.19</v>
      </c>
      <c r="Y13" s="107">
        <v>2.19</v>
      </c>
      <c r="Z13" s="107">
        <v>2.19</v>
      </c>
      <c r="AA13" s="107">
        <v>2.19</v>
      </c>
      <c r="AB13" s="107">
        <v>2.19</v>
      </c>
      <c r="AC13" s="107">
        <v>2.19</v>
      </c>
      <c r="AD13" s="107">
        <v>2.19</v>
      </c>
      <c r="AE13" s="107">
        <v>2.19</v>
      </c>
      <c r="AF13" s="107">
        <v>2.19</v>
      </c>
      <c r="AG13" s="107">
        <v>2.19</v>
      </c>
    </row>
    <row r="14" spans="1:33">
      <c r="A14" t="s">
        <v>228</v>
      </c>
      <c r="B14" s="106" t="s">
        <v>225</v>
      </c>
      <c r="C14" s="107">
        <v>12.78</v>
      </c>
      <c r="D14" s="107">
        <v>12.78</v>
      </c>
      <c r="E14" s="107">
        <v>12.78</v>
      </c>
      <c r="F14" s="107">
        <v>12.78</v>
      </c>
      <c r="G14" s="107">
        <v>12.78</v>
      </c>
      <c r="H14" s="107">
        <v>12.78</v>
      </c>
      <c r="I14" s="107">
        <v>12.78</v>
      </c>
      <c r="J14" s="107">
        <v>12.78</v>
      </c>
      <c r="K14" s="107">
        <v>12.78</v>
      </c>
      <c r="L14" s="107">
        <v>12.78</v>
      </c>
      <c r="M14" s="107">
        <v>12.78</v>
      </c>
      <c r="N14" s="107">
        <v>12.78</v>
      </c>
      <c r="O14" s="107">
        <v>12.78</v>
      </c>
      <c r="P14" s="107">
        <v>12.78</v>
      </c>
      <c r="Q14" s="107">
        <v>12.78</v>
      </c>
      <c r="R14" s="107">
        <v>12.78</v>
      </c>
      <c r="S14" s="107">
        <v>12.78</v>
      </c>
      <c r="T14" s="107">
        <v>12.78</v>
      </c>
      <c r="U14" s="107">
        <v>12.78</v>
      </c>
      <c r="V14" s="107">
        <v>12.78</v>
      </c>
      <c r="W14" s="107">
        <v>12.78</v>
      </c>
      <c r="X14" s="107">
        <v>12.78</v>
      </c>
      <c r="Y14" s="107">
        <v>12.78</v>
      </c>
      <c r="Z14" s="107">
        <v>12.78</v>
      </c>
      <c r="AA14" s="107">
        <v>12.78</v>
      </c>
      <c r="AB14" s="107">
        <v>12.78</v>
      </c>
      <c r="AC14" s="107">
        <v>12.78</v>
      </c>
      <c r="AD14" s="107">
        <v>12.78</v>
      </c>
      <c r="AE14" s="107">
        <v>12.78</v>
      </c>
      <c r="AF14" s="107">
        <v>12.78</v>
      </c>
      <c r="AG14" s="107">
        <v>12.78</v>
      </c>
    </row>
    <row r="15" spans="1:33">
      <c r="A15" t="s">
        <v>227</v>
      </c>
      <c r="B15" s="106" t="s">
        <v>225</v>
      </c>
      <c r="C15" s="107">
        <v>4.38</v>
      </c>
      <c r="D15" s="107">
        <v>4.38</v>
      </c>
      <c r="E15" s="107">
        <v>4.38</v>
      </c>
      <c r="F15" s="107">
        <v>4.38</v>
      </c>
      <c r="G15" s="107">
        <v>4.38</v>
      </c>
      <c r="H15" s="107">
        <v>4.38</v>
      </c>
      <c r="I15" s="107">
        <v>4.38</v>
      </c>
      <c r="J15" s="107">
        <v>4.38</v>
      </c>
      <c r="K15" s="107">
        <v>4.38</v>
      </c>
      <c r="L15" s="107">
        <v>4.38</v>
      </c>
      <c r="M15" s="107">
        <v>4.38</v>
      </c>
      <c r="N15" s="107">
        <v>4.38</v>
      </c>
      <c r="O15" s="107">
        <v>4.38</v>
      </c>
      <c r="P15" s="107">
        <v>4.38</v>
      </c>
      <c r="Q15" s="107">
        <v>4.38</v>
      </c>
      <c r="R15" s="107">
        <v>4.38</v>
      </c>
      <c r="S15" s="107">
        <v>4.38</v>
      </c>
      <c r="T15" s="107">
        <v>4.38</v>
      </c>
      <c r="U15" s="107">
        <v>4.38</v>
      </c>
      <c r="V15" s="107">
        <v>4.38</v>
      </c>
      <c r="W15" s="107">
        <v>4.38</v>
      </c>
      <c r="X15" s="107">
        <v>4.38</v>
      </c>
      <c r="Y15" s="107">
        <v>4.38</v>
      </c>
      <c r="Z15" s="107">
        <v>4.38</v>
      </c>
      <c r="AA15" s="107">
        <v>4.38</v>
      </c>
      <c r="AB15" s="107">
        <v>4.38</v>
      </c>
      <c r="AC15" s="107">
        <v>4.38</v>
      </c>
      <c r="AD15" s="107">
        <v>4.38</v>
      </c>
      <c r="AE15" s="107">
        <v>4.38</v>
      </c>
      <c r="AF15" s="107">
        <v>4.38</v>
      </c>
      <c r="AG15" s="107">
        <v>4.38</v>
      </c>
    </row>
    <row r="16" spans="1:33">
      <c r="A16" t="s">
        <v>226</v>
      </c>
      <c r="B16" s="106" t="s">
        <v>225</v>
      </c>
      <c r="C16" s="107">
        <v>3.01125</v>
      </c>
      <c r="D16" s="107">
        <v>3.01125</v>
      </c>
      <c r="E16" s="107">
        <v>3.01125</v>
      </c>
      <c r="F16" s="107">
        <v>3.01125</v>
      </c>
      <c r="G16" s="107">
        <v>3.01125</v>
      </c>
      <c r="H16" s="107">
        <v>3.01125</v>
      </c>
      <c r="I16" s="107">
        <v>3.01125</v>
      </c>
      <c r="J16" s="107">
        <v>3.01125</v>
      </c>
      <c r="K16" s="107">
        <v>3.01125</v>
      </c>
      <c r="L16" s="107">
        <v>3.01125</v>
      </c>
      <c r="M16" s="107">
        <v>3.01125</v>
      </c>
      <c r="N16" s="107">
        <v>3.01125</v>
      </c>
      <c r="O16" s="107">
        <v>3.01125</v>
      </c>
      <c r="P16" s="107">
        <v>3.01125</v>
      </c>
      <c r="Q16" s="107">
        <v>3.01125</v>
      </c>
      <c r="R16" s="107">
        <v>3.01125</v>
      </c>
      <c r="S16" s="107">
        <v>3.01125</v>
      </c>
      <c r="T16" s="107">
        <v>3.01125</v>
      </c>
      <c r="U16" s="107">
        <v>3.01125</v>
      </c>
      <c r="V16" s="107">
        <v>3.01125</v>
      </c>
      <c r="W16" s="107">
        <v>3.01125</v>
      </c>
      <c r="X16" s="107">
        <v>3.01125</v>
      </c>
      <c r="Y16" s="107">
        <v>3.01125</v>
      </c>
      <c r="Z16" s="107">
        <v>3.01125</v>
      </c>
      <c r="AA16" s="107">
        <v>3.01125</v>
      </c>
      <c r="AB16" s="107">
        <v>3.01125</v>
      </c>
      <c r="AC16" s="107">
        <v>3.01125</v>
      </c>
      <c r="AD16" s="107">
        <v>3.01125</v>
      </c>
      <c r="AE16" s="107">
        <v>3.01125</v>
      </c>
      <c r="AF16" s="107">
        <v>3.01125</v>
      </c>
      <c r="AG16" s="107">
        <v>3.01125</v>
      </c>
    </row>
    <row r="17" spans="1:33">
      <c r="A17" t="s">
        <v>224</v>
      </c>
      <c r="B17" s="106" t="s">
        <v>98</v>
      </c>
      <c r="C17" s="105">
        <v>1450</v>
      </c>
      <c r="D17" s="105">
        <v>1450</v>
      </c>
      <c r="E17" s="105">
        <v>1450</v>
      </c>
      <c r="F17" s="105">
        <v>1450</v>
      </c>
      <c r="G17" s="105">
        <v>1450</v>
      </c>
      <c r="H17" s="105">
        <v>1450</v>
      </c>
      <c r="I17" s="105">
        <v>1450</v>
      </c>
      <c r="J17" s="105">
        <v>1450</v>
      </c>
      <c r="K17" s="105">
        <v>1450</v>
      </c>
      <c r="L17" s="105">
        <v>1450</v>
      </c>
      <c r="M17" s="105">
        <v>1450</v>
      </c>
      <c r="N17" s="105">
        <v>1450</v>
      </c>
      <c r="O17" s="105">
        <v>1450</v>
      </c>
      <c r="P17" s="105">
        <v>1450</v>
      </c>
      <c r="Q17" s="105">
        <v>1450</v>
      </c>
      <c r="R17" s="105">
        <v>1450</v>
      </c>
      <c r="S17" s="105">
        <v>1450</v>
      </c>
      <c r="T17" s="105">
        <v>1450</v>
      </c>
      <c r="U17" s="105">
        <v>1450</v>
      </c>
      <c r="V17" s="105">
        <v>1450</v>
      </c>
      <c r="W17" s="105">
        <v>1450</v>
      </c>
      <c r="X17" s="105">
        <v>1450</v>
      </c>
      <c r="Y17" s="105">
        <v>1450</v>
      </c>
      <c r="Z17" s="105">
        <v>1450</v>
      </c>
      <c r="AA17" s="105">
        <v>1450</v>
      </c>
      <c r="AB17" s="105">
        <v>1450</v>
      </c>
      <c r="AC17" s="105">
        <v>1450</v>
      </c>
      <c r="AD17" s="105">
        <v>1450</v>
      </c>
      <c r="AE17" s="105">
        <v>1450</v>
      </c>
      <c r="AF17" s="105">
        <v>1450</v>
      </c>
      <c r="AG17" s="105">
        <v>1450</v>
      </c>
    </row>
    <row r="18" spans="1:33">
      <c r="A18" t="s">
        <v>223</v>
      </c>
      <c r="B18" s="106" t="s">
        <v>98</v>
      </c>
      <c r="C18" s="105">
        <v>17498</v>
      </c>
      <c r="D18" s="105">
        <v>17498</v>
      </c>
      <c r="E18" s="105">
        <v>17498</v>
      </c>
      <c r="F18" s="105">
        <v>17498</v>
      </c>
      <c r="G18" s="105">
        <v>17498</v>
      </c>
      <c r="H18" s="105">
        <v>17498</v>
      </c>
      <c r="I18" s="105">
        <v>17498</v>
      </c>
      <c r="J18" s="105">
        <v>17498</v>
      </c>
      <c r="K18" s="105">
        <v>17498</v>
      </c>
      <c r="L18" s="105">
        <v>17498</v>
      </c>
      <c r="M18" s="105">
        <v>17498</v>
      </c>
      <c r="N18" s="105">
        <v>17498</v>
      </c>
      <c r="O18" s="105">
        <v>17498</v>
      </c>
      <c r="P18" s="105">
        <v>17498</v>
      </c>
      <c r="Q18" s="105">
        <v>17498</v>
      </c>
      <c r="R18" s="105">
        <v>17498</v>
      </c>
      <c r="S18" s="105">
        <v>17498</v>
      </c>
      <c r="T18" s="105">
        <v>17498</v>
      </c>
      <c r="U18" s="105">
        <v>17498</v>
      </c>
      <c r="V18" s="105">
        <v>17498</v>
      </c>
      <c r="W18" s="105">
        <v>17498</v>
      </c>
      <c r="X18" s="105">
        <v>17498</v>
      </c>
      <c r="Y18" s="105">
        <v>17498</v>
      </c>
      <c r="Z18" s="105">
        <v>17498</v>
      </c>
      <c r="AA18" s="105">
        <v>17498</v>
      </c>
      <c r="AB18" s="105">
        <v>17498</v>
      </c>
      <c r="AC18" s="105">
        <v>17498</v>
      </c>
      <c r="AD18" s="105">
        <v>17498</v>
      </c>
      <c r="AE18" s="105">
        <v>17498</v>
      </c>
      <c r="AF18" s="105">
        <v>17498</v>
      </c>
      <c r="AG18" s="105">
        <v>17498</v>
      </c>
    </row>
    <row r="19" spans="1:33">
      <c r="A19" t="s">
        <v>222</v>
      </c>
      <c r="B19" s="106" t="s">
        <v>98</v>
      </c>
      <c r="C19" s="105">
        <v>34291</v>
      </c>
      <c r="D19" s="105">
        <v>34291</v>
      </c>
      <c r="E19" s="105">
        <v>34291</v>
      </c>
      <c r="F19" s="105">
        <v>34291</v>
      </c>
      <c r="G19" s="105">
        <v>34291</v>
      </c>
      <c r="H19" s="105">
        <v>34291</v>
      </c>
      <c r="I19" s="105">
        <v>34291</v>
      </c>
      <c r="J19" s="105">
        <v>34291</v>
      </c>
      <c r="K19" s="105">
        <v>34291</v>
      </c>
      <c r="L19" s="105">
        <v>34291</v>
      </c>
      <c r="M19" s="105">
        <v>34291</v>
      </c>
      <c r="N19" s="105">
        <v>34291</v>
      </c>
      <c r="O19" s="105">
        <v>34291</v>
      </c>
      <c r="P19" s="105">
        <v>34291</v>
      </c>
      <c r="Q19" s="105">
        <v>34291</v>
      </c>
      <c r="R19" s="105">
        <v>34291</v>
      </c>
      <c r="S19" s="105">
        <v>34291</v>
      </c>
      <c r="T19" s="105">
        <v>34291</v>
      </c>
      <c r="U19" s="105">
        <v>34291</v>
      </c>
      <c r="V19" s="105">
        <v>34291</v>
      </c>
      <c r="W19" s="105">
        <v>34291</v>
      </c>
      <c r="X19" s="105">
        <v>34291</v>
      </c>
      <c r="Y19" s="105">
        <v>34291</v>
      </c>
      <c r="Z19" s="105">
        <v>34291</v>
      </c>
      <c r="AA19" s="105">
        <v>34291</v>
      </c>
      <c r="AB19" s="105">
        <v>34291</v>
      </c>
      <c r="AC19" s="105">
        <v>34291</v>
      </c>
      <c r="AD19" s="105">
        <v>34291</v>
      </c>
      <c r="AE19" s="105">
        <v>34291</v>
      </c>
      <c r="AF19" s="105">
        <v>34291</v>
      </c>
      <c r="AG19" s="105">
        <v>34291</v>
      </c>
    </row>
    <row r="20" spans="1:33">
      <c r="A20" t="s">
        <v>221</v>
      </c>
      <c r="B20" s="106" t="s">
        <v>98</v>
      </c>
      <c r="C20" s="105">
        <v>1750</v>
      </c>
      <c r="D20" s="105">
        <v>1750</v>
      </c>
      <c r="E20" s="105">
        <v>1750</v>
      </c>
      <c r="F20" s="105">
        <v>1750</v>
      </c>
      <c r="G20" s="105">
        <v>1750</v>
      </c>
      <c r="H20" s="105">
        <v>1750</v>
      </c>
      <c r="I20" s="105">
        <v>1750</v>
      </c>
      <c r="J20" s="105">
        <v>1750</v>
      </c>
      <c r="K20" s="105">
        <v>1750</v>
      </c>
      <c r="L20" s="105">
        <v>1750</v>
      </c>
      <c r="M20" s="105">
        <v>1750</v>
      </c>
      <c r="N20" s="105">
        <v>1750</v>
      </c>
      <c r="O20" s="105">
        <v>1750</v>
      </c>
      <c r="P20" s="105">
        <v>1750</v>
      </c>
      <c r="Q20" s="105">
        <v>1750</v>
      </c>
      <c r="R20" s="105">
        <v>1750</v>
      </c>
      <c r="S20" s="105">
        <v>1750</v>
      </c>
      <c r="T20" s="105">
        <v>1750</v>
      </c>
      <c r="U20" s="105">
        <v>1750</v>
      </c>
      <c r="V20" s="105">
        <v>1750</v>
      </c>
      <c r="W20" s="105">
        <v>1750</v>
      </c>
      <c r="X20" s="105">
        <v>1750</v>
      </c>
      <c r="Y20" s="105">
        <v>1750</v>
      </c>
      <c r="Z20" s="105">
        <v>1750</v>
      </c>
      <c r="AA20" s="105">
        <v>1750</v>
      </c>
      <c r="AB20" s="105">
        <v>1750</v>
      </c>
      <c r="AC20" s="105">
        <v>1750</v>
      </c>
      <c r="AD20" s="105">
        <v>1750</v>
      </c>
      <c r="AE20" s="105">
        <v>1750</v>
      </c>
      <c r="AF20" s="105">
        <v>1750</v>
      </c>
      <c r="AG20" s="105">
        <v>1750</v>
      </c>
    </row>
    <row r="21" spans="1:33">
      <c r="A21" t="s">
        <v>220</v>
      </c>
      <c r="B21" s="106" t="s">
        <v>98</v>
      </c>
      <c r="C21" s="105">
        <v>5250</v>
      </c>
      <c r="D21" s="105">
        <v>5250</v>
      </c>
      <c r="E21" s="105">
        <v>5250</v>
      </c>
      <c r="F21" s="105">
        <v>5250</v>
      </c>
      <c r="G21" s="105">
        <v>5250</v>
      </c>
      <c r="H21" s="105">
        <v>5250</v>
      </c>
      <c r="I21" s="105">
        <v>5250</v>
      </c>
      <c r="J21" s="105">
        <v>5250</v>
      </c>
      <c r="K21" s="105">
        <v>5250</v>
      </c>
      <c r="L21" s="105">
        <v>5250</v>
      </c>
      <c r="M21" s="105">
        <v>5250</v>
      </c>
      <c r="N21" s="105">
        <v>5250</v>
      </c>
      <c r="O21" s="105">
        <v>5250</v>
      </c>
      <c r="P21" s="105">
        <v>5250</v>
      </c>
      <c r="Q21" s="105">
        <v>5250</v>
      </c>
      <c r="R21" s="105">
        <v>5250</v>
      </c>
      <c r="S21" s="105">
        <v>5250</v>
      </c>
      <c r="T21" s="105">
        <v>5250</v>
      </c>
      <c r="U21" s="105">
        <v>5250</v>
      </c>
      <c r="V21" s="105">
        <v>5250</v>
      </c>
      <c r="W21" s="105">
        <v>5250</v>
      </c>
      <c r="X21" s="105">
        <v>5250</v>
      </c>
      <c r="Y21" s="105">
        <v>5250</v>
      </c>
      <c r="Z21" s="105">
        <v>5250</v>
      </c>
      <c r="AA21" s="105">
        <v>5250</v>
      </c>
      <c r="AB21" s="105">
        <v>5250</v>
      </c>
      <c r="AC21" s="105">
        <v>5250</v>
      </c>
      <c r="AD21" s="105">
        <v>5250</v>
      </c>
      <c r="AE21" s="105">
        <v>5250</v>
      </c>
      <c r="AF21" s="105">
        <v>5250</v>
      </c>
      <c r="AG21" s="105">
        <v>5250</v>
      </c>
    </row>
    <row r="22" spans="1:33">
      <c r="A22" t="s">
        <v>219</v>
      </c>
      <c r="B22" s="106" t="s">
        <v>98</v>
      </c>
      <c r="C22" s="105">
        <v>25000</v>
      </c>
      <c r="D22" s="105">
        <v>25000</v>
      </c>
      <c r="E22" s="105">
        <v>25000</v>
      </c>
      <c r="F22" s="105">
        <v>25000</v>
      </c>
      <c r="G22" s="105">
        <v>25000</v>
      </c>
      <c r="H22" s="105">
        <v>25000</v>
      </c>
      <c r="I22" s="105">
        <v>25000</v>
      </c>
      <c r="J22" s="105">
        <v>25000</v>
      </c>
      <c r="K22" s="105">
        <v>25000</v>
      </c>
      <c r="L22" s="105">
        <v>25000</v>
      </c>
      <c r="M22" s="105">
        <v>25000</v>
      </c>
      <c r="N22" s="105">
        <v>25000</v>
      </c>
      <c r="O22" s="105">
        <v>25000</v>
      </c>
      <c r="P22" s="105">
        <v>25000</v>
      </c>
      <c r="Q22" s="105">
        <v>25000</v>
      </c>
      <c r="R22" s="105">
        <v>25000</v>
      </c>
      <c r="S22" s="105">
        <v>25000</v>
      </c>
      <c r="T22" s="105">
        <v>25000</v>
      </c>
      <c r="U22" s="105">
        <v>25000</v>
      </c>
      <c r="V22" s="105">
        <v>25000</v>
      </c>
      <c r="W22" s="105">
        <v>25000</v>
      </c>
      <c r="X22" s="105">
        <v>25000</v>
      </c>
      <c r="Y22" s="105">
        <v>25000</v>
      </c>
      <c r="Z22" s="105">
        <v>25000</v>
      </c>
      <c r="AA22" s="105">
        <v>25000</v>
      </c>
      <c r="AB22" s="105">
        <v>25000</v>
      </c>
      <c r="AC22" s="105">
        <v>25000</v>
      </c>
      <c r="AD22" s="105">
        <v>25000</v>
      </c>
      <c r="AE22" s="105">
        <v>25000</v>
      </c>
      <c r="AF22" s="105">
        <v>25000</v>
      </c>
      <c r="AG22" s="105">
        <v>25000</v>
      </c>
    </row>
    <row r="23" spans="1:33">
      <c r="A23" t="s">
        <v>218</v>
      </c>
      <c r="B23" s="102" t="s">
        <v>134</v>
      </c>
      <c r="C23">
        <v>400805.14500000002</v>
      </c>
      <c r="D23">
        <v>400805.14500000002</v>
      </c>
      <c r="E23">
        <v>400805.14500000002</v>
      </c>
      <c r="F23">
        <v>400805.14500000002</v>
      </c>
      <c r="G23">
        <v>400805.14500000002</v>
      </c>
      <c r="H23">
        <v>400805.14500000002</v>
      </c>
      <c r="I23">
        <v>400805.14500000002</v>
      </c>
      <c r="J23">
        <v>400805.14500000002</v>
      </c>
      <c r="K23">
        <v>400805.14500000002</v>
      </c>
      <c r="L23">
        <v>400805.14500000002</v>
      </c>
      <c r="M23">
        <v>400805.14500000002</v>
      </c>
      <c r="N23">
        <v>400805.14500000002</v>
      </c>
      <c r="O23">
        <v>400805.14500000002</v>
      </c>
      <c r="P23">
        <v>400805.14500000002</v>
      </c>
      <c r="Q23">
        <v>400805.14500000002</v>
      </c>
      <c r="R23">
        <v>400805.14500000002</v>
      </c>
      <c r="S23">
        <v>400805.14500000002</v>
      </c>
      <c r="T23">
        <v>400805.14500000002</v>
      </c>
      <c r="U23">
        <v>400805.14500000002</v>
      </c>
      <c r="V23">
        <v>400805.14500000002</v>
      </c>
      <c r="W23">
        <v>400805.14500000002</v>
      </c>
      <c r="X23">
        <v>400805.14500000002</v>
      </c>
      <c r="Y23">
        <v>400805.14500000002</v>
      </c>
      <c r="Z23">
        <v>400805.14500000002</v>
      </c>
      <c r="AA23">
        <v>400805.14500000002</v>
      </c>
      <c r="AB23">
        <v>400805.14500000002</v>
      </c>
      <c r="AC23">
        <v>400805.14500000002</v>
      </c>
      <c r="AD23">
        <v>400805.14500000002</v>
      </c>
      <c r="AE23">
        <v>400805.14500000002</v>
      </c>
      <c r="AF23">
        <v>400805.14500000002</v>
      </c>
      <c r="AG23">
        <v>400805.14500000002</v>
      </c>
    </row>
    <row r="24" spans="1:33">
      <c r="A24" t="s">
        <v>217</v>
      </c>
      <c r="B24" s="102" t="s">
        <v>134</v>
      </c>
      <c r="C24">
        <v>103508.995</v>
      </c>
      <c r="D24">
        <v>103508.995</v>
      </c>
      <c r="E24">
        <v>103508.995</v>
      </c>
      <c r="F24">
        <v>103508.995</v>
      </c>
      <c r="G24">
        <v>103508.995</v>
      </c>
      <c r="H24">
        <v>103508.995</v>
      </c>
      <c r="I24">
        <v>103508.995</v>
      </c>
      <c r="J24">
        <v>103508.995</v>
      </c>
      <c r="K24">
        <v>103508.995</v>
      </c>
      <c r="L24">
        <v>103508.995</v>
      </c>
      <c r="M24">
        <v>103508.995</v>
      </c>
      <c r="N24">
        <v>103508.995</v>
      </c>
      <c r="O24">
        <v>103508.995</v>
      </c>
      <c r="P24">
        <v>103508.995</v>
      </c>
      <c r="Q24">
        <v>103508.995</v>
      </c>
      <c r="R24">
        <v>103508.995</v>
      </c>
      <c r="S24">
        <v>103508.995</v>
      </c>
      <c r="T24">
        <v>103508.995</v>
      </c>
      <c r="U24">
        <v>103508.995</v>
      </c>
      <c r="V24">
        <v>103508.995</v>
      </c>
      <c r="W24">
        <v>103508.995</v>
      </c>
      <c r="X24">
        <v>103508.995</v>
      </c>
      <c r="Y24">
        <v>103508.995</v>
      </c>
      <c r="Z24">
        <v>103508.995</v>
      </c>
      <c r="AA24">
        <v>103508.995</v>
      </c>
      <c r="AB24">
        <v>103508.995</v>
      </c>
      <c r="AC24">
        <v>103508.995</v>
      </c>
      <c r="AD24">
        <v>103508.995</v>
      </c>
      <c r="AE24">
        <v>103508.995</v>
      </c>
      <c r="AF24">
        <v>103508.995</v>
      </c>
      <c r="AG24">
        <v>103508.995</v>
      </c>
    </row>
    <row r="25" spans="1:33">
      <c r="A25" t="s">
        <v>216</v>
      </c>
      <c r="B25" s="102" t="s">
        <v>134</v>
      </c>
      <c r="C25">
        <v>103508.995</v>
      </c>
      <c r="D25">
        <v>103508.995</v>
      </c>
      <c r="E25">
        <v>103508.995</v>
      </c>
      <c r="F25">
        <v>103508.995</v>
      </c>
      <c r="G25">
        <v>103508.995</v>
      </c>
      <c r="H25">
        <v>103508.995</v>
      </c>
      <c r="I25">
        <v>103508.995</v>
      </c>
      <c r="J25">
        <v>103508.995</v>
      </c>
      <c r="K25">
        <v>103508.995</v>
      </c>
      <c r="L25">
        <v>103508.995</v>
      </c>
      <c r="M25">
        <v>103508.995</v>
      </c>
      <c r="N25">
        <v>103508.995</v>
      </c>
      <c r="O25">
        <v>103508.995</v>
      </c>
      <c r="P25">
        <v>103508.995</v>
      </c>
      <c r="Q25">
        <v>103508.995</v>
      </c>
      <c r="R25">
        <v>103508.995</v>
      </c>
      <c r="S25">
        <v>103508.995</v>
      </c>
      <c r="T25">
        <v>103508.995</v>
      </c>
      <c r="U25">
        <v>103508.995</v>
      </c>
      <c r="V25">
        <v>103508.995</v>
      </c>
      <c r="W25">
        <v>103508.995</v>
      </c>
      <c r="X25">
        <v>103508.995</v>
      </c>
      <c r="Y25">
        <v>103508.995</v>
      </c>
      <c r="Z25">
        <v>103508.995</v>
      </c>
      <c r="AA25">
        <v>103508.995</v>
      </c>
      <c r="AB25">
        <v>103508.995</v>
      </c>
      <c r="AC25">
        <v>103508.995</v>
      </c>
      <c r="AD25">
        <v>103508.995</v>
      </c>
      <c r="AE25">
        <v>103508.995</v>
      </c>
      <c r="AF25">
        <v>103508.995</v>
      </c>
      <c r="AG25">
        <v>103508.995</v>
      </c>
    </row>
    <row r="26" spans="1:33">
      <c r="A26" t="s">
        <v>215</v>
      </c>
      <c r="B26" s="102" t="s">
        <v>134</v>
      </c>
      <c r="C26">
        <v>400805.14500000002</v>
      </c>
      <c r="D26">
        <v>400805.14500000002</v>
      </c>
      <c r="E26">
        <v>400805.14500000002</v>
      </c>
      <c r="F26">
        <v>400805.14500000002</v>
      </c>
      <c r="G26">
        <v>400805.14500000002</v>
      </c>
      <c r="H26">
        <v>400805.14500000002</v>
      </c>
      <c r="I26">
        <v>400805.14500000002</v>
      </c>
      <c r="J26">
        <v>400805.14500000002</v>
      </c>
      <c r="K26">
        <v>400805.14500000002</v>
      </c>
      <c r="L26">
        <v>400805.14500000002</v>
      </c>
      <c r="M26">
        <v>400805.14500000002</v>
      </c>
      <c r="N26">
        <v>400805.14500000002</v>
      </c>
      <c r="O26">
        <v>400805.14500000002</v>
      </c>
      <c r="P26">
        <v>400805.14500000002</v>
      </c>
      <c r="Q26">
        <v>400805.14500000002</v>
      </c>
      <c r="R26">
        <v>400805.14500000002</v>
      </c>
      <c r="S26">
        <v>400805.14500000002</v>
      </c>
      <c r="T26">
        <v>400805.14500000002</v>
      </c>
      <c r="U26">
        <v>400805.14500000002</v>
      </c>
      <c r="V26">
        <v>400805.14500000002</v>
      </c>
      <c r="W26">
        <v>400805.14500000002</v>
      </c>
      <c r="X26">
        <v>400805.14500000002</v>
      </c>
      <c r="Y26">
        <v>400805.14500000002</v>
      </c>
      <c r="Z26">
        <v>400805.14500000002</v>
      </c>
      <c r="AA26">
        <v>400805.14500000002</v>
      </c>
      <c r="AB26">
        <v>400805.14500000002</v>
      </c>
      <c r="AC26">
        <v>400805.14500000002</v>
      </c>
      <c r="AD26">
        <v>400805.14500000002</v>
      </c>
      <c r="AE26">
        <v>400805.14500000002</v>
      </c>
      <c r="AF26">
        <v>400805.14500000002</v>
      </c>
      <c r="AG26">
        <v>400805.14500000002</v>
      </c>
    </row>
    <row r="27" spans="1:33">
      <c r="A27" t="s">
        <v>214</v>
      </c>
      <c r="B27" s="102" t="s">
        <v>134</v>
      </c>
      <c r="C27" s="104">
        <v>891098.3</v>
      </c>
      <c r="D27" s="104">
        <v>891098.3</v>
      </c>
      <c r="E27" s="104">
        <v>891098.3</v>
      </c>
      <c r="F27" s="104">
        <v>891098.3</v>
      </c>
      <c r="G27" s="104">
        <v>891098.3</v>
      </c>
      <c r="H27" s="104">
        <v>891098.3</v>
      </c>
      <c r="I27" s="104">
        <v>891098.3</v>
      </c>
      <c r="J27" s="104">
        <v>891098.3</v>
      </c>
      <c r="K27" s="104">
        <v>891098.3</v>
      </c>
      <c r="L27" s="104">
        <v>891098.3</v>
      </c>
      <c r="M27" s="104">
        <v>891098.3</v>
      </c>
      <c r="N27" s="104">
        <v>891098.3</v>
      </c>
      <c r="O27" s="104">
        <v>891098.3</v>
      </c>
      <c r="P27" s="104">
        <v>891098.3</v>
      </c>
      <c r="Q27" s="104">
        <v>891098.3</v>
      </c>
      <c r="R27" s="104">
        <v>891098.3</v>
      </c>
      <c r="S27" s="104">
        <v>891098.3</v>
      </c>
      <c r="T27" s="104">
        <v>891098.3</v>
      </c>
      <c r="U27" s="104">
        <v>891098.3</v>
      </c>
      <c r="V27" s="104">
        <v>891098.3</v>
      </c>
      <c r="W27" s="104">
        <v>891098.3</v>
      </c>
      <c r="X27" s="104">
        <v>891098.3</v>
      </c>
      <c r="Y27" s="104">
        <v>891098.3</v>
      </c>
      <c r="Z27" s="104">
        <v>891098.3</v>
      </c>
      <c r="AA27" s="104">
        <v>891098.3</v>
      </c>
      <c r="AB27" s="104">
        <v>891098.3</v>
      </c>
      <c r="AC27" s="104">
        <v>891098.3</v>
      </c>
      <c r="AD27" s="104">
        <v>891098.3</v>
      </c>
      <c r="AE27" s="104">
        <v>891098.3</v>
      </c>
      <c r="AF27" s="104">
        <v>891098.3</v>
      </c>
      <c r="AG27" s="104">
        <v>891098.3</v>
      </c>
    </row>
    <row r="28" spans="1:33">
      <c r="A28" t="s">
        <v>213</v>
      </c>
      <c r="B28" s="102" t="s">
        <v>134</v>
      </c>
      <c r="C28" s="103">
        <v>1069.5999999999999</v>
      </c>
      <c r="D28" s="103">
        <v>1069.5999999999999</v>
      </c>
      <c r="E28" s="103">
        <v>1069.5999999999999</v>
      </c>
      <c r="F28" s="103">
        <v>1069.5999999999999</v>
      </c>
      <c r="G28" s="103">
        <v>1069.5999999999999</v>
      </c>
      <c r="H28" s="103">
        <v>1069.5999999999999</v>
      </c>
      <c r="I28" s="103">
        <v>1069.5999999999999</v>
      </c>
      <c r="J28" s="103">
        <v>1069.5999999999999</v>
      </c>
      <c r="K28" s="103">
        <v>1069.5999999999999</v>
      </c>
      <c r="L28" s="103">
        <v>1069.5999999999999</v>
      </c>
      <c r="M28" s="103">
        <v>1069.5999999999999</v>
      </c>
      <c r="N28" s="103">
        <v>1069.5999999999999</v>
      </c>
      <c r="O28" s="103">
        <v>1069.5999999999999</v>
      </c>
      <c r="P28" s="103">
        <v>1069.5999999999999</v>
      </c>
      <c r="Q28" s="103">
        <v>1069.5999999999999</v>
      </c>
      <c r="R28" s="103">
        <v>1069.5999999999999</v>
      </c>
      <c r="S28" s="103">
        <v>1069.5999999999999</v>
      </c>
      <c r="T28" s="103">
        <v>1069.5999999999999</v>
      </c>
      <c r="U28" s="103">
        <v>1069.5999999999999</v>
      </c>
      <c r="V28" s="103">
        <v>1069.5999999999999</v>
      </c>
      <c r="W28" s="103">
        <v>1069.5999999999999</v>
      </c>
      <c r="X28" s="103">
        <v>1069.5999999999999</v>
      </c>
      <c r="Y28" s="103">
        <v>1069.5999999999999</v>
      </c>
      <c r="Z28" s="103">
        <v>1069.5999999999999</v>
      </c>
      <c r="AA28" s="103">
        <v>1069.5999999999999</v>
      </c>
      <c r="AB28" s="103">
        <v>1069.5999999999999</v>
      </c>
      <c r="AC28" s="103">
        <v>1069.5999999999999</v>
      </c>
      <c r="AD28" s="103">
        <v>1069.5999999999999</v>
      </c>
      <c r="AE28" s="103">
        <v>1069.5999999999999</v>
      </c>
      <c r="AF28" s="103">
        <v>1069.5999999999999</v>
      </c>
      <c r="AG28" s="103">
        <v>1069.5999999999999</v>
      </c>
    </row>
    <row r="29" spans="1:33">
      <c r="A29" t="s">
        <v>99</v>
      </c>
      <c r="B29" s="102" t="s">
        <v>100</v>
      </c>
      <c r="C29" s="101">
        <v>22546875</v>
      </c>
      <c r="D29" s="101">
        <v>22546875</v>
      </c>
      <c r="E29" s="101">
        <v>22546875</v>
      </c>
      <c r="F29" s="101">
        <v>22546875</v>
      </c>
      <c r="G29" s="101">
        <v>22546875</v>
      </c>
      <c r="H29" s="101">
        <v>22546875</v>
      </c>
      <c r="I29" s="101">
        <v>22546875</v>
      </c>
      <c r="J29" s="101">
        <v>22546875</v>
      </c>
      <c r="K29" s="101">
        <v>22546875</v>
      </c>
      <c r="L29" s="101">
        <v>22546875</v>
      </c>
      <c r="M29" s="101">
        <v>22546875</v>
      </c>
      <c r="N29" s="101">
        <v>22546875</v>
      </c>
      <c r="O29" s="101">
        <v>22546875</v>
      </c>
      <c r="P29" s="101">
        <v>22546875</v>
      </c>
      <c r="Q29" s="101">
        <v>22546875</v>
      </c>
      <c r="R29" s="101">
        <v>22546875</v>
      </c>
      <c r="S29" s="101">
        <v>22546875</v>
      </c>
      <c r="T29" s="101">
        <v>22546875</v>
      </c>
      <c r="U29" s="101">
        <v>22546875</v>
      </c>
      <c r="V29" s="101">
        <v>22546875</v>
      </c>
      <c r="W29" s="101">
        <v>22546875</v>
      </c>
      <c r="X29" s="101">
        <v>22546875</v>
      </c>
      <c r="Y29" s="101">
        <v>22546875</v>
      </c>
      <c r="Z29" s="101">
        <v>22546875</v>
      </c>
      <c r="AA29" s="101">
        <v>22546875</v>
      </c>
      <c r="AB29" s="101">
        <v>22546875</v>
      </c>
      <c r="AC29" s="101">
        <v>22546875</v>
      </c>
      <c r="AD29" s="101">
        <v>22546875</v>
      </c>
      <c r="AE29" s="101">
        <v>22546875</v>
      </c>
      <c r="AF29" s="101">
        <v>22546875</v>
      </c>
      <c r="AG29" s="101">
        <v>22546875</v>
      </c>
    </row>
    <row r="30" spans="1:33">
      <c r="A30" t="s">
        <v>132</v>
      </c>
      <c r="B30" s="102" t="s">
        <v>100</v>
      </c>
      <c r="C30" s="101">
        <v>210486</v>
      </c>
      <c r="D30" s="101">
        <v>210486</v>
      </c>
      <c r="E30" s="101">
        <v>210486</v>
      </c>
      <c r="F30" s="101">
        <v>210486</v>
      </c>
      <c r="G30" s="101">
        <v>210486</v>
      </c>
      <c r="H30" s="101">
        <v>210486</v>
      </c>
      <c r="I30" s="101">
        <v>210486</v>
      </c>
      <c r="J30" s="101">
        <v>210486</v>
      </c>
      <c r="K30" s="101">
        <v>210486</v>
      </c>
      <c r="L30" s="101">
        <v>210486</v>
      </c>
      <c r="M30" s="101">
        <v>210486</v>
      </c>
      <c r="N30" s="101">
        <v>210486</v>
      </c>
      <c r="O30" s="101">
        <v>210486</v>
      </c>
      <c r="P30" s="101">
        <v>210486</v>
      </c>
      <c r="Q30" s="101">
        <v>210486</v>
      </c>
      <c r="R30" s="101">
        <v>210486</v>
      </c>
      <c r="S30" s="101">
        <v>210486</v>
      </c>
      <c r="T30" s="101">
        <v>210486</v>
      </c>
      <c r="U30" s="101">
        <v>210486</v>
      </c>
      <c r="V30" s="101">
        <v>210486</v>
      </c>
      <c r="W30" s="101">
        <v>210486</v>
      </c>
      <c r="X30" s="101">
        <v>210486</v>
      </c>
      <c r="Y30" s="101">
        <v>210486</v>
      </c>
      <c r="Z30" s="101">
        <v>210486</v>
      </c>
      <c r="AA30" s="101">
        <v>210486</v>
      </c>
      <c r="AB30" s="101">
        <v>210486</v>
      </c>
      <c r="AC30" s="101">
        <v>210486</v>
      </c>
      <c r="AD30" s="101">
        <v>210486</v>
      </c>
      <c r="AE30" s="101">
        <v>210486</v>
      </c>
      <c r="AF30" s="101">
        <v>210486</v>
      </c>
      <c r="AG30" s="101">
        <v>210486</v>
      </c>
    </row>
    <row r="31" spans="1:33">
      <c r="A31" t="s">
        <v>212</v>
      </c>
      <c r="B31" s="102" t="s">
        <v>100</v>
      </c>
      <c r="D31" s="101"/>
    </row>
    <row r="32" spans="1:33">
      <c r="A32" t="s">
        <v>211</v>
      </c>
      <c r="B32" s="102" t="s">
        <v>100</v>
      </c>
    </row>
    <row r="33" spans="1:33">
      <c r="A33" t="s">
        <v>210</v>
      </c>
      <c r="B33" s="102" t="s">
        <v>100</v>
      </c>
    </row>
    <row r="34" spans="1:33">
      <c r="A34" t="s">
        <v>133</v>
      </c>
      <c r="B34" s="102" t="s">
        <v>100</v>
      </c>
      <c r="C34" s="101">
        <v>84258</v>
      </c>
      <c r="D34" s="101">
        <v>84258</v>
      </c>
      <c r="E34" s="101">
        <v>84258</v>
      </c>
      <c r="F34" s="101">
        <v>84258</v>
      </c>
      <c r="G34" s="101">
        <v>84258</v>
      </c>
      <c r="H34" s="101">
        <v>84258</v>
      </c>
      <c r="I34" s="101">
        <v>84258</v>
      </c>
      <c r="J34" s="101">
        <v>84258</v>
      </c>
      <c r="K34" s="101">
        <v>84258</v>
      </c>
      <c r="L34" s="101">
        <v>84258</v>
      </c>
      <c r="M34" s="101">
        <v>84258</v>
      </c>
      <c r="N34" s="101">
        <v>84258</v>
      </c>
      <c r="O34" s="101">
        <v>84258</v>
      </c>
      <c r="P34" s="101">
        <v>84258</v>
      </c>
      <c r="Q34" s="101">
        <v>84258</v>
      </c>
      <c r="R34" s="101">
        <v>84258</v>
      </c>
      <c r="S34" s="101">
        <v>84258</v>
      </c>
      <c r="T34" s="101">
        <v>84258</v>
      </c>
      <c r="U34" s="101">
        <v>84258</v>
      </c>
      <c r="V34" s="101">
        <v>84258</v>
      </c>
      <c r="W34" s="101">
        <v>84258</v>
      </c>
      <c r="X34" s="101">
        <v>84258</v>
      </c>
      <c r="Y34" s="101">
        <v>84258</v>
      </c>
      <c r="Z34" s="101">
        <v>84258</v>
      </c>
      <c r="AA34" s="101">
        <v>84258</v>
      </c>
      <c r="AB34" s="101">
        <v>84258</v>
      </c>
      <c r="AC34" s="101">
        <v>84258</v>
      </c>
      <c r="AD34" s="101">
        <v>84258</v>
      </c>
      <c r="AE34" s="101">
        <v>84258</v>
      </c>
      <c r="AF34" s="101">
        <v>84258</v>
      </c>
      <c r="AG34" s="101">
        <v>84258</v>
      </c>
    </row>
    <row r="35" spans="1:33">
      <c r="A35" t="s">
        <v>209</v>
      </c>
      <c r="B35" s="102" t="s">
        <v>100</v>
      </c>
      <c r="C35" s="101">
        <v>60417</v>
      </c>
      <c r="D35" s="101">
        <v>60417</v>
      </c>
      <c r="E35" s="101">
        <v>60417</v>
      </c>
      <c r="F35" s="101">
        <v>60417</v>
      </c>
      <c r="G35" s="101">
        <v>60417</v>
      </c>
      <c r="H35" s="101">
        <v>60417</v>
      </c>
      <c r="I35" s="101">
        <v>60417</v>
      </c>
      <c r="J35" s="101">
        <v>60417</v>
      </c>
      <c r="K35" s="101">
        <v>60417</v>
      </c>
      <c r="L35" s="101">
        <v>60417</v>
      </c>
      <c r="M35" s="101">
        <v>60417</v>
      </c>
      <c r="N35" s="101">
        <v>60417</v>
      </c>
      <c r="O35" s="101">
        <v>60417</v>
      </c>
      <c r="P35" s="101">
        <v>60417</v>
      </c>
      <c r="Q35" s="101">
        <v>60417</v>
      </c>
      <c r="R35" s="101">
        <v>60417</v>
      </c>
      <c r="S35" s="101">
        <v>60417</v>
      </c>
      <c r="T35" s="101">
        <v>60417</v>
      </c>
      <c r="U35" s="101">
        <v>60417</v>
      </c>
      <c r="V35" s="101">
        <v>60417</v>
      </c>
      <c r="W35" s="101">
        <v>60417</v>
      </c>
      <c r="X35" s="101">
        <v>60417</v>
      </c>
      <c r="Y35" s="101">
        <v>60417</v>
      </c>
      <c r="Z35" s="101">
        <v>60417</v>
      </c>
      <c r="AA35" s="101">
        <v>60417</v>
      </c>
      <c r="AB35" s="101">
        <v>60417</v>
      </c>
      <c r="AC35" s="101">
        <v>60417</v>
      </c>
      <c r="AD35" s="101">
        <v>60417</v>
      </c>
      <c r="AE35" s="101">
        <v>60417</v>
      </c>
      <c r="AF35" s="101">
        <v>60417</v>
      </c>
      <c r="AG35" s="101">
        <v>60417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C2A93-7A48-4E33-B8C9-E95A23C6A095}">
  <sheetPr>
    <tabColor rgb="FFFF00FF"/>
  </sheetPr>
  <dimension ref="C6:AJ92"/>
  <sheetViews>
    <sheetView topLeftCell="D16" zoomScale="70" zoomScaleNormal="70" workbookViewId="0">
      <selection activeCell="E56" sqref="E56"/>
    </sheetView>
  </sheetViews>
  <sheetFormatPr baseColWidth="10" defaultColWidth="8.88671875" defaultRowHeight="14.4"/>
  <cols>
    <col min="3" max="3" width="51.33203125" bestFit="1" customWidth="1"/>
    <col min="4" max="4" width="51.33203125" customWidth="1"/>
    <col min="5" max="5" width="23.5546875" bestFit="1" customWidth="1"/>
    <col min="6" max="6" width="21.33203125" customWidth="1"/>
    <col min="9" max="17" width="10.109375" bestFit="1" customWidth="1"/>
  </cols>
  <sheetData>
    <row r="6" spans="3:36">
      <c r="E6" t="s">
        <v>126</v>
      </c>
      <c r="F6" t="s">
        <v>125</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3:36">
      <c r="C7" t="s">
        <v>124</v>
      </c>
      <c r="G7" s="56">
        <v>640.47826578790682</v>
      </c>
      <c r="H7" s="56">
        <v>185.43290329657438</v>
      </c>
      <c r="I7" s="56">
        <v>143.81119100000001</v>
      </c>
      <c r="J7" s="56">
        <v>143.88235000000003</v>
      </c>
      <c r="K7" s="56">
        <v>143.95350900000003</v>
      </c>
      <c r="L7" s="56">
        <v>144.02466800000005</v>
      </c>
      <c r="M7" s="56">
        <v>144.09582700000001</v>
      </c>
      <c r="N7" s="56">
        <v>144.16698600000004</v>
      </c>
      <c r="O7" s="56">
        <v>144.23814500000003</v>
      </c>
      <c r="P7" s="56">
        <v>144.30930400000003</v>
      </c>
      <c r="Q7" s="56">
        <v>144.38046300000002</v>
      </c>
      <c r="R7" s="56">
        <v>144.45162200000004</v>
      </c>
      <c r="S7" s="56">
        <v>144.52278100000001</v>
      </c>
      <c r="T7" s="56">
        <v>144.59394000000003</v>
      </c>
      <c r="U7" s="56">
        <v>144.66509900000003</v>
      </c>
      <c r="V7" s="56">
        <v>144.73625800000002</v>
      </c>
      <c r="W7" s="56">
        <v>144.80741700000002</v>
      </c>
      <c r="X7" s="56">
        <v>144.87857600000004</v>
      </c>
      <c r="Y7" s="56">
        <v>144.949735</v>
      </c>
      <c r="Z7" s="56">
        <v>145.02089400000003</v>
      </c>
      <c r="AA7" s="56">
        <v>145.09205300000002</v>
      </c>
      <c r="AB7" s="56">
        <v>145.16321200000002</v>
      </c>
      <c r="AC7" s="56">
        <v>145.23437100000001</v>
      </c>
      <c r="AD7" s="56">
        <v>145.30553000000003</v>
      </c>
      <c r="AE7" s="56">
        <v>145.376689</v>
      </c>
      <c r="AF7" s="56">
        <v>145.44784800000002</v>
      </c>
      <c r="AG7" s="56">
        <v>145.51900700000002</v>
      </c>
      <c r="AH7" s="56">
        <v>145.59016600000004</v>
      </c>
      <c r="AI7" s="56">
        <v>145.66132500000003</v>
      </c>
      <c r="AJ7" s="56">
        <v>145.73248400000003</v>
      </c>
    </row>
    <row r="8" spans="3:36">
      <c r="C8" t="s">
        <v>123</v>
      </c>
      <c r="G8" s="56">
        <v>1361.1944607157468</v>
      </c>
      <c r="H8" s="56">
        <v>1414.4375410319485</v>
      </c>
      <c r="I8" s="56">
        <f t="shared" ref="I8:AJ8" si="0">(159.55*I6)-321150</f>
        <v>1619.6500000000233</v>
      </c>
      <c r="J8" s="56">
        <f t="shared" si="0"/>
        <v>1779.2000000000116</v>
      </c>
      <c r="K8" s="56">
        <f t="shared" si="0"/>
        <v>1938.75</v>
      </c>
      <c r="L8" s="56">
        <f t="shared" si="0"/>
        <v>2098.3000000000466</v>
      </c>
      <c r="M8" s="56">
        <f t="shared" si="0"/>
        <v>2257.8500000000349</v>
      </c>
      <c r="N8" s="56">
        <f t="shared" si="0"/>
        <v>2417.4000000000233</v>
      </c>
      <c r="O8" s="56">
        <f t="shared" si="0"/>
        <v>2576.9500000000116</v>
      </c>
      <c r="P8" s="56">
        <f t="shared" si="0"/>
        <v>2736.5</v>
      </c>
      <c r="Q8" s="56">
        <f t="shared" si="0"/>
        <v>2896.0500000000466</v>
      </c>
      <c r="R8" s="56">
        <f t="shared" si="0"/>
        <v>3055.6000000000349</v>
      </c>
      <c r="S8" s="56">
        <f t="shared" si="0"/>
        <v>3215.1500000000233</v>
      </c>
      <c r="T8" s="56">
        <f t="shared" si="0"/>
        <v>3374.7000000000116</v>
      </c>
      <c r="U8" s="56">
        <f t="shared" si="0"/>
        <v>3534.25</v>
      </c>
      <c r="V8" s="56">
        <f t="shared" si="0"/>
        <v>3693.8000000000466</v>
      </c>
      <c r="W8" s="56">
        <f t="shared" si="0"/>
        <v>3853.3500000000349</v>
      </c>
      <c r="X8" s="56">
        <f t="shared" si="0"/>
        <v>4012.9000000000233</v>
      </c>
      <c r="Y8" s="56">
        <f t="shared" si="0"/>
        <v>4172.4500000000116</v>
      </c>
      <c r="Z8" s="56">
        <f t="shared" si="0"/>
        <v>4332</v>
      </c>
      <c r="AA8" s="56">
        <f t="shared" si="0"/>
        <v>4491.5500000000466</v>
      </c>
      <c r="AB8" s="56">
        <f t="shared" si="0"/>
        <v>4651.1000000000349</v>
      </c>
      <c r="AC8" s="56">
        <f t="shared" si="0"/>
        <v>4810.6500000000233</v>
      </c>
      <c r="AD8" s="56">
        <f t="shared" si="0"/>
        <v>4970.2000000000116</v>
      </c>
      <c r="AE8" s="56">
        <f t="shared" si="0"/>
        <v>5129.75</v>
      </c>
      <c r="AF8" s="56">
        <f t="shared" si="0"/>
        <v>5289.3000000000466</v>
      </c>
      <c r="AG8" s="56">
        <f t="shared" si="0"/>
        <v>5448.8500000000349</v>
      </c>
      <c r="AH8" s="56">
        <f t="shared" si="0"/>
        <v>5608.4000000000233</v>
      </c>
      <c r="AI8" s="56">
        <f t="shared" si="0"/>
        <v>5767.9500000000116</v>
      </c>
      <c r="AJ8" s="56">
        <f t="shared" si="0"/>
        <v>5927.5</v>
      </c>
    </row>
    <row r="9" spans="3:36">
      <c r="C9" t="s">
        <v>122</v>
      </c>
      <c r="G9" s="56">
        <v>974.89861039134905</v>
      </c>
      <c r="H9" s="56">
        <v>978.67391926768403</v>
      </c>
      <c r="I9" s="56">
        <f t="shared" ref="I9:AJ9" si="1">(39.701*I6)-79284</f>
        <v>1031.1230000000069</v>
      </c>
      <c r="J9" s="56">
        <f t="shared" si="1"/>
        <v>1070.8240000000078</v>
      </c>
      <c r="K9" s="56">
        <f t="shared" si="1"/>
        <v>1110.5249999999942</v>
      </c>
      <c r="L9" s="56">
        <f t="shared" si="1"/>
        <v>1150.2259999999951</v>
      </c>
      <c r="M9" s="56">
        <f t="shared" si="1"/>
        <v>1189.926999999996</v>
      </c>
      <c r="N9" s="56">
        <f t="shared" si="1"/>
        <v>1229.627999999997</v>
      </c>
      <c r="O9" s="56">
        <f t="shared" si="1"/>
        <v>1269.3289999999979</v>
      </c>
      <c r="P9" s="56">
        <f t="shared" si="1"/>
        <v>1309.0299999999988</v>
      </c>
      <c r="Q9" s="56">
        <f t="shared" si="1"/>
        <v>1348.7309999999998</v>
      </c>
      <c r="R9" s="56">
        <f t="shared" si="1"/>
        <v>1388.4320000000007</v>
      </c>
      <c r="S9" s="56">
        <f t="shared" si="1"/>
        <v>1428.1330000000016</v>
      </c>
      <c r="T9" s="56">
        <f t="shared" si="1"/>
        <v>1467.8340000000026</v>
      </c>
      <c r="U9" s="56">
        <f t="shared" si="1"/>
        <v>1507.5350000000035</v>
      </c>
      <c r="V9" s="56">
        <f t="shared" si="1"/>
        <v>1547.2360000000044</v>
      </c>
      <c r="W9" s="56">
        <f t="shared" si="1"/>
        <v>1586.9370000000054</v>
      </c>
      <c r="X9" s="56">
        <f t="shared" si="1"/>
        <v>1626.6380000000063</v>
      </c>
      <c r="Y9" s="56">
        <f t="shared" si="1"/>
        <v>1666.3390000000072</v>
      </c>
      <c r="Z9" s="56">
        <f t="shared" si="1"/>
        <v>1706.0400000000081</v>
      </c>
      <c r="AA9" s="56">
        <f t="shared" si="1"/>
        <v>1745.7409999999945</v>
      </c>
      <c r="AB9" s="56">
        <f t="shared" si="1"/>
        <v>1785.4419999999955</v>
      </c>
      <c r="AC9" s="56">
        <f t="shared" si="1"/>
        <v>1825.1429999999964</v>
      </c>
      <c r="AD9" s="56">
        <f t="shared" si="1"/>
        <v>1864.8439999999973</v>
      </c>
      <c r="AE9" s="56">
        <f t="shared" si="1"/>
        <v>1904.5449999999983</v>
      </c>
      <c r="AF9" s="56">
        <f t="shared" si="1"/>
        <v>1944.2459999999992</v>
      </c>
      <c r="AG9" s="56">
        <f t="shared" si="1"/>
        <v>1983.9470000000001</v>
      </c>
      <c r="AH9" s="56">
        <f t="shared" si="1"/>
        <v>2023.648000000001</v>
      </c>
      <c r="AI9" s="56">
        <f t="shared" si="1"/>
        <v>2063.349000000002</v>
      </c>
      <c r="AJ9" s="56">
        <f t="shared" si="1"/>
        <v>2103.0500000000029</v>
      </c>
    </row>
    <row r="10" spans="3:36">
      <c r="C10" t="s">
        <v>121</v>
      </c>
      <c r="G10" s="57">
        <v>9.602754143857567E-2</v>
      </c>
      <c r="H10" s="57">
        <v>9.602754143857567E-2</v>
      </c>
      <c r="I10" s="57">
        <v>9.6027541438575698E-2</v>
      </c>
      <c r="J10" s="57">
        <v>9.6027541438575698E-2</v>
      </c>
      <c r="K10" s="57">
        <v>9.6027541438575698E-2</v>
      </c>
      <c r="L10" s="57">
        <v>9.6027541438575698E-2</v>
      </c>
      <c r="M10" s="57">
        <v>9.6027541438575698E-2</v>
      </c>
      <c r="N10" s="57">
        <v>9.6027541438575698E-2</v>
      </c>
      <c r="O10" s="57">
        <v>9.6027541438575698E-2</v>
      </c>
      <c r="P10" s="57">
        <v>9.6027541438575698E-2</v>
      </c>
      <c r="Q10" s="57">
        <v>9.6027541438575698E-2</v>
      </c>
      <c r="R10" s="57">
        <v>9.6027541438575698E-2</v>
      </c>
      <c r="S10" s="57">
        <v>9.6027541438575698E-2</v>
      </c>
      <c r="T10" s="57">
        <v>9.6027541438575698E-2</v>
      </c>
      <c r="U10" s="57">
        <v>9.6027541438575698E-2</v>
      </c>
      <c r="V10" s="57">
        <v>9.6027541438575698E-2</v>
      </c>
      <c r="W10" s="57">
        <v>9.6027541438575698E-2</v>
      </c>
      <c r="X10" s="57">
        <v>9.6027541438575698E-2</v>
      </c>
      <c r="Y10" s="57">
        <v>9.6027541438575698E-2</v>
      </c>
      <c r="Z10" s="57">
        <v>9.6027541438575698E-2</v>
      </c>
      <c r="AA10" s="57">
        <v>9.6027541438575698E-2</v>
      </c>
      <c r="AB10" s="57">
        <v>9.6027541438575698E-2</v>
      </c>
      <c r="AC10" s="57">
        <v>9.6027541438575698E-2</v>
      </c>
      <c r="AD10" s="57">
        <v>9.6027541438575698E-2</v>
      </c>
      <c r="AE10" s="57">
        <v>9.6027541438575698E-2</v>
      </c>
      <c r="AF10" s="57">
        <v>9.6027541438575698E-2</v>
      </c>
      <c r="AG10" s="57">
        <v>9.6027541438575698E-2</v>
      </c>
      <c r="AH10" s="57">
        <v>9.6027541438575698E-2</v>
      </c>
      <c r="AI10" s="57">
        <v>9.6027541438575698E-2</v>
      </c>
      <c r="AJ10" s="57">
        <v>9.6027541438575698E-2</v>
      </c>
    </row>
    <row r="11" spans="3:36">
      <c r="C11" t="s">
        <v>6</v>
      </c>
      <c r="G11" s="57">
        <v>0.18009831188150835</v>
      </c>
      <c r="H11" s="57">
        <v>0.18009831188150835</v>
      </c>
      <c r="I11" s="57">
        <v>0.18009831188150799</v>
      </c>
      <c r="J11" s="57">
        <v>0.18009831188150799</v>
      </c>
      <c r="K11" s="57">
        <v>0.18009831188150799</v>
      </c>
      <c r="L11" s="57">
        <v>0.18009831188150799</v>
      </c>
      <c r="M11" s="57">
        <v>0.18009831188150799</v>
      </c>
      <c r="N11" s="57">
        <v>0.18009831188150799</v>
      </c>
      <c r="O11" s="57">
        <v>0.18009831188150799</v>
      </c>
      <c r="P11" s="57">
        <v>0.18009831188150799</v>
      </c>
      <c r="Q11" s="57">
        <v>0.18009831188150799</v>
      </c>
      <c r="R11" s="57">
        <v>0.18009831188150799</v>
      </c>
      <c r="S11" s="57">
        <v>0.18009831188150799</v>
      </c>
      <c r="T11" s="57">
        <v>0.18009831188150799</v>
      </c>
      <c r="U11" s="57">
        <v>0.18009831188150799</v>
      </c>
      <c r="V11" s="57">
        <v>0.18009831188150799</v>
      </c>
      <c r="W11" s="57">
        <v>0.18009831188150799</v>
      </c>
      <c r="X11" s="57">
        <v>0.18009831188150799</v>
      </c>
      <c r="Y11" s="57">
        <v>0.18009831188150799</v>
      </c>
      <c r="Z11" s="57">
        <v>0.18009831188150799</v>
      </c>
      <c r="AA11" s="57">
        <v>0.18009831188150799</v>
      </c>
      <c r="AB11" s="57">
        <v>0.18009831188150799</v>
      </c>
      <c r="AC11" s="57">
        <v>0.18009831188150799</v>
      </c>
      <c r="AD11" s="57">
        <v>0.18009831188150799</v>
      </c>
      <c r="AE11" s="57">
        <v>0.18009831188150799</v>
      </c>
      <c r="AF11" s="57">
        <v>0.18009831188150799</v>
      </c>
      <c r="AG11" s="57">
        <v>0.18009831188150799</v>
      </c>
      <c r="AH11" s="57">
        <v>0.18009831188150799</v>
      </c>
      <c r="AI11" s="57">
        <v>0.18009831188150799</v>
      </c>
      <c r="AJ11" s="57">
        <v>0.18009831188150799</v>
      </c>
    </row>
    <row r="12" spans="3:36">
      <c r="C12" t="s">
        <v>7</v>
      </c>
      <c r="G12" s="57">
        <v>4.600725579316875E-2</v>
      </c>
      <c r="H12" s="57">
        <v>4.600725579316875E-2</v>
      </c>
      <c r="I12" s="57">
        <v>4.6007255793168701E-2</v>
      </c>
      <c r="J12" s="57">
        <v>4.6007255793168701E-2</v>
      </c>
      <c r="K12" s="57">
        <v>4.6007255793168701E-2</v>
      </c>
      <c r="L12" s="57">
        <v>4.6007255793168701E-2</v>
      </c>
      <c r="M12" s="57">
        <v>4.6007255793168701E-2</v>
      </c>
      <c r="N12" s="57">
        <v>4.6007255793168701E-2</v>
      </c>
      <c r="O12" s="57">
        <v>4.6007255793168701E-2</v>
      </c>
      <c r="P12" s="57">
        <v>4.6007255793168701E-2</v>
      </c>
      <c r="Q12" s="57">
        <v>4.6007255793168701E-2</v>
      </c>
      <c r="R12" s="57">
        <v>4.6007255793168701E-2</v>
      </c>
      <c r="S12" s="57">
        <v>4.6007255793168701E-2</v>
      </c>
      <c r="T12" s="57">
        <v>4.6007255793168701E-2</v>
      </c>
      <c r="U12" s="57">
        <v>4.6007255793168701E-2</v>
      </c>
      <c r="V12" s="57">
        <v>4.6007255793168701E-2</v>
      </c>
      <c r="W12" s="57">
        <v>4.6007255793168701E-2</v>
      </c>
      <c r="X12" s="57">
        <v>4.6007255793168701E-2</v>
      </c>
      <c r="Y12" s="57">
        <v>4.6007255793168701E-2</v>
      </c>
      <c r="Z12" s="57">
        <v>4.6007255793168701E-2</v>
      </c>
      <c r="AA12" s="57">
        <v>4.6007255793168701E-2</v>
      </c>
      <c r="AB12" s="57">
        <v>4.6007255793168701E-2</v>
      </c>
      <c r="AC12" s="57">
        <v>4.6007255793168701E-2</v>
      </c>
      <c r="AD12" s="57">
        <v>4.6007255793168701E-2</v>
      </c>
      <c r="AE12" s="57">
        <v>4.6007255793168701E-2</v>
      </c>
      <c r="AF12" s="57">
        <v>4.6007255793168701E-2</v>
      </c>
      <c r="AG12" s="57">
        <v>4.6007255793168701E-2</v>
      </c>
      <c r="AH12" s="57">
        <v>4.6007255793168701E-2</v>
      </c>
      <c r="AI12" s="57">
        <v>4.6007255793168701E-2</v>
      </c>
      <c r="AJ12" s="57">
        <v>4.6007255793168701E-2</v>
      </c>
    </row>
    <row r="13" spans="3:36">
      <c r="C13" t="s">
        <v>9</v>
      </c>
      <c r="G13" s="57">
        <v>0.502378418425246</v>
      </c>
      <c r="H13" s="57">
        <v>0.502378418425246</v>
      </c>
      <c r="I13" s="57">
        <v>0.502378418425246</v>
      </c>
      <c r="J13" s="57">
        <v>0.502378418425246</v>
      </c>
      <c r="K13" s="57">
        <v>0.502378418425246</v>
      </c>
      <c r="L13" s="57">
        <v>0.502378418425246</v>
      </c>
      <c r="M13" s="57">
        <v>0.502378418425246</v>
      </c>
      <c r="N13" s="57">
        <v>0.502378418425246</v>
      </c>
      <c r="O13" s="57">
        <v>0.502378418425246</v>
      </c>
      <c r="P13" s="57">
        <v>0.502378418425246</v>
      </c>
      <c r="Q13" s="57">
        <v>0.502378418425246</v>
      </c>
      <c r="R13" s="57">
        <v>0.502378418425246</v>
      </c>
      <c r="S13" s="57">
        <v>0.502378418425246</v>
      </c>
      <c r="T13" s="57">
        <v>0.502378418425246</v>
      </c>
      <c r="U13" s="57">
        <v>0.502378418425246</v>
      </c>
      <c r="V13" s="57">
        <v>0.502378418425246</v>
      </c>
      <c r="W13" s="57">
        <v>0.502378418425246</v>
      </c>
      <c r="X13" s="57">
        <v>0.502378418425246</v>
      </c>
      <c r="Y13" s="57">
        <v>0.502378418425246</v>
      </c>
      <c r="Z13" s="57">
        <v>0.502378418425246</v>
      </c>
      <c r="AA13" s="57">
        <v>0.502378418425246</v>
      </c>
      <c r="AB13" s="57">
        <v>0.502378418425246</v>
      </c>
      <c r="AC13" s="57">
        <v>0.502378418425246</v>
      </c>
      <c r="AD13" s="57">
        <v>0.502378418425246</v>
      </c>
      <c r="AE13" s="57">
        <v>0.502378418425246</v>
      </c>
      <c r="AF13" s="57">
        <v>0.502378418425246</v>
      </c>
      <c r="AG13" s="57">
        <v>0.502378418425246</v>
      </c>
      <c r="AH13" s="57">
        <v>0.502378418425246</v>
      </c>
      <c r="AI13" s="57">
        <v>0.502378418425246</v>
      </c>
      <c r="AJ13" s="57">
        <v>0.502378418425246</v>
      </c>
    </row>
    <row r="14" spans="3:36">
      <c r="C14" t="s">
        <v>120</v>
      </c>
      <c r="G14" s="57">
        <v>0.1754884724615014</v>
      </c>
      <c r="H14" s="57">
        <v>0.1754884724615014</v>
      </c>
      <c r="I14" s="57">
        <v>0.17548847246150101</v>
      </c>
      <c r="J14" s="57">
        <v>0.17548847246150101</v>
      </c>
      <c r="K14" s="57">
        <v>0.17548847246150101</v>
      </c>
      <c r="L14" s="57">
        <v>0.17548847246150101</v>
      </c>
      <c r="M14" s="57">
        <v>0.17548847246150101</v>
      </c>
      <c r="N14" s="57">
        <v>0.17548847246150101</v>
      </c>
      <c r="O14" s="57">
        <v>0.17548847246150101</v>
      </c>
      <c r="P14" s="57">
        <v>0.17548847246150101</v>
      </c>
      <c r="Q14" s="57">
        <v>0.17548847246150101</v>
      </c>
      <c r="R14" s="57">
        <v>0.17548847246150101</v>
      </c>
      <c r="S14" s="57">
        <v>0.17548847246150101</v>
      </c>
      <c r="T14" s="57">
        <v>0.17548847246150101</v>
      </c>
      <c r="U14" s="57">
        <v>0.17548847246150101</v>
      </c>
      <c r="V14" s="57">
        <v>0.17548847246150101</v>
      </c>
      <c r="W14" s="57">
        <v>0.17548847246150101</v>
      </c>
      <c r="X14" s="57">
        <v>0.17548847246150101</v>
      </c>
      <c r="Y14" s="57">
        <v>0.17548847246150101</v>
      </c>
      <c r="Z14" s="57">
        <v>0.17548847246150101</v>
      </c>
      <c r="AA14" s="57">
        <v>0.17548847246150101</v>
      </c>
      <c r="AB14" s="57">
        <v>0.17548847246150101</v>
      </c>
      <c r="AC14" s="57">
        <v>0.17548847246150101</v>
      </c>
      <c r="AD14" s="57">
        <v>0.17548847246150101</v>
      </c>
      <c r="AE14" s="57">
        <v>0.17548847246150101</v>
      </c>
      <c r="AF14" s="57">
        <v>0.17548847246150101</v>
      </c>
      <c r="AG14" s="57">
        <v>0.17548847246150101</v>
      </c>
      <c r="AH14" s="57">
        <v>0.17548847246150101</v>
      </c>
      <c r="AI14" s="57">
        <v>0.17548847246150101</v>
      </c>
      <c r="AJ14" s="57">
        <v>0.17548847246150101</v>
      </c>
    </row>
    <row r="15" spans="3:36">
      <c r="C15" t="s">
        <v>119</v>
      </c>
      <c r="G15" s="3">
        <v>0.59226999999999996</v>
      </c>
      <c r="H15" s="3">
        <v>0.58596999999999999</v>
      </c>
      <c r="I15">
        <v>0.6</v>
      </c>
      <c r="J15">
        <v>0.6</v>
      </c>
      <c r="K15">
        <v>0.6</v>
      </c>
      <c r="L15">
        <v>0.6</v>
      </c>
      <c r="M15">
        <v>0.6</v>
      </c>
      <c r="N15">
        <v>0.6</v>
      </c>
      <c r="O15">
        <v>0.6</v>
      </c>
      <c r="P15">
        <v>0.6</v>
      </c>
      <c r="Q15">
        <v>0.6</v>
      </c>
      <c r="R15">
        <v>0.6</v>
      </c>
      <c r="S15">
        <v>0.6</v>
      </c>
      <c r="T15">
        <v>0.6</v>
      </c>
      <c r="U15">
        <v>0.6</v>
      </c>
      <c r="V15">
        <v>0.6</v>
      </c>
      <c r="W15">
        <v>0.6</v>
      </c>
      <c r="X15">
        <v>0.6</v>
      </c>
      <c r="Y15">
        <v>0.6</v>
      </c>
      <c r="Z15">
        <v>0.6</v>
      </c>
      <c r="AA15">
        <v>0.6</v>
      </c>
      <c r="AB15">
        <v>0.6</v>
      </c>
      <c r="AC15">
        <v>0.6</v>
      </c>
      <c r="AD15">
        <v>0.6</v>
      </c>
      <c r="AE15">
        <v>0.6</v>
      </c>
      <c r="AF15">
        <v>0.6</v>
      </c>
      <c r="AG15">
        <v>0.6</v>
      </c>
      <c r="AH15">
        <v>0.6</v>
      </c>
      <c r="AI15">
        <v>0.6</v>
      </c>
      <c r="AJ15">
        <v>0.6</v>
      </c>
    </row>
    <row r="16" spans="3:36">
      <c r="C16" t="s">
        <v>118</v>
      </c>
      <c r="G16" s="56">
        <v>2019.2369054920175</v>
      </c>
      <c r="H16" s="56">
        <v>1761.003453613986</v>
      </c>
      <c r="I16" s="56">
        <f t="shared" ref="I16:AJ16" si="2">(170.75*I6)-342462</f>
        <v>2965.25</v>
      </c>
      <c r="J16" s="56">
        <f t="shared" si="2"/>
        <v>3136</v>
      </c>
      <c r="K16" s="56">
        <f t="shared" si="2"/>
        <v>3306.75</v>
      </c>
      <c r="L16" s="56">
        <f t="shared" si="2"/>
        <v>3477.5</v>
      </c>
      <c r="M16" s="56">
        <f t="shared" si="2"/>
        <v>3648.25</v>
      </c>
      <c r="N16" s="56">
        <f t="shared" si="2"/>
        <v>3819</v>
      </c>
      <c r="O16" s="56">
        <f t="shared" si="2"/>
        <v>3989.75</v>
      </c>
      <c r="P16" s="56">
        <f t="shared" si="2"/>
        <v>4160.5</v>
      </c>
      <c r="Q16" s="56">
        <f t="shared" si="2"/>
        <v>4331.25</v>
      </c>
      <c r="R16" s="56">
        <f t="shared" si="2"/>
        <v>4502</v>
      </c>
      <c r="S16" s="56">
        <f t="shared" si="2"/>
        <v>4672.75</v>
      </c>
      <c r="T16" s="56">
        <f t="shared" si="2"/>
        <v>4843.5</v>
      </c>
      <c r="U16" s="56">
        <f t="shared" si="2"/>
        <v>5014.25</v>
      </c>
      <c r="V16" s="56">
        <f t="shared" si="2"/>
        <v>5185</v>
      </c>
      <c r="W16" s="56">
        <f t="shared" si="2"/>
        <v>5355.75</v>
      </c>
      <c r="X16" s="56">
        <f t="shared" si="2"/>
        <v>5526.5</v>
      </c>
      <c r="Y16" s="56">
        <f t="shared" si="2"/>
        <v>5697.25</v>
      </c>
      <c r="Z16" s="56">
        <f t="shared" si="2"/>
        <v>5868</v>
      </c>
      <c r="AA16" s="56">
        <f t="shared" si="2"/>
        <v>6038.75</v>
      </c>
      <c r="AB16" s="56">
        <f t="shared" si="2"/>
        <v>6209.5</v>
      </c>
      <c r="AC16" s="56">
        <f t="shared" si="2"/>
        <v>6380.25</v>
      </c>
      <c r="AD16" s="56">
        <f t="shared" si="2"/>
        <v>6551</v>
      </c>
      <c r="AE16" s="56">
        <f t="shared" si="2"/>
        <v>6721.75</v>
      </c>
      <c r="AF16" s="56">
        <f t="shared" si="2"/>
        <v>6892.5</v>
      </c>
      <c r="AG16" s="56">
        <f t="shared" si="2"/>
        <v>7063.25</v>
      </c>
      <c r="AH16" s="56">
        <f t="shared" si="2"/>
        <v>7234</v>
      </c>
      <c r="AI16" s="56">
        <f t="shared" si="2"/>
        <v>7404.75</v>
      </c>
      <c r="AJ16" s="56">
        <f t="shared" si="2"/>
        <v>7575.5</v>
      </c>
    </row>
    <row r="26" spans="3:35">
      <c r="C26" s="55" t="s">
        <v>96</v>
      </c>
      <c r="D26" s="55" t="s">
        <v>108</v>
      </c>
      <c r="E26" s="54" t="s">
        <v>107</v>
      </c>
      <c r="F26">
        <v>2021</v>
      </c>
      <c r="G26">
        <v>2022</v>
      </c>
      <c r="H26">
        <v>2023</v>
      </c>
      <c r="I26">
        <v>2024</v>
      </c>
      <c r="J26">
        <v>2025</v>
      </c>
      <c r="K26">
        <v>2026</v>
      </c>
      <c r="L26">
        <v>2027</v>
      </c>
      <c r="M26">
        <v>2028</v>
      </c>
      <c r="N26">
        <v>2029</v>
      </c>
      <c r="O26">
        <v>2030</v>
      </c>
      <c r="P26">
        <v>2031</v>
      </c>
      <c r="Q26">
        <v>2032</v>
      </c>
      <c r="R26">
        <v>2033</v>
      </c>
      <c r="S26">
        <v>2034</v>
      </c>
      <c r="T26">
        <v>2035</v>
      </c>
      <c r="U26">
        <v>2036</v>
      </c>
      <c r="V26">
        <v>2037</v>
      </c>
      <c r="W26">
        <v>2038</v>
      </c>
      <c r="X26">
        <v>2039</v>
      </c>
      <c r="Y26">
        <v>2040</v>
      </c>
      <c r="Z26">
        <v>2041</v>
      </c>
      <c r="AA26">
        <v>2042</v>
      </c>
      <c r="AB26">
        <v>2043</v>
      </c>
      <c r="AC26">
        <v>2044</v>
      </c>
      <c r="AD26">
        <v>2045</v>
      </c>
      <c r="AE26">
        <v>2046</v>
      </c>
      <c r="AF26">
        <v>2047</v>
      </c>
      <c r="AG26">
        <v>2048</v>
      </c>
      <c r="AH26">
        <v>2049</v>
      </c>
      <c r="AI26">
        <v>2050</v>
      </c>
    </row>
    <row r="27" spans="3:35">
      <c r="C27" s="55" t="s">
        <v>117</v>
      </c>
      <c r="D27" s="55" t="s">
        <v>109</v>
      </c>
      <c r="E27" s="54" t="s">
        <v>101</v>
      </c>
      <c r="F27">
        <v>0.36612083333333334</v>
      </c>
      <c r="G27">
        <v>0.3661166666666667</v>
      </c>
      <c r="H27">
        <v>0.36611250000000001</v>
      </c>
      <c r="I27">
        <v>0.36610833333333337</v>
      </c>
      <c r="J27">
        <v>0.36610416666666667</v>
      </c>
      <c r="K27">
        <v>0.36610000000000004</v>
      </c>
      <c r="L27">
        <v>0.36609583333333334</v>
      </c>
      <c r="M27">
        <v>0.3660916666666667</v>
      </c>
      <c r="N27">
        <v>0.36608750000000001</v>
      </c>
      <c r="O27">
        <v>0.36608333333333337</v>
      </c>
      <c r="P27">
        <v>0.36607916666666668</v>
      </c>
      <c r="Q27">
        <v>0.36607500000000004</v>
      </c>
      <c r="R27">
        <v>0.36607083333333335</v>
      </c>
      <c r="S27">
        <v>0.36606666666666671</v>
      </c>
      <c r="T27">
        <v>0.36606250000000001</v>
      </c>
      <c r="U27">
        <v>0.36605833333333332</v>
      </c>
      <c r="V27">
        <v>0.36605416666666668</v>
      </c>
      <c r="W27">
        <v>0.36604999999999999</v>
      </c>
      <c r="X27">
        <v>0.36604583333333335</v>
      </c>
      <c r="Y27">
        <v>0.36604166666666665</v>
      </c>
      <c r="Z27">
        <v>0.36603750000000002</v>
      </c>
      <c r="AA27">
        <v>0.36603333333333332</v>
      </c>
      <c r="AB27">
        <v>0.36602916666666668</v>
      </c>
      <c r="AC27">
        <v>0.36602499999999999</v>
      </c>
      <c r="AD27">
        <v>0.36602083333333335</v>
      </c>
      <c r="AE27">
        <v>0.36601666666666666</v>
      </c>
      <c r="AF27">
        <v>0.36601250000000002</v>
      </c>
      <c r="AG27">
        <v>0.36600833333333332</v>
      </c>
      <c r="AH27">
        <v>0.36600416666666669</v>
      </c>
      <c r="AI27">
        <v>0.36599999999999999</v>
      </c>
    </row>
    <row r="28" spans="3:35">
      <c r="C28" s="55" t="s">
        <v>117</v>
      </c>
      <c r="D28" s="55" t="s">
        <v>110</v>
      </c>
      <c r="E28" s="54" t="s">
        <v>101</v>
      </c>
      <c r="F28" s="70">
        <v>0.36792083333333336</v>
      </c>
      <c r="G28" s="70">
        <v>0.36971666666666669</v>
      </c>
      <c r="H28" s="70">
        <v>0.37151250000000002</v>
      </c>
      <c r="I28" s="70">
        <v>0.37330833333333335</v>
      </c>
      <c r="J28" s="70">
        <v>0.37510416666666668</v>
      </c>
      <c r="K28" s="70">
        <v>0.37690000000000001</v>
      </c>
      <c r="L28" s="70">
        <v>0.37869583333333334</v>
      </c>
      <c r="M28" s="70">
        <v>0.38049166666666667</v>
      </c>
      <c r="N28" s="70">
        <v>0.3822875</v>
      </c>
      <c r="O28" s="70">
        <v>0.38408333333333333</v>
      </c>
      <c r="P28" s="70">
        <v>0.38587916666666666</v>
      </c>
      <c r="Q28" s="70">
        <v>0.38767499999999999</v>
      </c>
      <c r="R28" s="70">
        <v>0.38947083333333332</v>
      </c>
      <c r="S28" s="70">
        <v>0.39126666666666665</v>
      </c>
      <c r="T28" s="70">
        <v>0.39306249999999998</v>
      </c>
      <c r="U28" s="70">
        <v>0.39485833333333331</v>
      </c>
      <c r="V28" s="70">
        <v>0.3966541666666667</v>
      </c>
      <c r="W28" s="70">
        <v>0.39845000000000003</v>
      </c>
      <c r="X28" s="70">
        <v>0.40024583333333336</v>
      </c>
      <c r="Y28" s="70">
        <v>0.40204166666666669</v>
      </c>
      <c r="Z28" s="70">
        <v>0.40383750000000002</v>
      </c>
      <c r="AA28" s="70">
        <v>0.40563333333333335</v>
      </c>
      <c r="AB28" s="70">
        <v>0.40742916666666668</v>
      </c>
      <c r="AC28" s="70">
        <v>0.40922500000000001</v>
      </c>
      <c r="AD28" s="70">
        <v>0.41102083333333334</v>
      </c>
      <c r="AE28" s="70">
        <v>0.41281666666666667</v>
      </c>
      <c r="AF28" s="70">
        <v>0.41461249999999999</v>
      </c>
      <c r="AG28" s="70">
        <v>0.41640833333333332</v>
      </c>
      <c r="AH28" s="70">
        <v>0.41820416666666665</v>
      </c>
      <c r="AI28" s="71">
        <v>0.42</v>
      </c>
    </row>
    <row r="29" spans="3:35">
      <c r="C29" s="55" t="s">
        <v>117</v>
      </c>
      <c r="D29" s="55" t="s">
        <v>102</v>
      </c>
      <c r="E29" s="54" t="s">
        <v>101</v>
      </c>
      <c r="F29">
        <v>0.36492083333333336</v>
      </c>
      <c r="G29">
        <v>0.36371666666666669</v>
      </c>
      <c r="H29">
        <v>0.36251250000000002</v>
      </c>
      <c r="I29">
        <v>0.36130833333333334</v>
      </c>
      <c r="J29">
        <v>0.36010416666666667</v>
      </c>
      <c r="K29">
        <v>0.35890000000000005</v>
      </c>
      <c r="L29">
        <v>0.35769583333333338</v>
      </c>
      <c r="M29">
        <v>0.35649166666666671</v>
      </c>
      <c r="N29">
        <v>0.35528750000000003</v>
      </c>
      <c r="O29">
        <v>0.35408333333333336</v>
      </c>
      <c r="P29">
        <v>0.35287916666666669</v>
      </c>
      <c r="Q29">
        <v>0.35167500000000002</v>
      </c>
      <c r="R29">
        <v>0.35047083333333334</v>
      </c>
      <c r="S29">
        <v>0.34926666666666667</v>
      </c>
      <c r="T29">
        <v>0.34806250000000005</v>
      </c>
      <c r="U29">
        <v>0.34685833333333338</v>
      </c>
      <c r="V29">
        <v>0.34565416666666671</v>
      </c>
      <c r="W29">
        <v>0.34445000000000003</v>
      </c>
      <c r="X29">
        <v>0.34324583333333336</v>
      </c>
      <c r="Y29">
        <v>0.34204166666666669</v>
      </c>
      <c r="Z29">
        <v>0.34083750000000002</v>
      </c>
      <c r="AA29">
        <v>0.33963333333333334</v>
      </c>
      <c r="AB29">
        <v>0.33842916666666667</v>
      </c>
      <c r="AC29">
        <v>0.337225</v>
      </c>
      <c r="AD29">
        <v>0.33602083333333332</v>
      </c>
      <c r="AE29">
        <v>0.33481666666666671</v>
      </c>
      <c r="AF29">
        <v>0.33361250000000003</v>
      </c>
      <c r="AG29">
        <v>0.33240833333333336</v>
      </c>
      <c r="AH29">
        <v>0.33120416666666669</v>
      </c>
      <c r="AI29">
        <v>0.33</v>
      </c>
    </row>
    <row r="36" spans="3:35">
      <c r="C36" s="55" t="s">
        <v>96</v>
      </c>
      <c r="D36" s="55" t="s">
        <v>108</v>
      </c>
      <c r="E36" s="54" t="s">
        <v>107</v>
      </c>
      <c r="F36">
        <v>2021</v>
      </c>
      <c r="G36">
        <v>2022</v>
      </c>
      <c r="H36">
        <v>2023</v>
      </c>
      <c r="I36">
        <v>2024</v>
      </c>
      <c r="J36">
        <v>2025</v>
      </c>
      <c r="K36">
        <v>2026</v>
      </c>
      <c r="L36">
        <v>2027</v>
      </c>
      <c r="M36">
        <v>2028</v>
      </c>
      <c r="N36">
        <v>2029</v>
      </c>
      <c r="O36">
        <v>2030</v>
      </c>
      <c r="P36">
        <v>2031</v>
      </c>
      <c r="Q36">
        <v>2032</v>
      </c>
      <c r="R36">
        <v>2033</v>
      </c>
      <c r="S36">
        <v>2034</v>
      </c>
      <c r="T36">
        <v>2035</v>
      </c>
      <c r="U36">
        <v>2036</v>
      </c>
      <c r="V36">
        <v>2037</v>
      </c>
      <c r="W36">
        <v>2038</v>
      </c>
      <c r="X36">
        <v>2039</v>
      </c>
      <c r="Y36">
        <v>2040</v>
      </c>
      <c r="Z36">
        <v>2041</v>
      </c>
      <c r="AA36">
        <v>2042</v>
      </c>
      <c r="AB36">
        <v>2043</v>
      </c>
      <c r="AC36">
        <v>2044</v>
      </c>
      <c r="AD36">
        <v>2045</v>
      </c>
      <c r="AE36">
        <v>2046</v>
      </c>
      <c r="AF36">
        <v>2047</v>
      </c>
      <c r="AG36">
        <v>2048</v>
      </c>
      <c r="AH36">
        <v>2049</v>
      </c>
      <c r="AI36">
        <v>2050</v>
      </c>
    </row>
    <row r="37" spans="3:35">
      <c r="C37" s="55" t="s">
        <v>116</v>
      </c>
      <c r="D37" s="55" t="s">
        <v>110</v>
      </c>
      <c r="E37" s="54" t="s">
        <v>111</v>
      </c>
      <c r="F37">
        <v>-117.11402204264768</v>
      </c>
      <c r="G37">
        <v>-117.51972619123124</v>
      </c>
      <c r="H37">
        <v>-117.29048350418158</v>
      </c>
      <c r="I37">
        <v>-116.42629398149874</v>
      </c>
      <c r="J37">
        <v>-114.92715762318271</v>
      </c>
      <c r="K37">
        <v>-117.40583958466698</v>
      </c>
      <c r="L37">
        <v>-118.6497083898563</v>
      </c>
      <c r="M37">
        <v>-118.65876403875068</v>
      </c>
      <c r="N37">
        <v>-117.4330065313501</v>
      </c>
      <c r="O37">
        <v>-114.97243586765458</v>
      </c>
      <c r="P37">
        <v>-114.31374425302273</v>
      </c>
      <c r="Q37">
        <v>-111.83509613355507</v>
      </c>
      <c r="R37">
        <v>-107.53649150925158</v>
      </c>
      <c r="S37">
        <v>-101.41793038011231</v>
      </c>
      <c r="T37">
        <v>-93.4794127461372</v>
      </c>
      <c r="U37">
        <v>-85.822630091238267</v>
      </c>
      <c r="V37">
        <v>-75.56449281569013</v>
      </c>
      <c r="W37">
        <v>-62.705000919492697</v>
      </c>
      <c r="X37">
        <v>-47.244154402646068</v>
      </c>
      <c r="Y37">
        <v>-29.181953265150121</v>
      </c>
      <c r="Z37">
        <v>-8.6872786891435378</v>
      </c>
      <c r="AA37">
        <v>15.299214922424722</v>
      </c>
      <c r="AB37">
        <v>42.777527569554593</v>
      </c>
      <c r="AC37">
        <v>73.747659252246081</v>
      </c>
      <c r="AD37">
        <v>108.20960997049909</v>
      </c>
      <c r="AE37">
        <v>148.45727379720134</v>
      </c>
      <c r="AF37">
        <v>193.1896361835509</v>
      </c>
      <c r="AG37">
        <v>242.4066971295475</v>
      </c>
      <c r="AH37">
        <v>296.1084566351916</v>
      </c>
      <c r="AI37">
        <v>354.29491470048299</v>
      </c>
    </row>
    <row r="38" spans="3:35">
      <c r="C38" s="55" t="s">
        <v>116</v>
      </c>
      <c r="D38" s="55" t="s">
        <v>109</v>
      </c>
      <c r="E38" s="54" t="s">
        <v>111</v>
      </c>
      <c r="F38">
        <v>-122.48092237596136</v>
      </c>
      <c r="G38">
        <v>-128.84650881642406</v>
      </c>
      <c r="H38">
        <v>-135.170130379819</v>
      </c>
      <c r="I38">
        <v>-141.4517870661463</v>
      </c>
      <c r="J38">
        <v>-147.69147887540586</v>
      </c>
      <c r="K38">
        <v>-156.78202080768548</v>
      </c>
      <c r="L38">
        <v>-165.81237415843233</v>
      </c>
      <c r="M38">
        <v>-174.78253892764639</v>
      </c>
      <c r="N38">
        <v>-183.69251511532767</v>
      </c>
      <c r="O38">
        <v>-192.54230272147612</v>
      </c>
      <c r="P38">
        <v>-203.80797327744216</v>
      </c>
      <c r="Q38">
        <v>-214.99760729160798</v>
      </c>
      <c r="R38">
        <v>-226.11120476397357</v>
      </c>
      <c r="S38">
        <v>-237.14876569453889</v>
      </c>
      <c r="T38">
        <v>-248.11029008330397</v>
      </c>
      <c r="U38">
        <v>-261.10868148849335</v>
      </c>
      <c r="V38">
        <v>-274.01729291810449</v>
      </c>
      <c r="W38">
        <v>-286.83612437213731</v>
      </c>
      <c r="X38">
        <v>-299.56517585059186</v>
      </c>
      <c r="Y38">
        <v>-312.20444735346808</v>
      </c>
      <c r="Z38">
        <v>-326.96999470259317</v>
      </c>
      <c r="AA38">
        <v>-341.63110941438862</v>
      </c>
      <c r="AB38">
        <v>-356.18779148885443</v>
      </c>
      <c r="AC38">
        <v>-370.6400409259906</v>
      </c>
      <c r="AD38">
        <v>-384.9878577257972</v>
      </c>
      <c r="AE38">
        <v>-401.20234325633379</v>
      </c>
      <c r="AF38">
        <v>-417.29914407954209</v>
      </c>
      <c r="AG38">
        <v>-433.27826019542204</v>
      </c>
      <c r="AH38">
        <v>-449.1396916039738</v>
      </c>
      <c r="AI38">
        <v>-464.88343830519733</v>
      </c>
    </row>
    <row r="39" spans="3:35">
      <c r="C39" s="55" t="s">
        <v>116</v>
      </c>
      <c r="D39" s="55" t="s">
        <v>102</v>
      </c>
      <c r="E39" s="54" t="s">
        <v>111</v>
      </c>
      <c r="F39">
        <v>-122.89376086313931</v>
      </c>
      <c r="G39">
        <v>-129.71779978759272</v>
      </c>
      <c r="H39">
        <v>-136.54548783179112</v>
      </c>
      <c r="I39">
        <v>-143.37682499573458</v>
      </c>
      <c r="J39">
        <v>-150.21181127942302</v>
      </c>
      <c r="K39">
        <v>-159.18252798783394</v>
      </c>
      <c r="L39">
        <v>-168.15803825039939</v>
      </c>
      <c r="M39">
        <v>-177.1383420671194</v>
      </c>
      <c r="N39">
        <v>-186.12343943799399</v>
      </c>
      <c r="O39">
        <v>-195.11333036302312</v>
      </c>
      <c r="P39">
        <v>-206.05371002750175</v>
      </c>
      <c r="Q39">
        <v>-216.99992623470914</v>
      </c>
      <c r="R39">
        <v>-227.95197898464542</v>
      </c>
      <c r="S39">
        <v>-238.90986827731047</v>
      </c>
      <c r="T39">
        <v>-249.87359411270438</v>
      </c>
      <c r="U39">
        <v>-261.95107771743164</v>
      </c>
      <c r="V39">
        <v>-274.03499097046944</v>
      </c>
      <c r="W39">
        <v>-286.12533387181776</v>
      </c>
      <c r="X39">
        <v>-298.22210642147661</v>
      </c>
      <c r="Y39">
        <v>-310.32530861944599</v>
      </c>
      <c r="Z39">
        <v>-323.20567694237252</v>
      </c>
      <c r="AA39">
        <v>-336.09288696197984</v>
      </c>
      <c r="AB39">
        <v>-348.98693867826802</v>
      </c>
      <c r="AC39">
        <v>-361.88783209123693</v>
      </c>
      <c r="AD39">
        <v>-374.79556720088681</v>
      </c>
      <c r="AE39">
        <v>-387.83686631263578</v>
      </c>
      <c r="AF39">
        <v>-400.88507477846315</v>
      </c>
      <c r="AG39">
        <v>-413.9401925983687</v>
      </c>
      <c r="AH39">
        <v>-427.00221977235253</v>
      </c>
      <c r="AI39">
        <v>-440.07115630041466</v>
      </c>
    </row>
    <row r="46" spans="3:35">
      <c r="C46" s="55" t="s">
        <v>96</v>
      </c>
      <c r="D46" s="55" t="s">
        <v>108</v>
      </c>
      <c r="E46" s="54" t="s">
        <v>107</v>
      </c>
      <c r="F46" s="54">
        <v>2021</v>
      </c>
      <c r="G46" s="54">
        <v>2022</v>
      </c>
      <c r="H46" s="54">
        <v>2023</v>
      </c>
      <c r="I46" s="54">
        <v>2024</v>
      </c>
      <c r="J46" s="54">
        <v>2025</v>
      </c>
      <c r="K46" s="54">
        <v>2026</v>
      </c>
      <c r="L46" s="54">
        <v>2027</v>
      </c>
      <c r="M46" s="54">
        <v>2028</v>
      </c>
      <c r="N46" s="54">
        <v>2029</v>
      </c>
      <c r="O46" s="54">
        <v>2030</v>
      </c>
      <c r="P46" s="54">
        <v>2031</v>
      </c>
      <c r="Q46" s="54">
        <v>2032</v>
      </c>
      <c r="R46" s="54">
        <v>2033</v>
      </c>
      <c r="S46" s="54">
        <v>2034</v>
      </c>
      <c r="T46" s="54">
        <v>2035</v>
      </c>
      <c r="U46" s="54">
        <v>2036</v>
      </c>
      <c r="V46" s="54">
        <v>2037</v>
      </c>
      <c r="W46" s="54">
        <v>2038</v>
      </c>
      <c r="X46" s="54">
        <v>2039</v>
      </c>
      <c r="Y46" s="54">
        <v>2040</v>
      </c>
      <c r="Z46" s="54">
        <v>2041</v>
      </c>
      <c r="AA46" s="54">
        <v>2042</v>
      </c>
      <c r="AB46" s="54">
        <v>2043</v>
      </c>
      <c r="AC46" s="54">
        <v>2044</v>
      </c>
      <c r="AD46" s="54">
        <v>2045</v>
      </c>
      <c r="AE46" s="54">
        <v>2046</v>
      </c>
      <c r="AF46" s="54">
        <v>2047</v>
      </c>
      <c r="AG46" s="54">
        <v>2048</v>
      </c>
      <c r="AH46" s="54">
        <v>2049</v>
      </c>
      <c r="AI46">
        <v>2050</v>
      </c>
    </row>
    <row r="47" spans="3:35">
      <c r="C47" s="55" t="s">
        <v>115</v>
      </c>
      <c r="D47" s="55" t="s">
        <v>110</v>
      </c>
      <c r="E47" s="54" t="s">
        <v>111</v>
      </c>
      <c r="F47">
        <v>567.27310846151056</v>
      </c>
      <c r="G47">
        <v>602.30602254948349</v>
      </c>
      <c r="H47">
        <v>637.72574333042814</v>
      </c>
      <c r="I47">
        <v>673.53227080434499</v>
      </c>
      <c r="J47">
        <v>709.72560497123357</v>
      </c>
      <c r="K47">
        <v>776.82653052545356</v>
      </c>
      <c r="L47">
        <v>844.6796985771864</v>
      </c>
      <c r="M47">
        <v>913.28510912643242</v>
      </c>
      <c r="N47">
        <v>982.6427621731915</v>
      </c>
      <c r="O47">
        <v>1052.7526577174633</v>
      </c>
      <c r="P47">
        <v>1154.277652379913</v>
      </c>
      <c r="Q47">
        <v>1256.9113561774921</v>
      </c>
      <c r="R47">
        <v>1360.6537691102012</v>
      </c>
      <c r="S47">
        <v>1465.5048911780402</v>
      </c>
      <c r="T47">
        <v>1571.4647223810091</v>
      </c>
      <c r="U47">
        <v>1720.6703806540361</v>
      </c>
      <c r="V47">
        <v>1871.4607722017111</v>
      </c>
      <c r="W47">
        <v>2023.8358970240347</v>
      </c>
      <c r="X47">
        <v>2177.7957551210075</v>
      </c>
      <c r="Y47">
        <v>2333.3403464926273</v>
      </c>
      <c r="Z47">
        <v>2539.8443876623123</v>
      </c>
      <c r="AA47">
        <v>2748.4756289341212</v>
      </c>
      <c r="AB47">
        <v>2959.2340703080545</v>
      </c>
      <c r="AC47">
        <v>3172.1197117841102</v>
      </c>
      <c r="AD47">
        <v>3387.1325533622903</v>
      </c>
      <c r="AE47">
        <v>3660.8381968946692</v>
      </c>
      <c r="AF47">
        <v>3937.2758981702818</v>
      </c>
      <c r="AG47">
        <v>4216.4456571891287</v>
      </c>
      <c r="AH47">
        <v>4498.3474739512085</v>
      </c>
      <c r="AI47">
        <v>4782.9813484565202</v>
      </c>
    </row>
    <row r="48" spans="3:35">
      <c r="C48" s="55" t="s">
        <v>115</v>
      </c>
      <c r="D48" s="55" t="s">
        <v>109</v>
      </c>
      <c r="E48" s="54" t="s">
        <v>111</v>
      </c>
      <c r="F48">
        <v>563.97040056408684</v>
      </c>
      <c r="G48">
        <v>595.33569478013408</v>
      </c>
      <c r="H48">
        <v>626.72288371465129</v>
      </c>
      <c r="I48">
        <v>658.13196736763882</v>
      </c>
      <c r="J48">
        <v>689.56294573909634</v>
      </c>
      <c r="K48">
        <v>734.56950094118542</v>
      </c>
      <c r="L48">
        <v>779.60745888146573</v>
      </c>
      <c r="M48">
        <v>824.6768195599368</v>
      </c>
      <c r="N48">
        <v>869.77758297659921</v>
      </c>
      <c r="O48">
        <v>914.90974913145237</v>
      </c>
      <c r="P48">
        <v>971.88073746549298</v>
      </c>
      <c r="Q48">
        <v>1028.8913970387339</v>
      </c>
      <c r="R48">
        <v>1085.9417278511746</v>
      </c>
      <c r="S48">
        <v>1143.0317299028154</v>
      </c>
      <c r="T48">
        <v>1200.1614031936565</v>
      </c>
      <c r="U48">
        <v>1267.5881296469111</v>
      </c>
      <c r="V48">
        <v>1335.0616978265541</v>
      </c>
      <c r="W48">
        <v>1402.5821077325859</v>
      </c>
      <c r="X48">
        <v>1470.1493593650066</v>
      </c>
      <c r="Y48">
        <v>1537.7634527238156</v>
      </c>
      <c r="Z48">
        <v>1616.3794822210125</v>
      </c>
      <c r="AA48">
        <v>1695.0499983115988</v>
      </c>
      <c r="AB48">
        <v>1773.7750009955744</v>
      </c>
      <c r="AC48">
        <v>1852.5544902729393</v>
      </c>
      <c r="AD48">
        <v>1931.3884661436937</v>
      </c>
      <c r="AE48">
        <v>2020.2021528598673</v>
      </c>
      <c r="AF48">
        <v>2109.0772402929083</v>
      </c>
      <c r="AG48">
        <v>2198.0137284428151</v>
      </c>
      <c r="AH48">
        <v>2287.0116173095898</v>
      </c>
      <c r="AI48">
        <v>2376.070906893231</v>
      </c>
    </row>
    <row r="49" spans="3:35">
      <c r="C49" s="55" t="s">
        <v>115</v>
      </c>
      <c r="D49" s="55" t="s">
        <v>102</v>
      </c>
      <c r="E49" s="54" t="s">
        <v>111</v>
      </c>
      <c r="F49">
        <v>559.84201569230709</v>
      </c>
      <c r="G49">
        <v>586.62278506844734</v>
      </c>
      <c r="H49">
        <v>612.96930919493013</v>
      </c>
      <c r="I49">
        <v>638.88158807175603</v>
      </c>
      <c r="J49">
        <v>664.35962169892468</v>
      </c>
      <c r="K49">
        <v>698.76259467767352</v>
      </c>
      <c r="L49">
        <v>732.59513471202979</v>
      </c>
      <c r="M49">
        <v>765.85724180199327</v>
      </c>
      <c r="N49">
        <v>798.54891594756396</v>
      </c>
      <c r="O49">
        <v>830.67015714874196</v>
      </c>
      <c r="P49">
        <v>870.44023686503749</v>
      </c>
      <c r="Q49">
        <v>909.51576799660245</v>
      </c>
      <c r="R49">
        <v>947.89675054343718</v>
      </c>
      <c r="S49">
        <v>985.58318450554111</v>
      </c>
      <c r="T49">
        <v>1022.5750698829147</v>
      </c>
      <c r="U49">
        <v>1063.369926301544</v>
      </c>
      <c r="V49">
        <v>1103.3996545712214</v>
      </c>
      <c r="W49">
        <v>1142.6642546919463</v>
      </c>
      <c r="X49">
        <v>1181.1637266637194</v>
      </c>
      <c r="Y49">
        <v>1218.8980704865405</v>
      </c>
      <c r="Z49">
        <v>1258.869264562232</v>
      </c>
      <c r="AA49">
        <v>1298.0262967329054</v>
      </c>
      <c r="AB49">
        <v>1336.3691669985612</v>
      </c>
      <c r="AC49">
        <v>1373.8978753591991</v>
      </c>
      <c r="AD49">
        <v>1410.6124218148195</v>
      </c>
      <c r="AE49">
        <v>1446.9855962587822</v>
      </c>
      <c r="AF49">
        <v>1482.5365575674307</v>
      </c>
      <c r="AG49">
        <v>1517.2653057407654</v>
      </c>
      <c r="AH49">
        <v>1551.1718407787862</v>
      </c>
      <c r="AI49">
        <v>1584.2561626814927</v>
      </c>
    </row>
    <row r="53" spans="3:35">
      <c r="C53" s="55" t="s">
        <v>96</v>
      </c>
      <c r="D53" s="55" t="s">
        <v>108</v>
      </c>
      <c r="E53" s="54" t="s">
        <v>107</v>
      </c>
      <c r="F53" s="54">
        <v>2021</v>
      </c>
      <c r="G53" s="54">
        <v>2022</v>
      </c>
      <c r="H53" s="54">
        <v>2023</v>
      </c>
      <c r="I53" s="54">
        <v>2024</v>
      </c>
      <c r="J53" s="54">
        <v>2025</v>
      </c>
      <c r="K53" s="54">
        <v>2026</v>
      </c>
      <c r="L53" s="54">
        <v>2027</v>
      </c>
      <c r="M53" s="54">
        <v>2028</v>
      </c>
      <c r="N53" s="54">
        <v>2029</v>
      </c>
      <c r="O53" s="54">
        <v>2030</v>
      </c>
      <c r="P53" s="54">
        <v>2031</v>
      </c>
      <c r="Q53" s="54">
        <v>2032</v>
      </c>
      <c r="R53" s="54">
        <v>2033</v>
      </c>
      <c r="S53" s="54">
        <v>2034</v>
      </c>
      <c r="T53" s="54">
        <v>2035</v>
      </c>
      <c r="U53" s="54">
        <v>2036</v>
      </c>
      <c r="V53" s="54">
        <v>2037</v>
      </c>
      <c r="W53" s="54">
        <v>2038</v>
      </c>
      <c r="X53" s="54">
        <v>2039</v>
      </c>
      <c r="Y53" s="54">
        <v>2040</v>
      </c>
      <c r="Z53" s="54">
        <v>2041</v>
      </c>
      <c r="AA53" s="54">
        <v>2042</v>
      </c>
      <c r="AB53" s="54">
        <v>2043</v>
      </c>
      <c r="AC53" s="54">
        <v>2044</v>
      </c>
      <c r="AD53" s="54">
        <v>2045</v>
      </c>
      <c r="AE53" s="54">
        <v>2046</v>
      </c>
      <c r="AF53" s="54">
        <v>2047</v>
      </c>
      <c r="AG53" s="54">
        <v>2048</v>
      </c>
      <c r="AH53" s="54">
        <v>2049</v>
      </c>
      <c r="AI53">
        <v>2050</v>
      </c>
    </row>
    <row r="54" spans="3:35">
      <c r="C54" s="55" t="s">
        <v>114</v>
      </c>
      <c r="D54" s="55" t="s">
        <v>110</v>
      </c>
      <c r="E54" s="54" t="s">
        <v>111</v>
      </c>
      <c r="F54">
        <v>1713.6595331967962</v>
      </c>
      <c r="G54">
        <v>1793.7441481643802</v>
      </c>
      <c r="H54">
        <v>1872.3016065186737</v>
      </c>
      <c r="I54">
        <v>1949.3319082596772</v>
      </c>
      <c r="J54">
        <v>2024.8350533873902</v>
      </c>
      <c r="K54">
        <v>2184.6436383702949</v>
      </c>
      <c r="L54">
        <v>2341.4822848134891</v>
      </c>
      <c r="M54">
        <v>2495.3509927169748</v>
      </c>
      <c r="N54">
        <v>2646.2497620807508</v>
      </c>
      <c r="O54">
        <v>2794.1785929048174</v>
      </c>
      <c r="P54">
        <v>3019.3450008225714</v>
      </c>
      <c r="Q54">
        <v>3240.134099560591</v>
      </c>
      <c r="R54">
        <v>3456.5458891188755</v>
      </c>
      <c r="S54">
        <v>3668.580369497427</v>
      </c>
      <c r="T54">
        <v>3876.2375406962433</v>
      </c>
      <c r="U54">
        <v>4181.9277092214606</v>
      </c>
      <c r="V54">
        <v>4481.3611713745995</v>
      </c>
      <c r="W54">
        <v>4774.5379271556585</v>
      </c>
      <c r="X54">
        <v>5061.4579765646404</v>
      </c>
      <c r="Y54">
        <v>5342.1213196015415</v>
      </c>
      <c r="Z54">
        <v>5727.8782284259441</v>
      </c>
      <c r="AA54">
        <v>6105.2367104320574</v>
      </c>
      <c r="AB54">
        <v>6474.1967656198785</v>
      </c>
      <c r="AC54">
        <v>6834.7583939894093</v>
      </c>
      <c r="AD54">
        <v>7186.9215955406507</v>
      </c>
      <c r="AE54">
        <v>7648.8732708647622</v>
      </c>
      <c r="AF54">
        <v>8100.0384729290336</v>
      </c>
      <c r="AG54">
        <v>8540.417201733464</v>
      </c>
      <c r="AH54">
        <v>8970.0094572780527</v>
      </c>
      <c r="AI54">
        <v>9388.8152395628003</v>
      </c>
    </row>
    <row r="55" spans="3:35">
      <c r="C55" s="55" t="s">
        <v>114</v>
      </c>
      <c r="D55" s="55" t="s">
        <v>109</v>
      </c>
      <c r="E55" s="54" t="s">
        <v>111</v>
      </c>
      <c r="F55">
        <v>1726.8703647864916</v>
      </c>
      <c r="G55">
        <v>1821.6254592417779</v>
      </c>
      <c r="H55">
        <v>1916.3130449817811</v>
      </c>
      <c r="I55">
        <v>2010.9331220065019</v>
      </c>
      <c r="J55">
        <v>2105.4856903159393</v>
      </c>
      <c r="K55">
        <v>2241.3258816862053</v>
      </c>
      <c r="L55">
        <v>2377.0692479470499</v>
      </c>
      <c r="M55">
        <v>2512.7157890984709</v>
      </c>
      <c r="N55">
        <v>2648.2655051404704</v>
      </c>
      <c r="O55">
        <v>2783.7183960730472</v>
      </c>
      <c r="P55">
        <v>2954.9745706733415</v>
      </c>
      <c r="Q55">
        <v>3126.1084256194358</v>
      </c>
      <c r="R55">
        <v>3297.1199609113296</v>
      </c>
      <c r="S55">
        <v>3468.0091765490224</v>
      </c>
      <c r="T55">
        <v>3638.7760725325156</v>
      </c>
      <c r="U55">
        <v>3840.4981378775601</v>
      </c>
      <c r="V55">
        <v>4042.0757745662395</v>
      </c>
      <c r="W55">
        <v>4243.5089825985542</v>
      </c>
      <c r="X55">
        <v>4444.7977619745034</v>
      </c>
      <c r="Y55">
        <v>4645.9421126940879</v>
      </c>
      <c r="Z55">
        <v>4880.0165962274477</v>
      </c>
      <c r="AA55">
        <v>5113.9230794311916</v>
      </c>
      <c r="AB55">
        <v>5347.6615623053167</v>
      </c>
      <c r="AC55">
        <v>5581.2320448498258</v>
      </c>
      <c r="AD55">
        <v>5814.6345270647171</v>
      </c>
      <c r="AE55">
        <v>6077.728803541725</v>
      </c>
      <c r="AF55">
        <v>6340.6337611417266</v>
      </c>
      <c r="AG55">
        <v>6603.3493998647209</v>
      </c>
      <c r="AH55">
        <v>6865.8757197107088</v>
      </c>
      <c r="AI55">
        <v>7128.2127206796922</v>
      </c>
    </row>
    <row r="56" spans="3:35">
      <c r="C56" s="55" t="s">
        <v>114</v>
      </c>
      <c r="D56" s="55" t="s">
        <v>102</v>
      </c>
      <c r="E56" s="54" t="s">
        <v>111</v>
      </c>
      <c r="F56">
        <v>1732.6501036069831</v>
      </c>
      <c r="G56">
        <v>1833.8235328381395</v>
      </c>
      <c r="H56">
        <v>1935.5680493093907</v>
      </c>
      <c r="I56">
        <v>2037.8836530207375</v>
      </c>
      <c r="J56">
        <v>2140.7703439721795</v>
      </c>
      <c r="K56">
        <v>2274.6952550145543</v>
      </c>
      <c r="L56">
        <v>2409.3703572821178</v>
      </c>
      <c r="M56">
        <v>2544.79565077487</v>
      </c>
      <c r="N56">
        <v>2680.9711354928108</v>
      </c>
      <c r="O56">
        <v>2817.8968114359404</v>
      </c>
      <c r="P56">
        <v>2983.7471897080741</v>
      </c>
      <c r="Q56">
        <v>3150.5109869172684</v>
      </c>
      <c r="R56">
        <v>3318.1882030635252</v>
      </c>
      <c r="S56">
        <v>3486.7788381468431</v>
      </c>
      <c r="T56">
        <v>3656.2828921672226</v>
      </c>
      <c r="U56">
        <v>3842.9541270381992</v>
      </c>
      <c r="V56">
        <v>4030.6316018697726</v>
      </c>
      <c r="W56">
        <v>4219.3153166619422</v>
      </c>
      <c r="X56">
        <v>4409.0052714147087</v>
      </c>
      <c r="Y56">
        <v>4599.7014661280709</v>
      </c>
      <c r="Z56">
        <v>4802.8570942908045</v>
      </c>
      <c r="AA56">
        <v>5007.083447984086</v>
      </c>
      <c r="AB56">
        <v>5212.3805272079171</v>
      </c>
      <c r="AC56">
        <v>5418.7483319622961</v>
      </c>
      <c r="AD56">
        <v>5626.1868622472239</v>
      </c>
      <c r="AE56">
        <v>5836.6031771245416</v>
      </c>
      <c r="AF56">
        <v>6048.1008059151072</v>
      </c>
      <c r="AG56">
        <v>6260.6797486189234</v>
      </c>
      <c r="AH56">
        <v>6474.3400052359884</v>
      </c>
      <c r="AI56">
        <v>6689.0815757663022</v>
      </c>
    </row>
    <row r="60" spans="3:35">
      <c r="C60" s="55" t="s">
        <v>96</v>
      </c>
      <c r="D60" s="55" t="s">
        <v>108</v>
      </c>
      <c r="E60" s="54" t="s">
        <v>107</v>
      </c>
      <c r="F60" s="54">
        <v>2021</v>
      </c>
      <c r="G60" s="54">
        <v>2022</v>
      </c>
      <c r="H60" s="54">
        <v>2023</v>
      </c>
      <c r="I60" s="54">
        <v>2024</v>
      </c>
      <c r="J60" s="54">
        <v>2025</v>
      </c>
      <c r="K60" s="54">
        <v>2026</v>
      </c>
      <c r="L60" s="54">
        <v>2027</v>
      </c>
      <c r="M60" s="54">
        <v>2028</v>
      </c>
      <c r="N60" s="54">
        <v>2029</v>
      </c>
      <c r="O60" s="54">
        <v>2030</v>
      </c>
      <c r="P60" s="54">
        <v>2031</v>
      </c>
      <c r="Q60" s="54">
        <v>2032</v>
      </c>
      <c r="R60" s="54">
        <v>2033</v>
      </c>
      <c r="S60" s="54">
        <v>2034</v>
      </c>
      <c r="T60" s="54">
        <v>2035</v>
      </c>
      <c r="U60" s="54">
        <v>2036</v>
      </c>
      <c r="V60" s="54">
        <v>2037</v>
      </c>
      <c r="W60" s="54">
        <v>2038</v>
      </c>
      <c r="X60" s="54">
        <v>2039</v>
      </c>
      <c r="Y60" s="54">
        <v>2040</v>
      </c>
      <c r="Z60" s="54">
        <v>2041</v>
      </c>
      <c r="AA60" s="54">
        <v>2042</v>
      </c>
      <c r="AB60" s="54">
        <v>2043</v>
      </c>
      <c r="AC60" s="54">
        <v>2044</v>
      </c>
      <c r="AD60" s="54">
        <v>2045</v>
      </c>
      <c r="AE60" s="54">
        <v>2046</v>
      </c>
      <c r="AF60" s="54">
        <v>2047</v>
      </c>
      <c r="AG60" s="54">
        <v>2048</v>
      </c>
      <c r="AH60" s="54">
        <v>2049</v>
      </c>
      <c r="AI60">
        <v>2050</v>
      </c>
    </row>
    <row r="61" spans="3:35">
      <c r="C61" s="55" t="s">
        <v>113</v>
      </c>
      <c r="D61" s="55" t="s">
        <v>110</v>
      </c>
      <c r="E61" s="54" t="s">
        <v>111</v>
      </c>
      <c r="F61">
        <v>312.97285712962213</v>
      </c>
      <c r="G61">
        <v>335.09850751147343</v>
      </c>
      <c r="H61">
        <v>357.73047325794596</v>
      </c>
      <c r="I61">
        <v>380.86875436903978</v>
      </c>
      <c r="J61">
        <v>404.51335084475494</v>
      </c>
      <c r="K61">
        <v>446.19483878029268</v>
      </c>
      <c r="L61">
        <v>488.86098375856557</v>
      </c>
      <c r="M61">
        <v>532.51178577957376</v>
      </c>
      <c r="N61">
        <v>577.14724484331714</v>
      </c>
      <c r="O61">
        <v>622.7673609497956</v>
      </c>
      <c r="P61">
        <v>687.63894746886808</v>
      </c>
      <c r="Q61">
        <v>753.96179240774495</v>
      </c>
      <c r="R61">
        <v>821.73589576642598</v>
      </c>
      <c r="S61">
        <v>890.96125754491186</v>
      </c>
      <c r="T61">
        <v>961.6378777432019</v>
      </c>
      <c r="U61">
        <v>1059.716930854152</v>
      </c>
      <c r="V61">
        <v>1159.8703400203617</v>
      </c>
      <c r="W61">
        <v>1262.0981052418301</v>
      </c>
      <c r="X61">
        <v>1366.4002265185577</v>
      </c>
      <c r="Y61">
        <v>1472.7767038505442</v>
      </c>
      <c r="Z61">
        <v>1612.5761066722587</v>
      </c>
      <c r="AA61">
        <v>1755.1599341559511</v>
      </c>
      <c r="AB61">
        <v>1900.5281863016214</v>
      </c>
      <c r="AC61">
        <v>2048.6808631092695</v>
      </c>
      <c r="AD61">
        <v>2199.6179645788961</v>
      </c>
      <c r="AE61">
        <v>2390.2728971452379</v>
      </c>
      <c r="AF61">
        <v>2584.5039902009544</v>
      </c>
      <c r="AG61">
        <v>2782.3112437460445</v>
      </c>
      <c r="AH61">
        <v>2983.6946577805088</v>
      </c>
      <c r="AI61">
        <v>3188.6542323043468</v>
      </c>
    </row>
    <row r="62" spans="3:35">
      <c r="C62" s="55" t="s">
        <v>113</v>
      </c>
      <c r="D62" s="55" t="s">
        <v>109</v>
      </c>
      <c r="E62" s="54" t="s">
        <v>111</v>
      </c>
      <c r="F62">
        <v>308.4316337706644</v>
      </c>
      <c r="G62">
        <v>325.51430682861798</v>
      </c>
      <c r="H62">
        <v>342.60154128625271</v>
      </c>
      <c r="I62">
        <v>359.69333714356884</v>
      </c>
      <c r="J62">
        <v>376.78969440056613</v>
      </c>
      <c r="K62">
        <v>401.29498341490574</v>
      </c>
      <c r="L62">
        <v>425.80681466636855</v>
      </c>
      <c r="M62">
        <v>450.32518815495439</v>
      </c>
      <c r="N62">
        <v>474.85010388066348</v>
      </c>
      <c r="O62">
        <v>499.3815618434956</v>
      </c>
      <c r="P62">
        <v>530.36296371523053</v>
      </c>
      <c r="Q62">
        <v>561.35263042846566</v>
      </c>
      <c r="R62">
        <v>592.35056198320069</v>
      </c>
      <c r="S62">
        <v>623.35675837943563</v>
      </c>
      <c r="T62">
        <v>654.37121961717071</v>
      </c>
      <c r="U62">
        <v>690.98543185197309</v>
      </c>
      <c r="V62">
        <v>727.60940277977306</v>
      </c>
      <c r="W62">
        <v>764.24313240057074</v>
      </c>
      <c r="X62">
        <v>800.88662071436613</v>
      </c>
      <c r="Y62">
        <v>837.539867721159</v>
      </c>
      <c r="Z62">
        <v>880.16825870243122</v>
      </c>
      <c r="AA62">
        <v>922.80800105732601</v>
      </c>
      <c r="AB62">
        <v>965.4590947858436</v>
      </c>
      <c r="AC62">
        <v>1008.1215398879841</v>
      </c>
      <c r="AD62">
        <v>1050.7953363637473</v>
      </c>
      <c r="AE62">
        <v>1098.8792622951908</v>
      </c>
      <c r="AF62">
        <v>1146.9759800426482</v>
      </c>
      <c r="AG62">
        <v>1195.0854896061194</v>
      </c>
      <c r="AH62">
        <v>1243.2077909856046</v>
      </c>
      <c r="AI62">
        <v>1291.3428841811037</v>
      </c>
    </row>
    <row r="63" spans="3:35">
      <c r="C63" s="55" t="s">
        <v>113</v>
      </c>
      <c r="D63" s="55" t="s">
        <v>102</v>
      </c>
      <c r="E63" s="54" t="s">
        <v>111</v>
      </c>
      <c r="F63">
        <v>307.19311830913051</v>
      </c>
      <c r="G63">
        <v>322.90043391511193</v>
      </c>
      <c r="H63">
        <v>338.47546893033638</v>
      </c>
      <c r="I63">
        <v>353.91822335480401</v>
      </c>
      <c r="J63">
        <v>369.22869718851462</v>
      </c>
      <c r="K63">
        <v>389.6255113389816</v>
      </c>
      <c r="L63">
        <v>409.84855915134574</v>
      </c>
      <c r="M63">
        <v>429.89784062560699</v>
      </c>
      <c r="N63">
        <v>449.77335576176552</v>
      </c>
      <c r="O63">
        <v>469.47510455982115</v>
      </c>
      <c r="P63">
        <v>493.66459407888806</v>
      </c>
      <c r="Q63">
        <v>517.64250892403493</v>
      </c>
      <c r="R63">
        <v>541.40884909526187</v>
      </c>
      <c r="S63">
        <v>564.96361459256866</v>
      </c>
      <c r="T63">
        <v>588.30680541595564</v>
      </c>
      <c r="U63">
        <v>614.0354826312655</v>
      </c>
      <c r="V63">
        <v>639.53108509531899</v>
      </c>
      <c r="W63">
        <v>664.79361280811588</v>
      </c>
      <c r="X63">
        <v>689.82306576965664</v>
      </c>
      <c r="Y63">
        <v>714.61944397994068</v>
      </c>
      <c r="Z63">
        <v>740.9496623568624</v>
      </c>
      <c r="AA63">
        <v>767.03186922910413</v>
      </c>
      <c r="AB63">
        <v>792.86606459666621</v>
      </c>
      <c r="AC63">
        <v>818.45224845954829</v>
      </c>
      <c r="AD63">
        <v>843.79042081775071</v>
      </c>
      <c r="AE63">
        <v>869.16457359705748</v>
      </c>
      <c r="AF63">
        <v>894.28826229102697</v>
      </c>
      <c r="AG63">
        <v>919.16148689965939</v>
      </c>
      <c r="AH63">
        <v>943.78424742295442</v>
      </c>
      <c r="AI63">
        <v>968.15654386091217</v>
      </c>
    </row>
    <row r="66" spans="3:35">
      <c r="C66" s="55" t="s">
        <v>96</v>
      </c>
      <c r="D66" s="55" t="s">
        <v>108</v>
      </c>
      <c r="E66" s="54" t="s">
        <v>107</v>
      </c>
      <c r="F66" s="54">
        <v>2021</v>
      </c>
      <c r="G66" s="54">
        <v>2022</v>
      </c>
      <c r="H66" s="54">
        <v>2023</v>
      </c>
      <c r="I66" s="54">
        <v>2024</v>
      </c>
      <c r="J66" s="54">
        <v>2025</v>
      </c>
      <c r="K66" s="54">
        <v>2026</v>
      </c>
      <c r="L66" s="54">
        <v>2027</v>
      </c>
      <c r="M66" s="54">
        <v>2028</v>
      </c>
      <c r="N66" s="54">
        <v>2029</v>
      </c>
      <c r="O66" s="54">
        <v>2030</v>
      </c>
      <c r="P66" s="54">
        <v>2031</v>
      </c>
      <c r="Q66" s="54">
        <v>2032</v>
      </c>
      <c r="R66" s="54">
        <v>2033</v>
      </c>
      <c r="S66" s="54">
        <v>2034</v>
      </c>
      <c r="T66" s="54">
        <v>2035</v>
      </c>
      <c r="U66" s="54">
        <v>2036</v>
      </c>
      <c r="V66" s="54">
        <v>2037</v>
      </c>
      <c r="W66" s="54">
        <v>2038</v>
      </c>
      <c r="X66" s="54">
        <v>2039</v>
      </c>
      <c r="Y66" s="54">
        <v>2040</v>
      </c>
      <c r="Z66" s="54">
        <v>2041</v>
      </c>
      <c r="AA66" s="54">
        <v>2042</v>
      </c>
      <c r="AB66" s="54">
        <v>2043</v>
      </c>
      <c r="AC66" s="54">
        <v>2044</v>
      </c>
      <c r="AD66" s="54">
        <v>2045</v>
      </c>
      <c r="AE66" s="54">
        <v>2046</v>
      </c>
      <c r="AF66" s="54">
        <v>2047</v>
      </c>
      <c r="AG66" s="54">
        <v>2048</v>
      </c>
      <c r="AH66" s="54">
        <v>2049</v>
      </c>
      <c r="AI66">
        <v>2050</v>
      </c>
    </row>
    <row r="67" spans="3:35">
      <c r="C67" s="55" t="s">
        <v>112</v>
      </c>
      <c r="D67" s="55" t="s">
        <v>110</v>
      </c>
      <c r="E67" s="54" t="s">
        <v>111</v>
      </c>
      <c r="F67">
        <v>202.20829101977171</v>
      </c>
      <c r="G67">
        <v>215.03461168442965</v>
      </c>
      <c r="H67">
        <v>228.03426553697594</v>
      </c>
      <c r="I67">
        <v>241.20725257741063</v>
      </c>
      <c r="J67">
        <v>254.55357280573364</v>
      </c>
      <c r="K67">
        <v>279.03630035817713</v>
      </c>
      <c r="L67">
        <v>303.85611770903449</v>
      </c>
      <c r="M67">
        <v>329.0130248583057</v>
      </c>
      <c r="N67">
        <v>354.50702180599075</v>
      </c>
      <c r="O67">
        <v>380.33810855208964</v>
      </c>
      <c r="P67">
        <v>417.59962774602297</v>
      </c>
      <c r="Q67">
        <v>455.35797414673618</v>
      </c>
      <c r="R67">
        <v>493.6131477542292</v>
      </c>
      <c r="S67">
        <v>532.36514856850226</v>
      </c>
      <c r="T67">
        <v>571.61397658955514</v>
      </c>
      <c r="U67">
        <v>626.70691952309164</v>
      </c>
      <c r="V67">
        <v>682.51000236743732</v>
      </c>
      <c r="W67">
        <v>739.02322512259263</v>
      </c>
      <c r="X67">
        <v>796.24658778855735</v>
      </c>
      <c r="Y67">
        <v>854.18009036533135</v>
      </c>
      <c r="Z67">
        <v>930.92088680253448</v>
      </c>
      <c r="AA67">
        <v>1008.614909700595</v>
      </c>
      <c r="AB67">
        <v>1087.2621590595129</v>
      </c>
      <c r="AC67">
        <v>1166.862634879288</v>
      </c>
      <c r="AD67">
        <v>1247.4163371599204</v>
      </c>
      <c r="AE67">
        <v>1349.7794421113706</v>
      </c>
      <c r="AF67">
        <v>1453.3668182213451</v>
      </c>
      <c r="AG67">
        <v>1558.178465489844</v>
      </c>
      <c r="AH67">
        <v>1664.2143839168673</v>
      </c>
      <c r="AI67">
        <v>1771.4745735024151</v>
      </c>
    </row>
    <row r="68" spans="3:35">
      <c r="C68" s="55" t="s">
        <v>112</v>
      </c>
      <c r="D68" s="55" t="s">
        <v>109</v>
      </c>
      <c r="E68" s="54" t="s">
        <v>111</v>
      </c>
      <c r="F68">
        <v>200.63950476849541</v>
      </c>
      <c r="G68">
        <v>211.72370599398869</v>
      </c>
      <c r="H68">
        <v>222.8079072194819</v>
      </c>
      <c r="I68">
        <v>233.89210844497518</v>
      </c>
      <c r="J68">
        <v>244.97630967046842</v>
      </c>
      <c r="K68">
        <v>260.8739458796739</v>
      </c>
      <c r="L68">
        <v>276.77158208887943</v>
      </c>
      <c r="M68">
        <v>292.66921829808484</v>
      </c>
      <c r="N68">
        <v>308.56685450729037</v>
      </c>
      <c r="O68">
        <v>324.46449071649585</v>
      </c>
      <c r="P68">
        <v>344.54805556155873</v>
      </c>
      <c r="Q68">
        <v>364.63162040662161</v>
      </c>
      <c r="R68">
        <v>384.71518525168455</v>
      </c>
      <c r="S68">
        <v>404.79875009674737</v>
      </c>
      <c r="T68">
        <v>424.88231494181025</v>
      </c>
      <c r="U68">
        <v>448.59593892607387</v>
      </c>
      <c r="V68">
        <v>472.3095629103376</v>
      </c>
      <c r="W68">
        <v>496.02318689460122</v>
      </c>
      <c r="X68">
        <v>519.73681087886496</v>
      </c>
      <c r="Y68">
        <v>543.45043486312852</v>
      </c>
      <c r="Z68">
        <v>571.03427276649518</v>
      </c>
      <c r="AA68">
        <v>598.61811066986184</v>
      </c>
      <c r="AB68">
        <v>626.20194857322838</v>
      </c>
      <c r="AC68">
        <v>653.78578647659504</v>
      </c>
      <c r="AD68">
        <v>681.36962437996158</v>
      </c>
      <c r="AE68">
        <v>712.45373729384039</v>
      </c>
      <c r="AF68">
        <v>743.53785020771909</v>
      </c>
      <c r="AG68">
        <v>774.62196312159779</v>
      </c>
      <c r="AH68">
        <v>805.70607603547649</v>
      </c>
      <c r="AI68">
        <v>836.7901889493553</v>
      </c>
    </row>
    <row r="69" spans="3:35">
      <c r="C69" s="55" t="s">
        <v>112</v>
      </c>
      <c r="D69" s="55" t="s">
        <v>102</v>
      </c>
      <c r="E69" s="54" t="s">
        <v>111</v>
      </c>
      <c r="F69">
        <v>199.73126009670386</v>
      </c>
      <c r="G69">
        <v>209.80686585741759</v>
      </c>
      <c r="H69">
        <v>219.78212082514327</v>
      </c>
      <c r="I69">
        <v>229.65702499988097</v>
      </c>
      <c r="J69">
        <v>239.43157838163063</v>
      </c>
      <c r="K69">
        <v>252.48758465059007</v>
      </c>
      <c r="L69">
        <v>265.41176818029908</v>
      </c>
      <c r="M69">
        <v>278.20412897075761</v>
      </c>
      <c r="N69">
        <v>290.86466702196572</v>
      </c>
      <c r="O69">
        <v>303.3933823339234</v>
      </c>
      <c r="P69">
        <v>318.80060067910853</v>
      </c>
      <c r="Q69">
        <v>334.04731409925085</v>
      </c>
      <c r="R69">
        <v>349.13352259435044</v>
      </c>
      <c r="S69">
        <v>364.05922616440722</v>
      </c>
      <c r="T69">
        <v>378.82442480942137</v>
      </c>
      <c r="U69">
        <v>395.1001935058157</v>
      </c>
      <c r="V69">
        <v>411.19914687367077</v>
      </c>
      <c r="W69">
        <v>427.12128491298643</v>
      </c>
      <c r="X69">
        <v>442.86660762376283</v>
      </c>
      <c r="Y69">
        <v>458.43511500599976</v>
      </c>
      <c r="Z69">
        <v>474.95942501756025</v>
      </c>
      <c r="AA69">
        <v>491.29558837039809</v>
      </c>
      <c r="AB69">
        <v>507.44360506451335</v>
      </c>
      <c r="AC69">
        <v>523.40347509990602</v>
      </c>
      <c r="AD69">
        <v>539.17519847657604</v>
      </c>
      <c r="AE69">
        <v>554.94009701968184</v>
      </c>
      <c r="AF69">
        <v>570.51498832563516</v>
      </c>
      <c r="AG69">
        <v>585.89987239443599</v>
      </c>
      <c r="AH69">
        <v>601.09474922608445</v>
      </c>
      <c r="AI69">
        <v>616.09961882058053</v>
      </c>
    </row>
    <row r="73" spans="3:35">
      <c r="C73" s="55" t="s">
        <v>96</v>
      </c>
      <c r="D73" s="55" t="s">
        <v>108</v>
      </c>
      <c r="E73" s="54" t="s">
        <v>107</v>
      </c>
      <c r="F73" s="54">
        <v>2021</v>
      </c>
      <c r="G73" s="54">
        <v>2022</v>
      </c>
      <c r="H73" s="54">
        <v>2023</v>
      </c>
      <c r="I73" s="54">
        <v>2024</v>
      </c>
      <c r="J73" s="54">
        <v>2025</v>
      </c>
      <c r="K73" s="54">
        <v>2026</v>
      </c>
      <c r="L73" s="54">
        <v>2027</v>
      </c>
      <c r="M73" s="54">
        <v>2028</v>
      </c>
      <c r="N73" s="54">
        <v>2029</v>
      </c>
      <c r="O73" s="54">
        <v>2030</v>
      </c>
      <c r="P73" s="54">
        <v>2031</v>
      </c>
      <c r="Q73" s="54">
        <v>2032</v>
      </c>
      <c r="R73" s="54">
        <v>2033</v>
      </c>
      <c r="S73" s="54">
        <v>2034</v>
      </c>
      <c r="T73" s="54">
        <v>2035</v>
      </c>
      <c r="U73" s="54">
        <v>2036</v>
      </c>
      <c r="V73" s="54">
        <v>2037</v>
      </c>
      <c r="W73" s="54">
        <v>2038</v>
      </c>
      <c r="X73" s="54">
        <v>2039</v>
      </c>
      <c r="Y73" s="54">
        <v>2040</v>
      </c>
      <c r="Z73" s="54">
        <v>2041</v>
      </c>
      <c r="AA73" s="54">
        <v>2042</v>
      </c>
      <c r="AB73" s="54">
        <v>2043</v>
      </c>
      <c r="AC73" s="54">
        <v>2044</v>
      </c>
      <c r="AD73" s="54">
        <v>2045</v>
      </c>
      <c r="AE73" s="54">
        <v>2046</v>
      </c>
      <c r="AF73" s="54">
        <v>2047</v>
      </c>
      <c r="AG73" s="54">
        <v>2048</v>
      </c>
      <c r="AH73" s="54">
        <v>2049</v>
      </c>
      <c r="AI73" s="54">
        <v>2050</v>
      </c>
    </row>
    <row r="74" spans="3:35">
      <c r="C74" s="55" t="s">
        <v>106</v>
      </c>
      <c r="D74" s="55" t="s">
        <v>110</v>
      </c>
      <c r="E74" s="54" t="s">
        <v>101</v>
      </c>
      <c r="F74">
        <v>0.19479555286202618</v>
      </c>
      <c r="G74">
        <v>0.19566467172885285</v>
      </c>
      <c r="H74">
        <v>0.19653379059567955</v>
      </c>
      <c r="I74">
        <v>0.19740290946250622</v>
      </c>
      <c r="J74">
        <v>0.19827202832933291</v>
      </c>
      <c r="K74">
        <v>0.19914114719615958</v>
      </c>
      <c r="L74">
        <v>0.20001026606298627</v>
      </c>
      <c r="M74">
        <v>0.20087938492981297</v>
      </c>
      <c r="N74">
        <v>0.20174850379663964</v>
      </c>
      <c r="O74">
        <v>0.20261762266346633</v>
      </c>
      <c r="P74">
        <v>0.203486741530293</v>
      </c>
      <c r="Q74">
        <v>0.2043558603971197</v>
      </c>
      <c r="R74">
        <v>0.20522497926394637</v>
      </c>
      <c r="S74">
        <v>0.20609409813077306</v>
      </c>
      <c r="T74">
        <v>0.20696321699759973</v>
      </c>
      <c r="U74">
        <v>0.20783233586442643</v>
      </c>
      <c r="V74">
        <v>0.20870145473125312</v>
      </c>
      <c r="W74">
        <v>0.20957057359807979</v>
      </c>
      <c r="X74">
        <v>0.21043969246490649</v>
      </c>
      <c r="Y74">
        <v>0.21130881133173315</v>
      </c>
      <c r="Z74">
        <v>0.21217793019855985</v>
      </c>
      <c r="AA74">
        <v>0.21304704906538652</v>
      </c>
      <c r="AB74">
        <v>0.21391616793221321</v>
      </c>
      <c r="AC74">
        <v>0.21478528679903991</v>
      </c>
      <c r="AD74">
        <v>0.21565440566586658</v>
      </c>
      <c r="AE74">
        <v>0.21652352453269327</v>
      </c>
      <c r="AF74">
        <v>0.21739264339951994</v>
      </c>
      <c r="AG74">
        <v>0.21826176226634664</v>
      </c>
      <c r="AH74">
        <v>0.21913088113317331</v>
      </c>
      <c r="AI74">
        <v>0.22</v>
      </c>
    </row>
    <row r="75" spans="3:35">
      <c r="C75" s="55" t="s">
        <v>105</v>
      </c>
      <c r="D75" s="55" t="s">
        <v>110</v>
      </c>
      <c r="E75" s="54" t="s">
        <v>101</v>
      </c>
      <c r="F75">
        <v>8.3355881195101039E-2</v>
      </c>
      <c r="G75">
        <v>8.3584988740097552E-2</v>
      </c>
      <c r="H75">
        <v>8.3814096285094078E-2</v>
      </c>
      <c r="I75">
        <v>8.404320383009059E-2</v>
      </c>
      <c r="J75">
        <v>8.4272311375087103E-2</v>
      </c>
      <c r="K75">
        <v>8.4501418920083615E-2</v>
      </c>
      <c r="L75">
        <v>8.4730526465080142E-2</v>
      </c>
      <c r="M75">
        <v>8.4959634010076654E-2</v>
      </c>
      <c r="N75">
        <v>8.5188741555073166E-2</v>
      </c>
      <c r="O75">
        <v>8.5417849100069679E-2</v>
      </c>
      <c r="P75">
        <v>8.5646956645066205E-2</v>
      </c>
      <c r="Q75">
        <v>8.5876064190062718E-2</v>
      </c>
      <c r="R75">
        <v>8.610517173505923E-2</v>
      </c>
      <c r="S75">
        <v>8.6334279280055742E-2</v>
      </c>
      <c r="T75">
        <v>8.6563386825052269E-2</v>
      </c>
      <c r="U75">
        <v>8.6792494370048781E-2</v>
      </c>
      <c r="V75">
        <v>8.7021601915045294E-2</v>
      </c>
      <c r="W75">
        <v>8.7250709460041806E-2</v>
      </c>
      <c r="X75">
        <v>8.7479817005038318E-2</v>
      </c>
      <c r="Y75">
        <v>8.7708924550034845E-2</v>
      </c>
      <c r="Z75">
        <v>8.7938032095031357E-2</v>
      </c>
      <c r="AA75">
        <v>8.816713964002787E-2</v>
      </c>
      <c r="AB75">
        <v>8.8396247185024382E-2</v>
      </c>
      <c r="AC75">
        <v>8.8625354730020908E-2</v>
      </c>
      <c r="AD75">
        <v>8.8854462275017421E-2</v>
      </c>
      <c r="AE75">
        <v>8.9083569820013933E-2</v>
      </c>
      <c r="AF75">
        <v>8.9312677365010446E-2</v>
      </c>
      <c r="AG75">
        <v>8.9541784910006972E-2</v>
      </c>
      <c r="AH75">
        <v>8.9770892455003484E-2</v>
      </c>
      <c r="AI75">
        <v>0.09</v>
      </c>
    </row>
    <row r="76" spans="3:35">
      <c r="C76" s="55" t="s">
        <v>104</v>
      </c>
      <c r="D76" s="55" t="s">
        <v>110</v>
      </c>
      <c r="E76" s="54" t="s">
        <v>101</v>
      </c>
      <c r="F76">
        <v>0.35163845378833242</v>
      </c>
      <c r="G76">
        <v>0.35468540365770029</v>
      </c>
      <c r="H76">
        <v>0.35773235352706811</v>
      </c>
      <c r="I76">
        <v>0.36077930339643599</v>
      </c>
      <c r="J76">
        <v>0.36382625326580381</v>
      </c>
      <c r="K76">
        <v>0.36687320313517169</v>
      </c>
      <c r="L76">
        <v>0.36992015300453951</v>
      </c>
      <c r="M76">
        <v>0.37296710287390739</v>
      </c>
      <c r="N76">
        <v>0.37601405274327521</v>
      </c>
      <c r="O76">
        <v>0.37906100261264308</v>
      </c>
      <c r="P76">
        <v>0.3821079524820109</v>
      </c>
      <c r="Q76">
        <v>0.38515490235137878</v>
      </c>
      <c r="R76">
        <v>0.3882018522207466</v>
      </c>
      <c r="S76">
        <v>0.39124880209011448</v>
      </c>
      <c r="T76">
        <v>0.3942957519594823</v>
      </c>
      <c r="U76">
        <v>0.39734270182885012</v>
      </c>
      <c r="V76">
        <v>0.400389651698218</v>
      </c>
      <c r="W76">
        <v>0.40343660156758582</v>
      </c>
      <c r="X76">
        <v>0.40648355143695369</v>
      </c>
      <c r="Y76">
        <v>0.40953050130632151</v>
      </c>
      <c r="Z76">
        <v>0.41257745117568939</v>
      </c>
      <c r="AA76">
        <v>0.41562440104505721</v>
      </c>
      <c r="AB76">
        <v>0.41867135091442509</v>
      </c>
      <c r="AC76">
        <v>0.42171830078379291</v>
      </c>
      <c r="AD76">
        <v>0.42476525065316079</v>
      </c>
      <c r="AE76">
        <v>0.42781220052252861</v>
      </c>
      <c r="AF76">
        <v>0.43085915039189648</v>
      </c>
      <c r="AG76">
        <v>0.4339061002612643</v>
      </c>
      <c r="AH76">
        <v>0.43695305013063213</v>
      </c>
      <c r="AI76">
        <v>0.44</v>
      </c>
    </row>
    <row r="77" spans="3:35">
      <c r="C77" s="55" t="s">
        <v>103</v>
      </c>
      <c r="D77" s="55" t="s">
        <v>110</v>
      </c>
      <c r="E77" s="54" t="s">
        <v>101</v>
      </c>
      <c r="F77">
        <v>0.2885905303420504</v>
      </c>
      <c r="G77">
        <v>0.28381154653715207</v>
      </c>
      <c r="H77">
        <v>0.2790325627322538</v>
      </c>
      <c r="I77">
        <v>0.27425357892735552</v>
      </c>
      <c r="J77">
        <v>0.26947459512245725</v>
      </c>
      <c r="K77">
        <v>0.26469561131755892</v>
      </c>
      <c r="L77">
        <v>0.25991662751266065</v>
      </c>
      <c r="M77">
        <v>0.25513764370776237</v>
      </c>
      <c r="N77">
        <v>0.2503586599028641</v>
      </c>
      <c r="O77">
        <v>0.24557967609796577</v>
      </c>
      <c r="P77">
        <v>0.2408006922930675</v>
      </c>
      <c r="Q77">
        <v>0.2360217084881692</v>
      </c>
      <c r="R77">
        <v>0.23124272468327089</v>
      </c>
      <c r="S77">
        <v>0.22646374087837262</v>
      </c>
      <c r="T77">
        <v>0.22168475707347435</v>
      </c>
      <c r="U77">
        <v>0.21690577326857605</v>
      </c>
      <c r="V77">
        <v>0.21212678946367775</v>
      </c>
      <c r="W77">
        <v>0.20734780565877947</v>
      </c>
      <c r="X77">
        <v>0.2025688218538812</v>
      </c>
      <c r="Y77">
        <v>0.1977898380489829</v>
      </c>
      <c r="Z77">
        <v>0.1930108542440846</v>
      </c>
      <c r="AA77">
        <v>0.18823187043918632</v>
      </c>
      <c r="AB77">
        <v>0.18345288663428799</v>
      </c>
      <c r="AC77">
        <v>0.17867390282938972</v>
      </c>
      <c r="AD77">
        <v>0.17389491902449145</v>
      </c>
      <c r="AE77">
        <v>0.16911593521959314</v>
      </c>
      <c r="AF77">
        <v>0.16433695141469487</v>
      </c>
      <c r="AG77">
        <v>0.15955796760979657</v>
      </c>
      <c r="AH77">
        <v>0.1547789838048983</v>
      </c>
      <c r="AI77">
        <v>0.15</v>
      </c>
    </row>
    <row r="81" spans="3:35">
      <c r="C81" s="55" t="s">
        <v>96</v>
      </c>
      <c r="D81" s="55" t="s">
        <v>108</v>
      </c>
      <c r="E81" s="54" t="s">
        <v>107</v>
      </c>
      <c r="F81" s="54">
        <v>2021</v>
      </c>
      <c r="G81" s="54">
        <v>2022</v>
      </c>
      <c r="H81" s="54">
        <v>2023</v>
      </c>
      <c r="I81" s="54">
        <v>2024</v>
      </c>
      <c r="J81" s="54">
        <v>2025</v>
      </c>
      <c r="K81" s="54">
        <v>2026</v>
      </c>
      <c r="L81" s="54">
        <v>2027</v>
      </c>
      <c r="M81" s="54">
        <v>2028</v>
      </c>
      <c r="N81" s="54">
        <v>2029</v>
      </c>
      <c r="O81" s="54">
        <v>2030</v>
      </c>
      <c r="P81" s="54">
        <v>2031</v>
      </c>
      <c r="Q81" s="54">
        <v>2032</v>
      </c>
      <c r="R81" s="54">
        <v>2033</v>
      </c>
      <c r="S81" s="54">
        <v>2034</v>
      </c>
      <c r="T81" s="54">
        <v>2035</v>
      </c>
      <c r="U81" s="54">
        <v>2036</v>
      </c>
      <c r="V81" s="54">
        <v>2037</v>
      </c>
      <c r="W81" s="54">
        <v>2038</v>
      </c>
      <c r="X81" s="54">
        <v>2039</v>
      </c>
      <c r="Y81" s="54">
        <v>2040</v>
      </c>
      <c r="Z81" s="54">
        <v>2041</v>
      </c>
      <c r="AA81" s="54">
        <v>2042</v>
      </c>
      <c r="AB81" s="54">
        <v>2043</v>
      </c>
      <c r="AC81" s="54">
        <v>2044</v>
      </c>
      <c r="AD81" s="54">
        <v>2045</v>
      </c>
      <c r="AE81" s="54">
        <v>2046</v>
      </c>
      <c r="AF81" s="54">
        <v>2047</v>
      </c>
      <c r="AG81" s="54">
        <v>2048</v>
      </c>
      <c r="AH81" s="54">
        <v>2049</v>
      </c>
      <c r="AI81" s="54">
        <v>2050</v>
      </c>
    </row>
    <row r="82" spans="3:35">
      <c r="C82" s="55" t="s">
        <v>106</v>
      </c>
      <c r="D82" s="55" t="s">
        <v>109</v>
      </c>
      <c r="E82" s="54" t="s">
        <v>101</v>
      </c>
      <c r="F82">
        <v>0.19412888619535951</v>
      </c>
      <c r="G82">
        <v>0.19433133839551953</v>
      </c>
      <c r="H82">
        <v>0.19453379059567955</v>
      </c>
      <c r="I82">
        <v>0.19473624279583956</v>
      </c>
      <c r="J82">
        <v>0.19493869499599958</v>
      </c>
      <c r="K82">
        <v>0.1951411471961596</v>
      </c>
      <c r="L82">
        <v>0.19534359939631962</v>
      </c>
      <c r="M82">
        <v>0.19554605159647961</v>
      </c>
      <c r="N82">
        <v>0.19574850379663963</v>
      </c>
      <c r="O82">
        <v>0.19595095599679965</v>
      </c>
      <c r="P82">
        <v>0.19615340819695967</v>
      </c>
      <c r="Q82">
        <v>0.19635586039711969</v>
      </c>
      <c r="R82">
        <v>0.19655831259727971</v>
      </c>
      <c r="S82">
        <v>0.19676076479743973</v>
      </c>
      <c r="T82">
        <v>0.19696321699759975</v>
      </c>
      <c r="U82">
        <v>0.19716566919775977</v>
      </c>
      <c r="V82">
        <v>0.19736812139791979</v>
      </c>
      <c r="W82">
        <v>0.19757057359807981</v>
      </c>
      <c r="X82">
        <v>0.19777302579823983</v>
      </c>
      <c r="Y82">
        <v>0.19797547799839985</v>
      </c>
      <c r="Z82">
        <v>0.19817793019855987</v>
      </c>
      <c r="AA82">
        <v>0.19838038239871988</v>
      </c>
      <c r="AB82">
        <v>0.19858283459887988</v>
      </c>
      <c r="AC82">
        <v>0.1987852867990399</v>
      </c>
      <c r="AD82">
        <v>0.19898773899919991</v>
      </c>
      <c r="AE82">
        <v>0.19919019119935993</v>
      </c>
      <c r="AF82">
        <v>0.19939264339951995</v>
      </c>
      <c r="AG82">
        <v>0.19959509559967997</v>
      </c>
      <c r="AH82">
        <v>0.19979754779983999</v>
      </c>
      <c r="AI82">
        <v>0.2</v>
      </c>
    </row>
    <row r="83" spans="3:35">
      <c r="C83" s="55" t="s">
        <v>105</v>
      </c>
      <c r="D83" s="55" t="s">
        <v>109</v>
      </c>
      <c r="E83" s="54" t="s">
        <v>101</v>
      </c>
      <c r="F83">
        <v>8.3122547861767704E-2</v>
      </c>
      <c r="G83">
        <v>8.3118322073430895E-2</v>
      </c>
      <c r="H83">
        <v>8.3114096285094072E-2</v>
      </c>
      <c r="I83">
        <v>8.3109870496757263E-2</v>
      </c>
      <c r="J83">
        <v>8.310564470842044E-2</v>
      </c>
      <c r="K83">
        <v>8.3101418920083617E-2</v>
      </c>
      <c r="L83">
        <v>8.3097193131746808E-2</v>
      </c>
      <c r="M83">
        <v>8.3092967343409985E-2</v>
      </c>
      <c r="N83">
        <v>8.3088741555073176E-2</v>
      </c>
      <c r="O83">
        <v>8.3084515766736353E-2</v>
      </c>
      <c r="P83">
        <v>8.308028997839953E-2</v>
      </c>
      <c r="Q83">
        <v>8.3076064190062721E-2</v>
      </c>
      <c r="R83">
        <v>8.3071838401725898E-2</v>
      </c>
      <c r="S83">
        <v>8.3067612613389089E-2</v>
      </c>
      <c r="T83">
        <v>8.3063386825052266E-2</v>
      </c>
      <c r="U83">
        <v>8.3059161036715443E-2</v>
      </c>
      <c r="V83">
        <v>8.3054935248378634E-2</v>
      </c>
      <c r="W83">
        <v>8.3050709460041811E-2</v>
      </c>
      <c r="X83">
        <v>8.3046483671705001E-2</v>
      </c>
      <c r="Y83">
        <v>8.3042257883368178E-2</v>
      </c>
      <c r="Z83">
        <v>8.3038032095031356E-2</v>
      </c>
      <c r="AA83">
        <v>8.3033806306694546E-2</v>
      </c>
      <c r="AB83">
        <v>8.3029580518357723E-2</v>
      </c>
      <c r="AC83">
        <v>8.3025354730020914E-2</v>
      </c>
      <c r="AD83">
        <v>8.3021128941684091E-2</v>
      </c>
      <c r="AE83">
        <v>8.3016903153347268E-2</v>
      </c>
      <c r="AF83">
        <v>8.3012677365010459E-2</v>
      </c>
      <c r="AG83">
        <v>8.3008451576673636E-2</v>
      </c>
      <c r="AH83">
        <v>8.3004225788336827E-2</v>
      </c>
      <c r="AI83">
        <v>8.3000000000000004E-2</v>
      </c>
    </row>
    <row r="84" spans="3:35">
      <c r="C84" s="55" t="s">
        <v>104</v>
      </c>
      <c r="D84" s="55" t="s">
        <v>109</v>
      </c>
      <c r="E84" s="54" t="s">
        <v>101</v>
      </c>
      <c r="F84">
        <v>0.34880512045499912</v>
      </c>
      <c r="G84">
        <v>0.34901873699103364</v>
      </c>
      <c r="H84">
        <v>0.34923235352706816</v>
      </c>
      <c r="I84">
        <v>0.34944597006310263</v>
      </c>
      <c r="J84">
        <v>0.34965958659913715</v>
      </c>
      <c r="K84">
        <v>0.34987320313517167</v>
      </c>
      <c r="L84">
        <v>0.3500868196712062</v>
      </c>
      <c r="M84">
        <v>0.35030043620724072</v>
      </c>
      <c r="N84">
        <v>0.35051405274327518</v>
      </c>
      <c r="O84">
        <v>0.35072766927930971</v>
      </c>
      <c r="P84">
        <v>0.35094128581534423</v>
      </c>
      <c r="Q84">
        <v>0.35115490235137875</v>
      </c>
      <c r="R84">
        <v>0.35136851888741327</v>
      </c>
      <c r="S84">
        <v>0.35158213542344779</v>
      </c>
      <c r="T84">
        <v>0.35179575195948232</v>
      </c>
      <c r="U84">
        <v>0.35200936849551678</v>
      </c>
      <c r="V84">
        <v>0.35222298503155131</v>
      </c>
      <c r="W84">
        <v>0.35243660156758583</v>
      </c>
      <c r="X84">
        <v>0.35265021810362035</v>
      </c>
      <c r="Y84">
        <v>0.35286383463965487</v>
      </c>
      <c r="Z84">
        <v>0.35307745117568934</v>
      </c>
      <c r="AA84">
        <v>0.35329106771172386</v>
      </c>
      <c r="AB84">
        <v>0.35350468424775838</v>
      </c>
      <c r="AC84">
        <v>0.3537183007837929</v>
      </c>
      <c r="AD84">
        <v>0.35393191731982743</v>
      </c>
      <c r="AE84">
        <v>0.35414553385586195</v>
      </c>
      <c r="AF84">
        <v>0.35435915039189647</v>
      </c>
      <c r="AG84">
        <v>0.35457276692793094</v>
      </c>
      <c r="AH84">
        <v>0.35478638346396546</v>
      </c>
      <c r="AI84">
        <v>0.35499999999999998</v>
      </c>
    </row>
    <row r="85" spans="3:35">
      <c r="C85" s="55" t="s">
        <v>103</v>
      </c>
      <c r="D85" s="55" t="s">
        <v>109</v>
      </c>
      <c r="E85" s="54" t="s">
        <v>101</v>
      </c>
      <c r="F85">
        <v>0.29295719700871703</v>
      </c>
      <c r="G85">
        <v>0.29254487987048544</v>
      </c>
      <c r="H85">
        <v>0.2921325627322538</v>
      </c>
      <c r="I85">
        <v>0.29172024559402221</v>
      </c>
      <c r="J85">
        <v>0.29130792845579057</v>
      </c>
      <c r="K85">
        <v>0.29089561131755892</v>
      </c>
      <c r="L85">
        <v>0.29048329417932733</v>
      </c>
      <c r="M85">
        <v>0.29007097704109569</v>
      </c>
      <c r="N85">
        <v>0.2896586599028641</v>
      </c>
      <c r="O85">
        <v>0.28924634276463246</v>
      </c>
      <c r="P85">
        <v>0.28883402562640081</v>
      </c>
      <c r="Q85">
        <v>0.28842170848816923</v>
      </c>
      <c r="R85">
        <v>0.28800939134993758</v>
      </c>
      <c r="S85">
        <v>0.28759707421170599</v>
      </c>
      <c r="T85">
        <v>0.28718475707347435</v>
      </c>
      <c r="U85">
        <v>0.28677243993524271</v>
      </c>
      <c r="V85">
        <v>0.28636012279701112</v>
      </c>
      <c r="W85">
        <v>0.28594780565877947</v>
      </c>
      <c r="X85">
        <v>0.28553548852054789</v>
      </c>
      <c r="Y85">
        <v>0.28512317138231624</v>
      </c>
      <c r="Z85">
        <v>0.2847108542440846</v>
      </c>
      <c r="AA85">
        <v>0.28429853710585301</v>
      </c>
      <c r="AB85">
        <v>0.28388621996762137</v>
      </c>
      <c r="AC85">
        <v>0.28347390282938978</v>
      </c>
      <c r="AD85">
        <v>0.28306158569115814</v>
      </c>
      <c r="AE85">
        <v>0.28264926855292649</v>
      </c>
      <c r="AF85">
        <v>0.2822369514146949</v>
      </c>
      <c r="AG85">
        <v>0.28182463427646326</v>
      </c>
      <c r="AH85">
        <v>0.28141231713823167</v>
      </c>
      <c r="AI85">
        <v>0.28100000000000003</v>
      </c>
    </row>
    <row r="88" spans="3:35">
      <c r="C88" s="55" t="s">
        <v>96</v>
      </c>
      <c r="D88" s="55" t="s">
        <v>108</v>
      </c>
      <c r="E88" s="54" t="s">
        <v>107</v>
      </c>
      <c r="F88" s="54">
        <v>2021</v>
      </c>
      <c r="G88" s="54">
        <v>2022</v>
      </c>
      <c r="H88" s="54">
        <v>2023</v>
      </c>
      <c r="I88" s="54">
        <v>2024</v>
      </c>
      <c r="J88" s="54">
        <v>2025</v>
      </c>
      <c r="K88" s="54">
        <v>2026</v>
      </c>
      <c r="L88" s="54">
        <v>2027</v>
      </c>
      <c r="M88" s="54">
        <v>2028</v>
      </c>
      <c r="N88" s="54">
        <v>2029</v>
      </c>
      <c r="O88" s="54">
        <v>2030</v>
      </c>
      <c r="P88" s="54">
        <v>2031</v>
      </c>
      <c r="Q88" s="54">
        <v>2032</v>
      </c>
      <c r="R88" s="54">
        <v>2033</v>
      </c>
      <c r="S88" s="54">
        <v>2034</v>
      </c>
      <c r="T88" s="54">
        <v>2035</v>
      </c>
      <c r="U88" s="54">
        <v>2036</v>
      </c>
      <c r="V88" s="54">
        <v>2037</v>
      </c>
      <c r="W88" s="54">
        <v>2038</v>
      </c>
      <c r="X88" s="54">
        <v>2039</v>
      </c>
      <c r="Y88" s="54">
        <v>2040</v>
      </c>
      <c r="Z88" s="54">
        <v>2041</v>
      </c>
      <c r="AA88" s="54">
        <v>2042</v>
      </c>
      <c r="AB88" s="54">
        <v>2043</v>
      </c>
      <c r="AC88" s="54">
        <v>2044</v>
      </c>
      <c r="AD88" s="54">
        <v>2045</v>
      </c>
      <c r="AE88" s="54">
        <v>2046</v>
      </c>
      <c r="AF88" s="54">
        <v>2047</v>
      </c>
      <c r="AG88" s="54">
        <v>2048</v>
      </c>
      <c r="AH88" s="54">
        <v>2049</v>
      </c>
      <c r="AI88" s="54">
        <v>2050</v>
      </c>
    </row>
    <row r="89" spans="3:35">
      <c r="C89" s="55" t="s">
        <v>106</v>
      </c>
      <c r="D89" s="55" t="s">
        <v>102</v>
      </c>
      <c r="E89" s="54" t="s">
        <v>101</v>
      </c>
      <c r="F89">
        <v>0.19279555286202618</v>
      </c>
      <c r="G89">
        <v>0.19166467172885285</v>
      </c>
      <c r="H89">
        <v>0.19053379059567954</v>
      </c>
      <c r="I89">
        <v>0.18940290946250624</v>
      </c>
      <c r="J89">
        <v>0.1882720283293329</v>
      </c>
      <c r="K89">
        <v>0.1871411471961596</v>
      </c>
      <c r="L89">
        <v>0.18601026606298626</v>
      </c>
      <c r="M89">
        <v>0.18487938492981296</v>
      </c>
      <c r="N89">
        <v>0.18374850379663965</v>
      </c>
      <c r="O89">
        <v>0.18261762266346632</v>
      </c>
      <c r="P89">
        <v>0.18148674153029301</v>
      </c>
      <c r="Q89">
        <v>0.1803558603971197</v>
      </c>
      <c r="R89">
        <v>0.17922497926394637</v>
      </c>
      <c r="S89">
        <v>0.17809409813077307</v>
      </c>
      <c r="T89">
        <v>0.17696321699759976</v>
      </c>
      <c r="U89">
        <v>0.17583233586442643</v>
      </c>
      <c r="V89">
        <v>0.17470145473125312</v>
      </c>
      <c r="W89">
        <v>0.17357057359807979</v>
      </c>
      <c r="X89">
        <v>0.17243969246490648</v>
      </c>
      <c r="Y89">
        <v>0.17130881133173317</v>
      </c>
      <c r="Z89">
        <v>0.17017793019855984</v>
      </c>
      <c r="AA89">
        <v>0.16904704906538653</v>
      </c>
      <c r="AB89">
        <v>0.1679161679322132</v>
      </c>
      <c r="AC89">
        <v>0.16678528679903989</v>
      </c>
      <c r="AD89">
        <v>0.16565440566586659</v>
      </c>
      <c r="AE89">
        <v>0.16452352453269325</v>
      </c>
      <c r="AF89">
        <v>0.16339264339951995</v>
      </c>
      <c r="AG89">
        <v>0.16226176226634664</v>
      </c>
      <c r="AH89">
        <v>0.16113088113317331</v>
      </c>
      <c r="AI89">
        <v>0.16</v>
      </c>
    </row>
    <row r="90" spans="3:35">
      <c r="C90" s="55" t="s">
        <v>105</v>
      </c>
      <c r="D90" s="55" t="s">
        <v>102</v>
      </c>
      <c r="E90" s="54" t="s">
        <v>101</v>
      </c>
      <c r="F90">
        <v>8.2689214528434377E-2</v>
      </c>
      <c r="G90">
        <v>8.2251655406764226E-2</v>
      </c>
      <c r="H90">
        <v>8.1814096285094076E-2</v>
      </c>
      <c r="I90">
        <v>8.1376537163423926E-2</v>
      </c>
      <c r="J90">
        <v>8.0938978041753776E-2</v>
      </c>
      <c r="K90">
        <v>8.0501418920083626E-2</v>
      </c>
      <c r="L90">
        <v>8.0063859798413475E-2</v>
      </c>
      <c r="M90">
        <v>7.9626300676743325E-2</v>
      </c>
      <c r="N90">
        <v>7.9188741555073175E-2</v>
      </c>
      <c r="O90">
        <v>7.8751182433403025E-2</v>
      </c>
      <c r="P90">
        <v>7.8313623311732874E-2</v>
      </c>
      <c r="Q90">
        <v>7.7876064190062724E-2</v>
      </c>
      <c r="R90">
        <v>7.7438505068392574E-2</v>
      </c>
      <c r="S90">
        <v>7.700094594672241E-2</v>
      </c>
      <c r="T90">
        <v>7.656338682505226E-2</v>
      </c>
      <c r="U90">
        <v>7.612582770338211E-2</v>
      </c>
      <c r="V90">
        <v>7.5688268581711959E-2</v>
      </c>
      <c r="W90">
        <v>7.5250709460041809E-2</v>
      </c>
      <c r="X90">
        <v>7.4813150338371659E-2</v>
      </c>
      <c r="Y90">
        <v>7.4375591216701509E-2</v>
      </c>
      <c r="Z90">
        <v>7.3938032095031359E-2</v>
      </c>
      <c r="AA90">
        <v>7.3500472973361208E-2</v>
      </c>
      <c r="AB90">
        <v>7.3062913851691058E-2</v>
      </c>
      <c r="AC90">
        <v>7.2625354730020908E-2</v>
      </c>
      <c r="AD90">
        <v>7.2187795608350758E-2</v>
      </c>
      <c r="AE90">
        <v>7.1750236486680607E-2</v>
      </c>
      <c r="AF90">
        <v>7.1312677365010457E-2</v>
      </c>
      <c r="AG90">
        <v>7.0875118243340307E-2</v>
      </c>
      <c r="AH90">
        <v>7.0437559121670157E-2</v>
      </c>
      <c r="AI90">
        <v>7.0000000000000007E-2</v>
      </c>
    </row>
    <row r="91" spans="3:35">
      <c r="C91" s="55" t="s">
        <v>104</v>
      </c>
      <c r="D91" s="55" t="s">
        <v>102</v>
      </c>
      <c r="E91" s="54" t="s">
        <v>101</v>
      </c>
      <c r="F91">
        <v>0.34697178712166576</v>
      </c>
      <c r="G91">
        <v>0.34535207032436693</v>
      </c>
      <c r="H91">
        <v>0.34373235352706816</v>
      </c>
      <c r="I91">
        <v>0.34211263672976933</v>
      </c>
      <c r="J91">
        <v>0.34049291993247049</v>
      </c>
      <c r="K91">
        <v>0.33887320313517166</v>
      </c>
      <c r="L91">
        <v>0.33725348633787283</v>
      </c>
      <c r="M91">
        <v>0.33563376954057406</v>
      </c>
      <c r="N91">
        <v>0.33401405274327522</v>
      </c>
      <c r="O91">
        <v>0.33239433594597639</v>
      </c>
      <c r="P91">
        <v>0.33077461914867756</v>
      </c>
      <c r="Q91">
        <v>0.32915490235137873</v>
      </c>
      <c r="R91">
        <v>0.32753518555407996</v>
      </c>
      <c r="S91">
        <v>0.32591546875678112</v>
      </c>
      <c r="T91">
        <v>0.32429575195948229</v>
      </c>
      <c r="U91">
        <v>0.32267603516218346</v>
      </c>
      <c r="V91">
        <v>0.32105631836488463</v>
      </c>
      <c r="W91">
        <v>0.31943660156758585</v>
      </c>
      <c r="X91">
        <v>0.31781688477028702</v>
      </c>
      <c r="Y91">
        <v>0.31619716797298819</v>
      </c>
      <c r="Z91">
        <v>0.31457745117568936</v>
      </c>
      <c r="AA91">
        <v>0.31295773437839058</v>
      </c>
      <c r="AB91">
        <v>0.3113380175810917</v>
      </c>
      <c r="AC91">
        <v>0.30971830078379292</v>
      </c>
      <c r="AD91">
        <v>0.30809858398649409</v>
      </c>
      <c r="AE91">
        <v>0.30647886718919526</v>
      </c>
      <c r="AF91">
        <v>0.30485915039189643</v>
      </c>
      <c r="AG91">
        <v>0.30323943359459765</v>
      </c>
      <c r="AH91">
        <v>0.30161971679729882</v>
      </c>
      <c r="AI91">
        <v>0.3</v>
      </c>
    </row>
    <row r="92" spans="3:35">
      <c r="C92" s="55" t="s">
        <v>103</v>
      </c>
      <c r="D92" s="55" t="s">
        <v>102</v>
      </c>
      <c r="E92" s="54" t="s">
        <v>101</v>
      </c>
      <c r="F92">
        <v>0.2969238636753837</v>
      </c>
      <c r="G92">
        <v>0.30047821320381879</v>
      </c>
      <c r="H92">
        <v>0.30403256273225382</v>
      </c>
      <c r="I92">
        <v>0.30758691226068885</v>
      </c>
      <c r="J92">
        <v>0.31114126178912388</v>
      </c>
      <c r="K92">
        <v>0.31469561131755897</v>
      </c>
      <c r="L92">
        <v>0.318249960845994</v>
      </c>
      <c r="M92">
        <v>0.32180431037442903</v>
      </c>
      <c r="N92">
        <v>0.32535865990286406</v>
      </c>
      <c r="O92">
        <v>0.32891300943129914</v>
      </c>
      <c r="P92">
        <v>0.33246735895973417</v>
      </c>
      <c r="Q92">
        <v>0.3360217084881692</v>
      </c>
      <c r="R92">
        <v>0.33957605801660429</v>
      </c>
      <c r="S92">
        <v>0.34313040754503932</v>
      </c>
      <c r="T92">
        <v>0.34668475707347435</v>
      </c>
      <c r="U92">
        <v>0.35023910660190938</v>
      </c>
      <c r="V92">
        <v>0.35379345613034441</v>
      </c>
      <c r="W92">
        <v>0.35734780565877949</v>
      </c>
      <c r="X92">
        <v>0.36090215518721452</v>
      </c>
      <c r="Y92">
        <v>0.36445650471564955</v>
      </c>
      <c r="Z92">
        <v>0.36801085424408464</v>
      </c>
      <c r="AA92">
        <v>0.37156520377251967</v>
      </c>
      <c r="AB92">
        <v>0.3751195533009547</v>
      </c>
      <c r="AC92">
        <v>0.37867390282938973</v>
      </c>
      <c r="AD92">
        <v>0.38222825235782482</v>
      </c>
      <c r="AE92">
        <v>0.38578260188625985</v>
      </c>
      <c r="AF92">
        <v>0.38933695141469488</v>
      </c>
      <c r="AG92">
        <v>0.39289130094312996</v>
      </c>
      <c r="AH92">
        <v>0.39644565047156499</v>
      </c>
      <c r="AI92">
        <v>0.4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3A57-A483-40B3-91E2-57C363493D12}">
  <sheetPr>
    <tabColor theme="5" tint="0.59999389629810485"/>
  </sheetPr>
  <dimension ref="B3:AH16"/>
  <sheetViews>
    <sheetView workbookViewId="0">
      <selection activeCell="J19" sqref="J19"/>
    </sheetView>
  </sheetViews>
  <sheetFormatPr baseColWidth="10" defaultColWidth="8.88671875" defaultRowHeight="14.4"/>
  <cols>
    <col min="2" max="2" width="14.109375" bestFit="1" customWidth="1"/>
  </cols>
  <sheetData>
    <row r="3" spans="2:34">
      <c r="B3" s="59" t="s">
        <v>96</v>
      </c>
      <c r="C3" s="59" t="s">
        <v>125</v>
      </c>
      <c r="D3" s="58">
        <v>2020</v>
      </c>
      <c r="E3" s="58">
        <v>2021</v>
      </c>
      <c r="F3" s="58">
        <v>2022</v>
      </c>
      <c r="G3" s="58">
        <v>2023</v>
      </c>
      <c r="H3" s="58">
        <v>2024</v>
      </c>
      <c r="I3" s="58">
        <v>2025</v>
      </c>
      <c r="J3" s="58">
        <v>2026</v>
      </c>
      <c r="K3" s="58">
        <v>2027</v>
      </c>
      <c r="L3" s="58">
        <v>2028</v>
      </c>
      <c r="M3" s="58">
        <v>2029</v>
      </c>
      <c r="N3" s="58">
        <v>2030</v>
      </c>
      <c r="O3" s="58">
        <v>2031</v>
      </c>
      <c r="P3" s="58">
        <v>2032</v>
      </c>
      <c r="Q3" s="58">
        <v>2033</v>
      </c>
      <c r="R3" s="58">
        <v>2034</v>
      </c>
      <c r="S3" s="58">
        <v>2035</v>
      </c>
      <c r="T3" s="58">
        <v>2036</v>
      </c>
      <c r="U3" s="58">
        <v>2037</v>
      </c>
      <c r="V3" s="58">
        <v>2038</v>
      </c>
      <c r="W3" s="58">
        <v>2039</v>
      </c>
      <c r="X3" s="58">
        <v>2040</v>
      </c>
      <c r="Y3" s="58">
        <v>2041</v>
      </c>
      <c r="Z3" s="58">
        <v>2042</v>
      </c>
      <c r="AA3" s="58">
        <v>2043</v>
      </c>
      <c r="AB3" s="58">
        <v>2044</v>
      </c>
      <c r="AC3" s="58">
        <v>2045</v>
      </c>
      <c r="AD3" s="58">
        <v>2046</v>
      </c>
      <c r="AE3" s="58">
        <v>2047</v>
      </c>
      <c r="AF3" s="58">
        <v>2048</v>
      </c>
      <c r="AG3" s="58">
        <v>2049</v>
      </c>
      <c r="AH3" s="58">
        <v>2050</v>
      </c>
    </row>
    <row r="4" spans="2:34">
      <c r="B4" s="58" t="s">
        <v>130</v>
      </c>
      <c r="C4" s="58" t="s">
        <v>127</v>
      </c>
      <c r="D4" s="69">
        <v>7092386</v>
      </c>
      <c r="E4" s="69">
        <v>7323298.1941950433</v>
      </c>
      <c r="F4" s="69">
        <v>7597469.0227570124</v>
      </c>
      <c r="G4" s="69">
        <v>7627469.0227570096</v>
      </c>
      <c r="H4" s="69">
        <v>7640431.5048000002</v>
      </c>
      <c r="I4" s="69">
        <v>7652442.8810000001</v>
      </c>
      <c r="J4" s="69">
        <v>7752584.1113999998</v>
      </c>
      <c r="K4" s="69">
        <v>7852725.3418000014</v>
      </c>
      <c r="L4" s="69">
        <v>7952866.5722000003</v>
      </c>
      <c r="M4" s="69">
        <v>8053007.802600001</v>
      </c>
      <c r="N4" s="69">
        <v>8153149.0330000008</v>
      </c>
      <c r="O4" s="69">
        <v>8250446.764200001</v>
      </c>
      <c r="P4" s="69">
        <v>8347744.4954000004</v>
      </c>
      <c r="Q4" s="69">
        <v>8445042.2266000006</v>
      </c>
      <c r="R4" s="69">
        <v>8542339.9578000009</v>
      </c>
      <c r="S4" s="69">
        <v>8639637.6889999993</v>
      </c>
      <c r="T4" s="69">
        <v>8732457.0518000014</v>
      </c>
      <c r="U4" s="69">
        <v>8825276.4145999998</v>
      </c>
      <c r="V4" s="69">
        <v>8918095.7774</v>
      </c>
      <c r="W4" s="69">
        <v>9010915.1402000003</v>
      </c>
      <c r="X4" s="69">
        <v>9103734.5030000005</v>
      </c>
      <c r="Y4" s="69">
        <v>9189210.3344000019</v>
      </c>
      <c r="Z4" s="69">
        <v>9274686.1658000015</v>
      </c>
      <c r="AA4" s="69">
        <v>9360161.997200001</v>
      </c>
      <c r="AB4" s="69">
        <v>9445637.8286000006</v>
      </c>
      <c r="AC4" s="69">
        <v>9531113.6600000001</v>
      </c>
      <c r="AD4" s="69">
        <v>9599758.2342000008</v>
      </c>
      <c r="AE4" s="69">
        <v>9668402.8084000014</v>
      </c>
      <c r="AF4" s="69">
        <v>9737047.382600002</v>
      </c>
      <c r="AG4" s="69">
        <v>9805691.9567999989</v>
      </c>
      <c r="AH4" s="69">
        <v>9874336.5309999995</v>
      </c>
    </row>
    <row r="5" spans="2:34">
      <c r="B5" s="59" t="s">
        <v>96</v>
      </c>
      <c r="C5" s="59" t="s">
        <v>125</v>
      </c>
      <c r="D5" s="58">
        <v>2020</v>
      </c>
      <c r="E5" s="58">
        <v>2021</v>
      </c>
      <c r="F5" s="58">
        <v>2022</v>
      </c>
      <c r="G5" s="58">
        <v>2023</v>
      </c>
      <c r="H5" s="58">
        <v>2024</v>
      </c>
      <c r="I5" s="58">
        <v>2025</v>
      </c>
      <c r="J5" s="58">
        <v>2026</v>
      </c>
      <c r="K5" s="58">
        <v>2027</v>
      </c>
      <c r="L5" s="58">
        <v>2028</v>
      </c>
      <c r="M5" s="58">
        <v>2029</v>
      </c>
      <c r="N5" s="58">
        <v>2030</v>
      </c>
      <c r="O5" s="58">
        <v>2031</v>
      </c>
      <c r="P5" s="58">
        <v>2032</v>
      </c>
      <c r="Q5" s="58">
        <v>2033</v>
      </c>
      <c r="R5" s="58">
        <v>2034</v>
      </c>
      <c r="S5" s="58">
        <v>2035</v>
      </c>
      <c r="T5" s="58">
        <v>2036</v>
      </c>
      <c r="U5" s="58">
        <v>2037</v>
      </c>
      <c r="V5" s="58">
        <v>2038</v>
      </c>
      <c r="W5" s="58">
        <v>2039</v>
      </c>
      <c r="X5" s="58">
        <v>2040</v>
      </c>
      <c r="Y5" s="58">
        <v>2041</v>
      </c>
      <c r="Z5" s="58">
        <v>2042</v>
      </c>
      <c r="AA5" s="58">
        <v>2043</v>
      </c>
      <c r="AB5" s="58">
        <v>2044</v>
      </c>
      <c r="AC5" s="58">
        <v>2045</v>
      </c>
      <c r="AD5" s="58">
        <v>2046</v>
      </c>
      <c r="AE5" s="58">
        <v>2047</v>
      </c>
      <c r="AF5" s="58">
        <v>2048</v>
      </c>
      <c r="AG5" s="58">
        <v>2049</v>
      </c>
      <c r="AH5" s="58">
        <v>2050</v>
      </c>
    </row>
    <row r="6" spans="2:34">
      <c r="B6" s="58" t="s">
        <v>129</v>
      </c>
      <c r="C6" s="58" t="s">
        <v>127</v>
      </c>
      <c r="D6" s="69">
        <v>7092386</v>
      </c>
      <c r="E6" s="69">
        <v>7323298.1941950433</v>
      </c>
      <c r="F6" s="69">
        <v>7597469.0227570124</v>
      </c>
      <c r="G6" s="69">
        <v>7630048.3662</v>
      </c>
      <c r="H6" s="69">
        <v>7675935.8215999994</v>
      </c>
      <c r="I6" s="69">
        <v>7821823.2769999998</v>
      </c>
      <c r="J6" s="69">
        <v>7963954.7680000002</v>
      </c>
      <c r="K6" s="69">
        <v>8106086.2589999996</v>
      </c>
      <c r="L6" s="69">
        <v>8248217.75</v>
      </c>
      <c r="M6" s="69">
        <v>8390349.2410000004</v>
      </c>
      <c r="N6" s="69">
        <v>8532480.7320000008</v>
      </c>
      <c r="O6" s="69">
        <v>8672226.4499999993</v>
      </c>
      <c r="P6" s="69">
        <v>8811972.1680000015</v>
      </c>
      <c r="Q6" s="69">
        <v>8951717.8859999999</v>
      </c>
      <c r="R6" s="69">
        <v>9091463.6040000003</v>
      </c>
      <c r="S6" s="69">
        <v>9231209.3220000006</v>
      </c>
      <c r="T6" s="69">
        <v>9366926.0416000001</v>
      </c>
      <c r="U6" s="69">
        <v>9502642.7611999996</v>
      </c>
      <c r="V6" s="69">
        <v>9638359.480800001</v>
      </c>
      <c r="W6" s="69">
        <v>9774076.2004000004</v>
      </c>
      <c r="X6" s="69">
        <v>9909792.9199999999</v>
      </c>
      <c r="Y6" s="69">
        <v>10048088.129000001</v>
      </c>
      <c r="Z6" s="69">
        <v>10186383.338</v>
      </c>
      <c r="AA6" s="69">
        <v>10324678.547</v>
      </c>
      <c r="AB6" s="69">
        <v>10462973.755999999</v>
      </c>
      <c r="AC6" s="69">
        <v>10601268.965</v>
      </c>
      <c r="AD6" s="69">
        <v>10722779.4748</v>
      </c>
      <c r="AE6" s="69">
        <v>10844289.9846</v>
      </c>
      <c r="AF6" s="69">
        <v>10965800.4944</v>
      </c>
      <c r="AG6" s="69">
        <v>11087311.0042</v>
      </c>
      <c r="AH6" s="69">
        <v>11208821.514</v>
      </c>
    </row>
    <row r="7" spans="2:34">
      <c r="B7" s="59" t="s">
        <v>96</v>
      </c>
      <c r="C7" s="59" t="s">
        <v>125</v>
      </c>
      <c r="D7" s="58">
        <v>2020</v>
      </c>
      <c r="E7" s="58">
        <v>2021</v>
      </c>
      <c r="F7" s="58">
        <v>2022</v>
      </c>
      <c r="G7" s="58">
        <v>2023</v>
      </c>
      <c r="H7" s="58">
        <v>2024</v>
      </c>
      <c r="I7" s="58">
        <v>2025</v>
      </c>
      <c r="J7" s="58">
        <v>2026</v>
      </c>
      <c r="K7" s="58">
        <v>2027</v>
      </c>
      <c r="L7" s="58">
        <v>2028</v>
      </c>
      <c r="M7" s="58">
        <v>2029</v>
      </c>
      <c r="N7" s="58">
        <v>2030</v>
      </c>
      <c r="O7" s="58">
        <v>2031</v>
      </c>
      <c r="P7" s="58">
        <v>2032</v>
      </c>
      <c r="Q7" s="58">
        <v>2033</v>
      </c>
      <c r="R7" s="58">
        <v>2034</v>
      </c>
      <c r="S7" s="58">
        <v>2035</v>
      </c>
      <c r="T7" s="58">
        <v>2036</v>
      </c>
      <c r="U7" s="58">
        <v>2037</v>
      </c>
      <c r="V7" s="58">
        <v>2038</v>
      </c>
      <c r="W7" s="58">
        <v>2039</v>
      </c>
      <c r="X7" s="58">
        <v>2040</v>
      </c>
      <c r="Y7" s="58">
        <v>2041</v>
      </c>
      <c r="Z7" s="58">
        <v>2042</v>
      </c>
      <c r="AA7" s="58">
        <v>2043</v>
      </c>
      <c r="AB7" s="58">
        <v>2044</v>
      </c>
      <c r="AC7" s="58">
        <v>2045</v>
      </c>
      <c r="AD7" s="58">
        <v>2046</v>
      </c>
      <c r="AE7" s="58">
        <v>2047</v>
      </c>
      <c r="AF7" s="58">
        <v>2048</v>
      </c>
      <c r="AG7" s="58">
        <v>2049</v>
      </c>
      <c r="AH7" s="58">
        <v>2050</v>
      </c>
    </row>
    <row r="8" spans="2:34">
      <c r="B8" s="58" t="s">
        <v>128</v>
      </c>
      <c r="C8" s="58" t="s">
        <v>127</v>
      </c>
      <c r="D8" s="69">
        <v>7092386</v>
      </c>
      <c r="E8" s="69">
        <v>7323298.1941950433</v>
      </c>
      <c r="F8" s="69">
        <v>7597469.0227570124</v>
      </c>
      <c r="G8" s="69">
        <v>7688356.9698000001</v>
      </c>
      <c r="H8" s="69">
        <v>7793680.6263999986</v>
      </c>
      <c r="I8" s="69">
        <v>7969004.2829999998</v>
      </c>
      <c r="J8" s="69">
        <v>8159118.9915999994</v>
      </c>
      <c r="K8" s="69">
        <v>8349233.7001999998</v>
      </c>
      <c r="L8" s="69">
        <v>8539348.4087999985</v>
      </c>
      <c r="M8" s="69">
        <v>8729463.1173999999</v>
      </c>
      <c r="N8" s="69">
        <v>8919577.8259999994</v>
      </c>
      <c r="O8" s="69">
        <v>9115318.0789999999</v>
      </c>
      <c r="P8" s="69">
        <v>9311058.3320000004</v>
      </c>
      <c r="Q8" s="69">
        <v>9506798.584999999</v>
      </c>
      <c r="R8" s="69">
        <v>9702538.8379999995</v>
      </c>
      <c r="S8" s="69">
        <v>9898279.091</v>
      </c>
      <c r="T8" s="69">
        <v>10097226.289000001</v>
      </c>
      <c r="U8" s="69">
        <v>10296173.487</v>
      </c>
      <c r="V8" s="69">
        <v>10495120.685000001</v>
      </c>
      <c r="W8" s="69">
        <v>10694067.882999999</v>
      </c>
      <c r="X8" s="69">
        <v>10893015.081</v>
      </c>
      <c r="Y8" s="69">
        <v>11100252.943</v>
      </c>
      <c r="Z8" s="69">
        <v>11307490.805</v>
      </c>
      <c r="AA8" s="69">
        <v>11514728.666999999</v>
      </c>
      <c r="AB8" s="69">
        <v>11721966.528999999</v>
      </c>
      <c r="AC8" s="69">
        <v>11929204.391000001</v>
      </c>
      <c r="AD8" s="69">
        <v>12120198.887</v>
      </c>
      <c r="AE8" s="69">
        <v>12311193.382999999</v>
      </c>
      <c r="AF8" s="69">
        <v>12502187.879000001</v>
      </c>
      <c r="AG8" s="69">
        <v>12693182.375</v>
      </c>
      <c r="AH8" s="69">
        <v>12884176.870999999</v>
      </c>
    </row>
    <row r="16" spans="2:34">
      <c r="E16" t="s">
        <v>131</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7E355-D758-491D-B973-315A6844BF29}">
  <sheetPr>
    <tabColor rgb="FF00B050"/>
  </sheetPr>
  <dimension ref="A1:M67"/>
  <sheetViews>
    <sheetView tabSelected="1" zoomScale="70" zoomScaleNormal="70" workbookViewId="0">
      <selection activeCell="E44" sqref="E44"/>
    </sheetView>
  </sheetViews>
  <sheetFormatPr baseColWidth="10" defaultColWidth="11.44140625" defaultRowHeight="14.4"/>
  <cols>
    <col min="1" max="1" width="92.21875" customWidth="1"/>
    <col min="2" max="2" width="74.5546875" customWidth="1"/>
    <col min="3" max="3" width="61.21875" customWidth="1"/>
    <col min="4" max="4" width="55.44140625" customWidth="1"/>
    <col min="5" max="5" width="59.77734375" customWidth="1"/>
    <col min="6" max="6" width="52.44140625" customWidth="1"/>
    <col min="7" max="7" width="25.44140625" customWidth="1"/>
    <col min="8" max="8" width="17.44140625" customWidth="1"/>
    <col min="9" max="9" width="19.21875" customWidth="1"/>
    <col min="10" max="10" width="20.44140625" customWidth="1"/>
    <col min="11" max="11" width="21.44140625" customWidth="1"/>
    <col min="12" max="12" width="27" customWidth="1"/>
    <col min="13" max="13" width="21.5546875" customWidth="1"/>
    <col min="15" max="15" width="21.44140625" customWidth="1"/>
    <col min="16" max="16" width="13.77734375" customWidth="1"/>
    <col min="17" max="17" width="16.44140625" customWidth="1"/>
  </cols>
  <sheetData>
    <row r="1" spans="1:11" ht="25.8">
      <c r="C1" s="100"/>
    </row>
    <row r="2" spans="1:11" ht="19.5" customHeight="1">
      <c r="A2" s="99" t="s">
        <v>208</v>
      </c>
      <c r="C2" s="98"/>
    </row>
    <row r="3" spans="1:11" s="1" customFormat="1" ht="19.5" customHeight="1">
      <c r="A3" s="97"/>
      <c r="C3" s="96"/>
    </row>
    <row r="4" spans="1:11">
      <c r="A4" s="80" t="s">
        <v>207</v>
      </c>
    </row>
    <row r="5" spans="1:11">
      <c r="A5" s="93" t="s">
        <v>188</v>
      </c>
      <c r="B5" s="93" t="s">
        <v>206</v>
      </c>
      <c r="C5" s="93" t="s">
        <v>205</v>
      </c>
      <c r="D5" s="93" t="s">
        <v>204</v>
      </c>
      <c r="E5" s="93" t="s">
        <v>203</v>
      </c>
    </row>
    <row r="6" spans="1:11">
      <c r="A6" s="87" t="s">
        <v>168</v>
      </c>
      <c r="B6" s="86" t="s">
        <v>145</v>
      </c>
      <c r="C6" s="86" t="s">
        <v>146</v>
      </c>
      <c r="D6" s="86" t="s">
        <v>146</v>
      </c>
      <c r="E6" s="86" t="s">
        <v>145</v>
      </c>
    </row>
    <row r="7" spans="1:11">
      <c r="A7" s="76" t="s">
        <v>139</v>
      </c>
      <c r="B7" s="94">
        <v>0</v>
      </c>
      <c r="C7" s="94">
        <v>2020</v>
      </c>
      <c r="D7" s="94">
        <v>2050</v>
      </c>
      <c r="E7" s="133">
        <v>1</v>
      </c>
    </row>
    <row r="8" spans="1:11">
      <c r="A8" s="80" t="s">
        <v>202</v>
      </c>
      <c r="E8" s="24"/>
    </row>
    <row r="9" spans="1:11">
      <c r="A9" s="93" t="s">
        <v>188</v>
      </c>
      <c r="B9" s="93" t="s">
        <v>201</v>
      </c>
      <c r="C9" s="93" t="s">
        <v>200</v>
      </c>
      <c r="D9" s="93" t="s">
        <v>199</v>
      </c>
      <c r="E9" s="134" t="s">
        <v>198</v>
      </c>
    </row>
    <row r="10" spans="1:11">
      <c r="A10" s="87" t="s">
        <v>168</v>
      </c>
      <c r="B10" s="86" t="s">
        <v>145</v>
      </c>
      <c r="C10" s="86" t="s">
        <v>146</v>
      </c>
      <c r="D10" s="86" t="s">
        <v>146</v>
      </c>
      <c r="E10" s="135" t="s">
        <v>145</v>
      </c>
    </row>
    <row r="11" spans="1:11">
      <c r="A11" s="76" t="s">
        <v>139</v>
      </c>
      <c r="B11" s="94">
        <v>0</v>
      </c>
      <c r="C11" s="94">
        <v>2020</v>
      </c>
      <c r="D11" s="94">
        <v>2050</v>
      </c>
      <c r="E11" s="133">
        <v>2</v>
      </c>
    </row>
    <row r="12" spans="1:11">
      <c r="E12" s="24"/>
    </row>
    <row r="13" spans="1:11">
      <c r="A13" s="80" t="s">
        <v>197</v>
      </c>
      <c r="E13" s="24"/>
    </row>
    <row r="14" spans="1:11">
      <c r="A14" s="93" t="s">
        <v>188</v>
      </c>
      <c r="B14" s="93" t="s">
        <v>196</v>
      </c>
      <c r="C14" s="93" t="s">
        <v>186</v>
      </c>
      <c r="D14" s="93" t="s">
        <v>195</v>
      </c>
      <c r="E14" s="134" t="s">
        <v>194</v>
      </c>
    </row>
    <row r="15" spans="1:11" ht="15" customHeight="1">
      <c r="A15" s="87" t="s">
        <v>168</v>
      </c>
      <c r="B15" s="86" t="s">
        <v>145</v>
      </c>
      <c r="C15" s="86" t="s">
        <v>146</v>
      </c>
      <c r="D15" s="86" t="s">
        <v>146</v>
      </c>
      <c r="E15" s="135" t="s">
        <v>145</v>
      </c>
      <c r="G15" s="91"/>
      <c r="H15" s="91"/>
      <c r="I15" s="91"/>
      <c r="J15" s="91"/>
      <c r="K15" s="91"/>
    </row>
    <row r="16" spans="1:11">
      <c r="A16" s="76" t="s">
        <v>139</v>
      </c>
      <c r="B16" s="94">
        <v>0</v>
      </c>
      <c r="C16" s="94">
        <v>2020</v>
      </c>
      <c r="D16" s="94">
        <v>2050</v>
      </c>
      <c r="E16" s="133">
        <v>0.5</v>
      </c>
      <c r="G16" s="73"/>
      <c r="H16" s="73"/>
      <c r="I16" s="73"/>
      <c r="J16" s="73"/>
      <c r="K16" s="73"/>
    </row>
    <row r="17" spans="1:11">
      <c r="A17" s="91"/>
      <c r="B17" s="91"/>
      <c r="C17" s="73"/>
      <c r="D17" s="73"/>
      <c r="E17" s="136"/>
      <c r="F17" s="73"/>
      <c r="G17" s="73"/>
      <c r="H17" s="73"/>
      <c r="I17" s="73"/>
      <c r="J17" s="73"/>
      <c r="K17" s="73"/>
    </row>
    <row r="18" spans="1:11">
      <c r="A18" s="80" t="s">
        <v>193</v>
      </c>
      <c r="B18" t="s">
        <v>192</v>
      </c>
      <c r="C18" t="s">
        <v>191</v>
      </c>
      <c r="D18" t="s">
        <v>190</v>
      </c>
      <c r="E18" s="24" t="s">
        <v>189</v>
      </c>
    </row>
    <row r="19" spans="1:11">
      <c r="A19" s="93" t="s">
        <v>188</v>
      </c>
      <c r="B19" s="93" t="s">
        <v>187</v>
      </c>
      <c r="C19" s="93" t="s">
        <v>186</v>
      </c>
      <c r="D19" s="93" t="s">
        <v>185</v>
      </c>
      <c r="E19" s="134" t="s">
        <v>184</v>
      </c>
    </row>
    <row r="20" spans="1:11" ht="15" customHeight="1">
      <c r="A20" s="87" t="s">
        <v>168</v>
      </c>
      <c r="B20" s="86" t="s">
        <v>145</v>
      </c>
      <c r="C20" s="86" t="s">
        <v>146</v>
      </c>
      <c r="D20" s="86" t="s">
        <v>146</v>
      </c>
      <c r="E20" s="135" t="s">
        <v>145</v>
      </c>
      <c r="G20" s="91"/>
      <c r="H20" s="91"/>
      <c r="I20" s="91"/>
      <c r="J20" s="91"/>
      <c r="K20" s="91"/>
    </row>
    <row r="21" spans="1:11">
      <c r="A21" s="76" t="s">
        <v>139</v>
      </c>
      <c r="B21" s="94">
        <v>0</v>
      </c>
      <c r="C21" s="94">
        <v>2020</v>
      </c>
      <c r="D21" s="94">
        <v>2050</v>
      </c>
      <c r="E21" s="133">
        <v>0.5</v>
      </c>
      <c r="G21" s="73"/>
      <c r="H21" s="73"/>
      <c r="I21" s="73"/>
      <c r="J21" s="73"/>
      <c r="K21" s="73"/>
    </row>
    <row r="22" spans="1:11">
      <c r="A22" s="91"/>
      <c r="B22" s="91"/>
      <c r="C22" s="73"/>
      <c r="D22" s="73"/>
      <c r="E22" s="136"/>
      <c r="F22" s="73"/>
      <c r="G22" s="73"/>
      <c r="H22" s="73"/>
      <c r="I22" s="73"/>
      <c r="J22" s="73"/>
      <c r="K22" s="73"/>
    </row>
    <row r="23" spans="1:11">
      <c r="A23" s="80" t="s">
        <v>183</v>
      </c>
      <c r="B23" s="91"/>
      <c r="C23" s="73"/>
      <c r="D23" s="73"/>
      <c r="E23" s="136"/>
      <c r="F23" s="73"/>
      <c r="G23" s="73"/>
      <c r="H23" s="73"/>
      <c r="I23" s="73"/>
      <c r="J23" s="73"/>
      <c r="K23" s="73"/>
    </row>
    <row r="24" spans="1:11">
      <c r="A24" s="95"/>
      <c r="B24" s="91" t="s">
        <v>182</v>
      </c>
      <c r="C24" s="73" t="s">
        <v>181</v>
      </c>
      <c r="D24" s="73" t="s">
        <v>180</v>
      </c>
      <c r="E24" s="136" t="s">
        <v>179</v>
      </c>
      <c r="F24" s="73"/>
      <c r="G24" s="73"/>
      <c r="H24" s="73"/>
      <c r="I24" s="73"/>
      <c r="J24" s="73"/>
      <c r="K24" s="73"/>
    </row>
    <row r="25" spans="1:11" ht="17.25" customHeight="1">
      <c r="A25" s="78" t="s">
        <v>178</v>
      </c>
      <c r="B25" s="93" t="s">
        <v>172</v>
      </c>
      <c r="C25" s="93" t="s">
        <v>171</v>
      </c>
      <c r="D25" s="93" t="s">
        <v>174</v>
      </c>
      <c r="E25" s="134" t="s">
        <v>169</v>
      </c>
    </row>
    <row r="26" spans="1:11">
      <c r="A26" s="87" t="s">
        <v>168</v>
      </c>
      <c r="B26" s="92" t="s">
        <v>145</v>
      </c>
      <c r="C26" s="92" t="s">
        <v>146</v>
      </c>
      <c r="D26" s="92" t="s">
        <v>146</v>
      </c>
      <c r="E26" s="137" t="s">
        <v>145</v>
      </c>
    </row>
    <row r="27" spans="1:11">
      <c r="A27" s="76" t="s">
        <v>139</v>
      </c>
      <c r="B27" s="94">
        <v>0</v>
      </c>
      <c r="C27" s="94">
        <v>2020</v>
      </c>
      <c r="D27" s="94">
        <v>2050</v>
      </c>
      <c r="E27" s="133">
        <v>0.5</v>
      </c>
      <c r="G27" s="91"/>
      <c r="H27" s="91"/>
      <c r="I27" s="91"/>
      <c r="J27" s="91"/>
      <c r="K27" s="91"/>
    </row>
    <row r="28" spans="1:11">
      <c r="A28" s="88"/>
      <c r="B28" s="73"/>
      <c r="C28" s="73"/>
      <c r="D28" s="73"/>
      <c r="E28" s="136"/>
      <c r="F28" s="73"/>
      <c r="G28" s="73"/>
      <c r="H28" s="73"/>
      <c r="I28" s="73"/>
      <c r="J28" s="73"/>
      <c r="K28" s="73"/>
    </row>
    <row r="29" spans="1:11">
      <c r="A29" s="78" t="s">
        <v>177</v>
      </c>
      <c r="B29" s="93" t="s">
        <v>172</v>
      </c>
      <c r="C29" s="93" t="s">
        <v>171</v>
      </c>
      <c r="D29" s="93" t="s">
        <v>174</v>
      </c>
      <c r="E29" s="134" t="s">
        <v>169</v>
      </c>
      <c r="F29" s="73"/>
      <c r="G29" s="73"/>
      <c r="H29" s="73"/>
      <c r="I29" s="73"/>
      <c r="J29" s="73"/>
      <c r="K29" s="73"/>
    </row>
    <row r="30" spans="1:11">
      <c r="A30" s="87" t="s">
        <v>168</v>
      </c>
      <c r="B30" s="92" t="s">
        <v>145</v>
      </c>
      <c r="C30" s="92" t="s">
        <v>146</v>
      </c>
      <c r="D30" s="92" t="s">
        <v>146</v>
      </c>
      <c r="E30" s="137" t="s">
        <v>145</v>
      </c>
      <c r="F30" s="73"/>
      <c r="G30" s="73"/>
      <c r="H30" s="73"/>
      <c r="I30" s="73"/>
      <c r="J30" s="73"/>
      <c r="K30" s="73"/>
    </row>
    <row r="31" spans="1:11">
      <c r="A31" s="76" t="s">
        <v>139</v>
      </c>
      <c r="B31" s="94">
        <v>0</v>
      </c>
      <c r="C31" s="94">
        <v>2020</v>
      </c>
      <c r="D31" s="94">
        <v>2050</v>
      </c>
      <c r="E31" s="133">
        <v>0.5</v>
      </c>
      <c r="F31" s="73"/>
      <c r="G31" s="73"/>
      <c r="H31" s="73"/>
      <c r="I31" s="73"/>
      <c r="J31" s="73"/>
      <c r="K31" s="73"/>
    </row>
    <row r="32" spans="1:11">
      <c r="E32" s="24"/>
      <c r="F32" s="73"/>
      <c r="G32" s="73"/>
      <c r="H32" s="73"/>
      <c r="I32" s="73"/>
      <c r="J32" s="73"/>
      <c r="K32" s="73"/>
    </row>
    <row r="33" spans="1:11">
      <c r="A33" s="78" t="s">
        <v>176</v>
      </c>
      <c r="B33" s="93" t="s">
        <v>172</v>
      </c>
      <c r="C33" s="93" t="s">
        <v>171</v>
      </c>
      <c r="D33" s="93" t="s">
        <v>174</v>
      </c>
      <c r="E33" s="134" t="s">
        <v>169</v>
      </c>
      <c r="F33" s="73"/>
      <c r="G33" s="73"/>
      <c r="H33" s="73"/>
      <c r="I33" s="73"/>
      <c r="J33" s="73"/>
      <c r="K33" s="73"/>
    </row>
    <row r="34" spans="1:11">
      <c r="A34" s="87" t="s">
        <v>168</v>
      </c>
      <c r="B34" s="92" t="s">
        <v>145</v>
      </c>
      <c r="C34" s="92" t="s">
        <v>146</v>
      </c>
      <c r="D34" s="92" t="s">
        <v>146</v>
      </c>
      <c r="E34" s="137" t="s">
        <v>145</v>
      </c>
      <c r="F34" s="73"/>
      <c r="G34" s="73"/>
      <c r="H34" s="73"/>
      <c r="I34" s="73"/>
      <c r="J34" s="73"/>
      <c r="K34" s="73"/>
    </row>
    <row r="35" spans="1:11">
      <c r="A35" s="76" t="s">
        <v>139</v>
      </c>
      <c r="B35" s="94">
        <v>0</v>
      </c>
      <c r="C35" s="94">
        <v>2020</v>
      </c>
      <c r="D35" s="94">
        <v>2050</v>
      </c>
      <c r="E35" s="133">
        <v>0.5</v>
      </c>
      <c r="F35" s="73"/>
      <c r="G35" s="73"/>
      <c r="H35" s="73"/>
      <c r="I35" s="73"/>
      <c r="J35" s="73"/>
      <c r="K35" s="73"/>
    </row>
    <row r="36" spans="1:11">
      <c r="E36" s="24"/>
      <c r="F36" s="73"/>
      <c r="G36" s="73"/>
      <c r="H36" s="73"/>
      <c r="I36" s="73"/>
      <c r="J36" s="73"/>
      <c r="K36" s="73"/>
    </row>
    <row r="37" spans="1:11">
      <c r="A37" s="78" t="s">
        <v>175</v>
      </c>
      <c r="B37" s="93" t="s">
        <v>172</v>
      </c>
      <c r="C37" s="93" t="s">
        <v>171</v>
      </c>
      <c r="D37" s="93" t="s">
        <v>174</v>
      </c>
      <c r="E37" s="134" t="s">
        <v>169</v>
      </c>
      <c r="F37" s="73"/>
      <c r="G37" s="73"/>
      <c r="H37" s="73"/>
      <c r="I37" s="73"/>
      <c r="J37" s="73"/>
      <c r="K37" s="73"/>
    </row>
    <row r="38" spans="1:11">
      <c r="A38" s="87" t="s">
        <v>168</v>
      </c>
      <c r="B38" s="92" t="s">
        <v>145</v>
      </c>
      <c r="C38" s="92" t="s">
        <v>146</v>
      </c>
      <c r="D38" s="92" t="s">
        <v>146</v>
      </c>
      <c r="E38" s="137" t="s">
        <v>145</v>
      </c>
      <c r="F38" s="73"/>
      <c r="G38" s="73"/>
      <c r="H38" s="73"/>
      <c r="I38" s="73"/>
      <c r="J38" s="73"/>
      <c r="K38" s="73"/>
    </row>
    <row r="39" spans="1:11">
      <c r="A39" s="76" t="s">
        <v>139</v>
      </c>
      <c r="B39" s="84">
        <v>0</v>
      </c>
      <c r="C39" s="84">
        <v>2020</v>
      </c>
      <c r="D39" s="84">
        <v>2050</v>
      </c>
      <c r="E39" s="83">
        <v>0.5</v>
      </c>
      <c r="F39" s="73"/>
      <c r="G39" s="73"/>
      <c r="H39" s="73"/>
      <c r="I39" s="73"/>
      <c r="J39" s="73"/>
      <c r="K39" s="73"/>
    </row>
    <row r="40" spans="1:11">
      <c r="F40" s="73"/>
      <c r="G40" s="73"/>
      <c r="H40" s="73"/>
      <c r="I40" s="73"/>
      <c r="J40" s="73"/>
      <c r="K40" s="73"/>
    </row>
    <row r="41" spans="1:11">
      <c r="A41" s="78" t="s">
        <v>173</v>
      </c>
      <c r="B41" s="93" t="s">
        <v>172</v>
      </c>
      <c r="C41" s="93" t="s">
        <v>171</v>
      </c>
      <c r="D41" s="78" t="s">
        <v>170</v>
      </c>
      <c r="E41" s="93" t="s">
        <v>169</v>
      </c>
      <c r="F41" s="73"/>
      <c r="G41" s="73"/>
      <c r="H41" s="73"/>
      <c r="I41" s="73"/>
      <c r="J41" s="73"/>
      <c r="K41" s="73"/>
    </row>
    <row r="42" spans="1:11">
      <c r="A42" s="87" t="s">
        <v>168</v>
      </c>
      <c r="B42" s="92" t="s">
        <v>145</v>
      </c>
      <c r="C42" s="92" t="s">
        <v>146</v>
      </c>
      <c r="D42" s="92" t="s">
        <v>146</v>
      </c>
      <c r="E42" s="92" t="s">
        <v>145</v>
      </c>
      <c r="F42" s="73"/>
      <c r="G42" s="73"/>
      <c r="H42" s="73"/>
      <c r="I42" s="73"/>
      <c r="J42" s="73"/>
      <c r="K42" s="73"/>
    </row>
    <row r="43" spans="1:11">
      <c r="A43" s="76" t="s">
        <v>139</v>
      </c>
      <c r="B43" s="84">
        <v>0</v>
      </c>
      <c r="C43" s="84">
        <v>2020</v>
      </c>
      <c r="D43" s="84">
        <v>2050</v>
      </c>
      <c r="E43" s="75">
        <v>0.5</v>
      </c>
      <c r="F43" s="73"/>
      <c r="G43" s="73"/>
      <c r="H43" s="73"/>
      <c r="I43" s="73"/>
      <c r="J43" s="73"/>
      <c r="K43" s="73"/>
    </row>
    <row r="44" spans="1:11">
      <c r="F44" s="73"/>
      <c r="G44" s="73"/>
      <c r="H44" s="73"/>
      <c r="I44" s="73"/>
      <c r="J44" s="73"/>
      <c r="K44" s="73"/>
    </row>
    <row r="45" spans="1:11" ht="15.75" customHeight="1">
      <c r="A45" s="91"/>
      <c r="B45" s="91"/>
      <c r="C45" s="73"/>
      <c r="D45" s="73"/>
      <c r="E45" s="73"/>
      <c r="F45" s="73"/>
      <c r="G45" s="73"/>
      <c r="H45" s="73"/>
      <c r="I45" s="73"/>
      <c r="J45" s="73"/>
      <c r="K45" s="73"/>
    </row>
    <row r="46" spans="1:11">
      <c r="B46" s="78" t="s">
        <v>167</v>
      </c>
    </row>
    <row r="47" spans="1:11">
      <c r="A47" s="78" t="s">
        <v>166</v>
      </c>
      <c r="B47" s="75">
        <v>1</v>
      </c>
    </row>
    <row r="49" spans="1:13">
      <c r="A49" s="78" t="s">
        <v>165</v>
      </c>
      <c r="B49" s="78" t="s">
        <v>164</v>
      </c>
      <c r="C49" s="78" t="s">
        <v>163</v>
      </c>
      <c r="D49" s="78" t="s">
        <v>141</v>
      </c>
      <c r="E49" s="78" t="s">
        <v>162</v>
      </c>
      <c r="F49" s="78" t="s">
        <v>140</v>
      </c>
      <c r="G49" s="78" t="s">
        <v>161</v>
      </c>
      <c r="H49" s="78" t="s">
        <v>160</v>
      </c>
      <c r="I49" s="78" t="s">
        <v>159</v>
      </c>
      <c r="J49" s="78" t="s">
        <v>158</v>
      </c>
      <c r="K49" s="78" t="s">
        <v>157</v>
      </c>
      <c r="L49" s="78" t="s">
        <v>156</v>
      </c>
      <c r="M49" s="78" t="s">
        <v>155</v>
      </c>
    </row>
    <row r="50" spans="1:13">
      <c r="A50" s="90" t="s">
        <v>154</v>
      </c>
      <c r="B50" s="89" t="s">
        <v>153</v>
      </c>
      <c r="C50" s="89" t="s">
        <v>153</v>
      </c>
      <c r="D50" s="89" t="s">
        <v>153</v>
      </c>
      <c r="E50" s="89" t="s">
        <v>153</v>
      </c>
      <c r="F50" s="89" t="s">
        <v>153</v>
      </c>
      <c r="G50" s="89" t="s">
        <v>153</v>
      </c>
      <c r="H50" s="89" t="s">
        <v>153</v>
      </c>
      <c r="I50" s="89" t="s">
        <v>153</v>
      </c>
      <c r="J50" s="89" t="s">
        <v>153</v>
      </c>
      <c r="K50" s="89" t="s">
        <v>153</v>
      </c>
      <c r="L50" s="89" t="s">
        <v>153</v>
      </c>
      <c r="M50" s="89" t="s">
        <v>153</v>
      </c>
    </row>
    <row r="51" spans="1:13">
      <c r="A51" s="76" t="s">
        <v>139</v>
      </c>
      <c r="B51" s="84">
        <v>4000</v>
      </c>
      <c r="C51" s="84">
        <v>3427.3571428571427</v>
      </c>
      <c r="D51" s="84">
        <v>10000</v>
      </c>
      <c r="E51" s="84">
        <v>0</v>
      </c>
      <c r="F51" s="84">
        <v>13933.128571428573</v>
      </c>
      <c r="G51" s="84">
        <v>0</v>
      </c>
      <c r="H51" s="84">
        <v>0</v>
      </c>
      <c r="I51" s="84">
        <v>0</v>
      </c>
      <c r="J51" s="84">
        <v>3875.9214285714293</v>
      </c>
      <c r="K51" s="84">
        <v>0</v>
      </c>
      <c r="L51" s="84">
        <v>0</v>
      </c>
      <c r="M51" s="84">
        <v>0</v>
      </c>
    </row>
    <row r="52" spans="1:13">
      <c r="A52" s="88"/>
    </row>
    <row r="53" spans="1:13">
      <c r="C53" s="81"/>
    </row>
    <row r="54" spans="1:13">
      <c r="A54" s="80" t="s">
        <v>152</v>
      </c>
      <c r="B54" s="78" t="s">
        <v>151</v>
      </c>
      <c r="C54" s="78" t="s">
        <v>150</v>
      </c>
      <c r="D54" s="78" t="s">
        <v>149</v>
      </c>
      <c r="E54" s="78" t="s">
        <v>148</v>
      </c>
    </row>
    <row r="55" spans="1:13">
      <c r="A55" s="87" t="s">
        <v>147</v>
      </c>
      <c r="B55" s="86" t="s">
        <v>145</v>
      </c>
      <c r="C55" s="86" t="s">
        <v>146</v>
      </c>
      <c r="D55" s="86" t="s">
        <v>146</v>
      </c>
      <c r="E55" s="86" t="s">
        <v>145</v>
      </c>
      <c r="F55" s="85"/>
    </row>
    <row r="56" spans="1:13">
      <c r="A56" s="76" t="s">
        <v>139</v>
      </c>
      <c r="B56" s="75">
        <v>0</v>
      </c>
      <c r="C56" s="84">
        <v>2025</v>
      </c>
      <c r="D56" s="84">
        <v>2050</v>
      </c>
      <c r="E56" s="83">
        <v>1</v>
      </c>
    </row>
    <row r="57" spans="1:13">
      <c r="B57" s="82"/>
      <c r="C57" s="81"/>
    </row>
    <row r="58" spans="1:13">
      <c r="A58" s="80" t="s">
        <v>144</v>
      </c>
      <c r="F58" s="73"/>
      <c r="G58" s="73"/>
      <c r="H58" s="73"/>
      <c r="I58" s="73"/>
      <c r="J58" s="73"/>
      <c r="K58" s="73"/>
    </row>
    <row r="59" spans="1:13">
      <c r="A59" s="79" t="s">
        <v>143</v>
      </c>
      <c r="B59" s="78" t="s">
        <v>142</v>
      </c>
      <c r="C59" s="78" t="s">
        <v>141</v>
      </c>
      <c r="D59" s="78" t="s">
        <v>140</v>
      </c>
      <c r="E59" s="77"/>
    </row>
    <row r="60" spans="1:13">
      <c r="A60" s="76" t="s">
        <v>139</v>
      </c>
      <c r="B60" s="75">
        <v>0.5</v>
      </c>
      <c r="C60" s="75">
        <v>0</v>
      </c>
      <c r="D60" s="75">
        <v>0.5</v>
      </c>
      <c r="E60" s="74"/>
    </row>
    <row r="61" spans="1:13">
      <c r="F61" s="73"/>
      <c r="G61" s="73"/>
      <c r="H61" s="73"/>
      <c r="I61" s="73"/>
      <c r="J61" s="73"/>
      <c r="K61" s="73"/>
    </row>
    <row r="64" spans="1:13" ht="13.5" customHeight="1">
      <c r="B64" s="72"/>
    </row>
    <row r="65" spans="2:2">
      <c r="B65" s="72"/>
    </row>
    <row r="66" spans="2:2">
      <c r="B66" s="72"/>
    </row>
    <row r="67" spans="2:2">
      <c r="B67" s="72"/>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bf52ba0-6d48-4c07-b751-7451d796c89d">
      <Terms xmlns="http://schemas.microsoft.com/office/infopath/2007/PartnerControls"/>
    </lcf76f155ced4ddcb4097134ff3c332f>
    <TaxCatchAll xmlns="dd89f573-600d-4eb1-9fb2-841dd60d7f3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B98A57F6494AA44A4C08F6542D12081" ma:contentTypeVersion="15" ma:contentTypeDescription="Crear nuevo documento." ma:contentTypeScope="" ma:versionID="cfecb76cd2efd12424c1a1252b8cd1c2">
  <xsd:schema xmlns:xsd="http://www.w3.org/2001/XMLSchema" xmlns:xs="http://www.w3.org/2001/XMLSchema" xmlns:p="http://schemas.microsoft.com/office/2006/metadata/properties" xmlns:ns2="5bf52ba0-6d48-4c07-b751-7451d796c89d" xmlns:ns3="dd89f573-600d-4eb1-9fb2-841dd60d7f32" targetNamespace="http://schemas.microsoft.com/office/2006/metadata/properties" ma:root="true" ma:fieldsID="c5212fca23588124a5935d7bfd755ad1" ns2:_="" ns3:_="">
    <xsd:import namespace="5bf52ba0-6d48-4c07-b751-7451d796c89d"/>
    <xsd:import namespace="dd89f573-600d-4eb1-9fb2-841dd60d7f3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f52ba0-6d48-4c07-b751-7451d796c8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3af4de13-5988-42ba-be64-0cdd3a54ca9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89f573-600d-4eb1-9fb2-841dd60d7f3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9e2e99be-3f77-47c9-9acc-f5b4f5f4bbd8}" ma:internalName="TaxCatchAll" ma:showField="CatchAllData" ma:web="dd89f573-600d-4eb1-9fb2-841dd60d7f3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D3B66B-15C5-40E0-A2EA-1F16760473ED}">
  <ds:schemaRefs>
    <ds:schemaRef ds:uri="933d2ef0-105f-43af-8c8c-c788156f1392"/>
    <ds:schemaRef ds:uri="http://www.w3.org/XML/1998/namespace"/>
    <ds:schemaRef ds:uri="http://purl.org/dc/dcmitype/"/>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terms/"/>
    <ds:schemaRef ds:uri="http://schemas.microsoft.com/office/infopath/2007/PartnerControls"/>
    <ds:schemaRef ds:uri="640b8f13-66b9-4037-afb7-58aa46104364"/>
    <ds:schemaRef ds:uri="5bf52ba0-6d48-4c07-b751-7451d796c89d"/>
    <ds:schemaRef ds:uri="dd89f573-600d-4eb1-9fb2-841dd60d7f32"/>
  </ds:schemaRefs>
</ds:datastoreItem>
</file>

<file path=customXml/itemProps2.xml><?xml version="1.0" encoding="utf-8"?>
<ds:datastoreItem xmlns:ds="http://schemas.openxmlformats.org/officeDocument/2006/customXml" ds:itemID="{F5A7422F-A392-43B6-8D6F-73E9152E23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f52ba0-6d48-4c07-b751-7451d796c89d"/>
    <ds:schemaRef ds:uri="dd89f573-600d-4eb1-9fb2-841dd60d7f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35A304-6D6B-486C-9302-9AF62CFA4F9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142</vt:i4>
      </vt:variant>
    </vt:vector>
  </HeadingPairs>
  <TitlesOfParts>
    <vt:vector size="148" baseType="lpstr">
      <vt:lpstr>Readme</vt:lpstr>
      <vt:lpstr>energy</vt:lpstr>
      <vt:lpstr>Water</vt:lpstr>
      <vt:lpstr>economy</vt:lpstr>
      <vt:lpstr>population</vt:lpstr>
      <vt:lpstr>land_and_water</vt:lpstr>
      <vt:lpstr>land_and_water!AFFORESTATION_SP</vt:lpstr>
      <vt:lpstr>energy!ALLOCATE_DEMAND_TO_TECHS_PRIORITIES</vt:lpstr>
      <vt:lpstr>energy!ALLOCATE_DEMAND_TO_TECHS_WIDTH</vt:lpstr>
      <vt:lpstr>Water!cattle_head</vt:lpstr>
      <vt:lpstr>Water!cattle_water_demand</vt:lpstr>
      <vt:lpstr>Water!chicken_head</vt:lpstr>
      <vt:lpstr>Water!chicken_water_demand</vt:lpstr>
      <vt:lpstr>energy!CO2_EMISSION_FACTOR_OF_ELECTRICITY_IMPORTS</vt:lpstr>
      <vt:lpstr>Water!dams</vt:lpstr>
      <vt:lpstr>Water!domestic_water_withdrawal</vt:lpstr>
      <vt:lpstr>Water!ducks_water_demand</vt:lpstr>
      <vt:lpstr>energy!EMISSION_WEIGHT</vt:lpstr>
      <vt:lpstr>Water!env_flow_30</vt:lpstr>
      <vt:lpstr>Water!env_flow_40</vt:lpstr>
      <vt:lpstr>land_and_water!EXOGENOUS_LAND_USE_DEMANDS</vt:lpstr>
      <vt:lpstr>economy!EXPECTED_LABOUR_SHARE</vt:lpstr>
      <vt:lpstr>economy!EXPECTED_SECTOR_SHARE</vt:lpstr>
      <vt:lpstr>energy!FE_INTENSITIES_HOUSEHOLDS_USER_DEFINED</vt:lpstr>
      <vt:lpstr>energy!FE_INTENSITIES_PRODUCTIVE_SECTORS_USER_DEFINED_AGRICULTURE</vt:lpstr>
      <vt:lpstr>energy!FE_INTENSITIES_PRODUCTIVE_SECTORS_USER_DEFINED_COMMERCIAL</vt:lpstr>
      <vt:lpstr>energy!FE_INTENSITIES_PRODUCTIVE_SECTORS_USER_DEFINED_INDUSTRY</vt:lpstr>
      <vt:lpstr>energy!FE_INTENSITIES_PRODUCTIVE_SECTORS_USER_DEFINED_TRANSPORT</vt:lpstr>
      <vt:lpstr>land_and_water!FORESTRY_SELF_SUFFICIENCY_SP</vt:lpstr>
      <vt:lpstr>energy!GAS_LOSSES_EVOLUTION</vt:lpstr>
      <vt:lpstr>Water!goats_water_demand</vt:lpstr>
      <vt:lpstr>economy!GOV_SSP1</vt:lpstr>
      <vt:lpstr>economy!GOV_SSP2</vt:lpstr>
      <vt:lpstr>economy!GOV_SSP3</vt:lpstr>
      <vt:lpstr>economy!GOVERNMENT_EXPENDITURE_SP</vt:lpstr>
      <vt:lpstr>land_and_water!GRASSLAND_PROTECTION_SP</vt:lpstr>
      <vt:lpstr>Water!groundwater</vt:lpstr>
      <vt:lpstr>economy!HH_CONSUMPTION_SSP1</vt:lpstr>
      <vt:lpstr>economy!HH_CONSUMPTION_SSP2</vt:lpstr>
      <vt:lpstr>economy!HH_CONSUMPTION_SSP3</vt:lpstr>
      <vt:lpstr>Water!horses_water_demand</vt:lpstr>
      <vt:lpstr>economy!INVESTMENT_SP</vt:lpstr>
      <vt:lpstr>economy!INVESTMENT_SSP1</vt:lpstr>
      <vt:lpstr>economy!INVESTMENT_SSP2</vt:lpstr>
      <vt:lpstr>economy!INVESTMENT_SSP3</vt:lpstr>
      <vt:lpstr>economy!LABOUR_SHARE_SSP1</vt:lpstr>
      <vt:lpstr>economy!LABOUR_SHARE_SSP2</vt:lpstr>
      <vt:lpstr>economy!LABOUR_SHARE_SSP3</vt:lpstr>
      <vt:lpstr>Water!lakes</vt:lpstr>
      <vt:lpstr>energy!LEVEL_OF_ELEC_CONSUMPTION_WEIGHT</vt:lpstr>
      <vt:lpstr>energy!MAXIMUM_EXCHANGE_CAPACITY_OF_INTERCONNECTIONS</vt:lpstr>
      <vt:lpstr>energy!MINIMUN_TIER_CONSIDERED</vt:lpstr>
      <vt:lpstr>land_and_water!NATURAL_LAND_PROTECTION_SP</vt:lpstr>
      <vt:lpstr>economy!NET_EXPORTS_SSP1</vt:lpstr>
      <vt:lpstr>economy!NET_EXPORTS_SSP2</vt:lpstr>
      <vt:lpstr>economy!NET_EXPORTS_SSP3</vt:lpstr>
      <vt:lpstr>land_and_water!OBJECTIVE_FOREST_PLANTATIONS</vt:lpstr>
      <vt:lpstr>land_and_water!OBJECTIVE_FORESTRY_SELF_SUFFICIENCY_SP</vt:lpstr>
      <vt:lpstr>Water!pearl_millet_area</vt:lpstr>
      <vt:lpstr>Water!pearl_millet_water_demand</vt:lpstr>
      <vt:lpstr>Water!pig_head</vt:lpstr>
      <vt:lpstr>Water!pigs_water_demand</vt:lpstr>
      <vt:lpstr>energy!PLANIFICATION_OF_POWER_DESIRE_BY_TECH_USER_DEFINED_SCENARIO</vt:lpstr>
      <vt:lpstr>land_and_water!POLICY_OBJECTIVE_AFFORESTATION_SP</vt:lpstr>
      <vt:lpstr>land_and_water!POLICY_OBJECTIVE_CROPLAND_IRRIGATED_SP</vt:lpstr>
      <vt:lpstr>land_and_water!POLICY_OBJECTIVE_CROPLAND_PROTECTION_SP</vt:lpstr>
      <vt:lpstr>land_and_water!POLICY_OBJECTIVE_CROPLAND_RAINFED_SP</vt:lpstr>
      <vt:lpstr>land_and_water!POLICY_OBJECTIVE_GRASSLAND_PROTECTION_SP</vt:lpstr>
      <vt:lpstr>land_and_water!POLICY_OBJECTIVE_MANAGED_FOREST_PROTECTION_SP</vt:lpstr>
      <vt:lpstr>land_and_water!POLICY_OBJECTIVE_NATURAL_LAND_PROTECTION_SP</vt:lpstr>
      <vt:lpstr>land_and_water!POLICY_OBJECTIVE_PRIMARY_FOREST_PROTECTION_SP</vt:lpstr>
      <vt:lpstr>land_and_water!POLICY_SWITCH_AFFORESTATION_SP</vt:lpstr>
      <vt:lpstr>land_and_water!POLICY_SWITCH_CROPLAND_IRRIGATED_SP</vt:lpstr>
      <vt:lpstr>land_and_water!POLICY_SWITCH_CROPLAND_PROTECTION_SP</vt:lpstr>
      <vt:lpstr>land_and_water!POLICY_SWITCH_CROPLAND_RAINFED_SP</vt:lpstr>
      <vt:lpstr>land_and_water!POLICY_SWITCH_FOREST_PLANTATIONS_SP</vt:lpstr>
      <vt:lpstr>land_and_water!POLICY_SWITCH_GRASSLAND_PROTECTION_SP</vt:lpstr>
      <vt:lpstr>land_and_water!POLICY_SWITCH_MANAGED_FOREST_PROTECTION_SP</vt:lpstr>
      <vt:lpstr>land_and_water!POLICY_SWITCH_NATURAL_LAND_PROTECTION_SP</vt:lpstr>
      <vt:lpstr>land_and_water!POLICY_SWITCH_PRIMARY_FOREST_PROTECTION_SP</vt:lpstr>
      <vt:lpstr>land_and_water!POLICY_YEAR_FINAL_AFFORESTATION_SP</vt:lpstr>
      <vt:lpstr>land_and_water!POLICY_YEAR_FINAL_CROPLAND_IRRIGATED_SP</vt:lpstr>
      <vt:lpstr>land_and_water!POLICY_YEAR_FINAL_CROPLAND_PROTECTION_SP</vt:lpstr>
      <vt:lpstr>land_and_water!POLICY_YEAR_FINAL_CROPLAND_RAINFED_SP</vt:lpstr>
      <vt:lpstr>land_and_water!POLICY_YEAR_FINAL_GRASSLAND_PROTECTION_SP</vt:lpstr>
      <vt:lpstr>land_and_water!POLICY_YEAR_FINAL_MANAGED_FOREST_PROTECTION_SP</vt:lpstr>
      <vt:lpstr>land_and_water!POLICY_YEAR_FINAL_NATURAL_LAND_PROTECTION_SP</vt:lpstr>
      <vt:lpstr>land_and_water!POLICY_YEAR_FINAL_PRIMARY_FOREST_PROTECTION_SP</vt:lpstr>
      <vt:lpstr>land_and_water!POLICY_YEAR_INITIAL_AFFORESTATION_SP</vt:lpstr>
      <vt:lpstr>land_and_water!POLICY_YEAR_INITIAL_CROPLAND_IRRIGATED_SP</vt:lpstr>
      <vt:lpstr>land_and_water!POLICY_YEAR_INITIAL_CROPLAND_PROTECTION_SP</vt:lpstr>
      <vt:lpstr>land_and_water!POLICY_YEAR_INITIAL_CROPLAND_RAINFED_SP</vt:lpstr>
      <vt:lpstr>land_and_water!POLICY_YEAR_INITIAL_GRASSLAND_PROTECTION_SP</vt:lpstr>
      <vt:lpstr>land_and_water!POLICY_YEAR_INITIAL_MANAGED_FOREST_PROTECTION_SP</vt:lpstr>
      <vt:lpstr>land_and_water!POLICY_YEAR_INITIAL_NATURAL_LAND_PROTECTION_SP</vt:lpstr>
      <vt:lpstr>land_and_water!POLICY_YEAR_INITIAL_PRIMARY_FOREST_PROTECTION_SP</vt:lpstr>
      <vt:lpstr>POPULATION_SSP1</vt:lpstr>
      <vt:lpstr>POPULATION_SSP2</vt:lpstr>
      <vt:lpstr>POPULATION_SSP3</vt:lpstr>
      <vt:lpstr>land_and_water!PRIMARY_FOREST_PROTECTION_SP</vt:lpstr>
      <vt:lpstr>land_and_water!PRIORITIES_OF_LAND_USE_CHANGE_SP</vt:lpstr>
      <vt:lpstr>land_and_water!PRIORITIES_OF_LAND_USE_CROPLAND_RAINFED</vt:lpstr>
      <vt:lpstr>land_and_water!PRIORITIES_OF_LAND_USE_FOREST_MANAGED</vt:lpstr>
      <vt:lpstr>land_and_water!PRIORITIES_OF_LAND_USE_FOREST_PLANTATIONS</vt:lpstr>
      <vt:lpstr>land_and_water!PRIORITIES_OF_LAND_USE_SOLAR_LAND</vt:lpstr>
      <vt:lpstr>energy!RATIO_OF_IMPORTS_WEIGHT</vt:lpstr>
      <vt:lpstr>Water!rice_double_area</vt:lpstr>
      <vt:lpstr>Water!rice_double_water_demand</vt:lpstr>
      <vt:lpstr>Water!rice_simple_area</vt:lpstr>
      <vt:lpstr>Water!rice_simple_water_demand</vt:lpstr>
      <vt:lpstr>economy!SCENARIO_TIME_ECO</vt:lpstr>
      <vt:lpstr>SCENARIO_TIME_POP</vt:lpstr>
      <vt:lpstr>economy!SECTOR_SHARE_SP</vt:lpstr>
      <vt:lpstr>economy!SECTOR_SHARE_SSP1</vt:lpstr>
      <vt:lpstr>economy!SECTOR_SHARE_SSP2</vt:lpstr>
      <vt:lpstr>economy!SECTOR_SHARE_SSP3</vt:lpstr>
      <vt:lpstr>energy!SELECT_COAL_POWER_PLANTS_PHASE_OUT</vt:lpstr>
      <vt:lpstr>energy!SELECT_ELECTRICITY_DISTRIBUTION_LOSSES</vt:lpstr>
      <vt:lpstr>energy!SELECT_PLANIFICATION_OF_POWER_DESIRE_BY_TECH_MODE</vt:lpstr>
      <vt:lpstr>energy!SELECT_POLICY_FINAL_ENERGY_SUBSTITUTION</vt:lpstr>
      <vt:lpstr>Water!sheep_head</vt:lpstr>
      <vt:lpstr>Water!sheep_water_demand</vt:lpstr>
      <vt:lpstr>Water!small_millet_area</vt:lpstr>
      <vt:lpstr>Water!small_millet_water_demand</vt:lpstr>
      <vt:lpstr>Water!sorghum_area</vt:lpstr>
      <vt:lpstr>Water!sorghum_water_demand</vt:lpstr>
      <vt:lpstr>Water!sugarcane_area</vt:lpstr>
      <vt:lpstr>Water!sugarcane_water_demand</vt:lpstr>
      <vt:lpstr>Water!surface_water</vt:lpstr>
      <vt:lpstr>land_and_water!SWITCH_FORESTRY_SELF_SUFFICIENCY_SP</vt:lpstr>
      <vt:lpstr>energy!SWITCH_SEASONALITY</vt:lpstr>
      <vt:lpstr>economy!TAXES_LESS_SUBSIDES_SHARE_SP</vt:lpstr>
      <vt:lpstr>economy!TAXES_LESS_SUBSIDES_SP</vt:lpstr>
      <vt:lpstr>economy!TAXES_SSP1</vt:lpstr>
      <vt:lpstr>economy!TAXES_SSP2</vt:lpstr>
      <vt:lpstr>economy!TAXES_SSP3</vt:lpstr>
      <vt:lpstr>TIME</vt:lpstr>
      <vt:lpstr>energy!TIME_SCENARIO</vt:lpstr>
      <vt:lpstr>energy!TIME_SCENARIO_CO2_FROM_ELEC_IMPORTS</vt:lpstr>
      <vt:lpstr>energy!TIME_SECENARIO_ELEC_DISTRIBUTION_LOSSES</vt:lpstr>
      <vt:lpstr>Water!total_water_withdrawal_per_capita</vt:lpstr>
      <vt:lpstr>energy!USER_DEFINED_DISTRIBUTION_ELECTRICITY_LOSSES</vt:lpstr>
      <vt:lpstr>energy!USER_DEFINED_PHASE_OUT_OF_COAL_POWER_PLANTS</vt:lpstr>
      <vt:lpstr>land_and_water!YEAR_FINAL_FOREST_PLANTATIONS</vt:lpstr>
      <vt:lpstr>land_and_water!YEAR_FINAL_FORESTRY_SELF_SUFFICIENCY_SP</vt:lpstr>
      <vt:lpstr>land_and_water!YEAR_INITIAL_FOREST_PLANTATIONS</vt:lpstr>
      <vt:lpstr>land_and_water!YEAR_INITIAL_FORESTRY_SELF_SUFFICIENCY_SP</vt:lpstr>
      <vt:lpstr>Water!YEARS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BARTOLOME QUEVEDO</dc:creator>
  <cp:lastModifiedBy>Adrián Mateo Martínez - CARTIF</cp:lastModifiedBy>
  <dcterms:created xsi:type="dcterms:W3CDTF">2024-04-30T06:19:38Z</dcterms:created>
  <dcterms:modified xsi:type="dcterms:W3CDTF">2026-03-13T08:05:43Z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0x010100AB98A57F6494AA44A4C08F6542D12081</vt:lpwstr>
  </property>
  <property fmtid="{D5CDD505-2E9C-101B-9397-08002B2CF9AE}" pid="3" name="MediaServiceImageTags">
    <vt:lpwstr/>
  </property>
</Properties>
</file>