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RIAN MAULANA JULYANSYAH\KAMPUS\SEMESTER 7\SISTEM PENUNJANG KEPUTUSAN\"/>
    </mc:Choice>
  </mc:AlternateContent>
  <xr:revisionPtr revIDLastSave="0" documentId="13_ncr:1_{936B0C0E-88CD-43E5-9963-FFC8B7D7254B}" xr6:coauthVersionLast="47" xr6:coauthVersionMax="47" xr10:uidLastSave="{00000000-0000-0000-0000-000000000000}"/>
  <bookViews>
    <workbookView xWindow="-120" yWindow="-120" windowWidth="20730" windowHeight="11160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D20" i="1" l="1"/>
  <c r="C26" i="1" l="1"/>
  <c r="C25" i="1"/>
  <c r="C29" i="1"/>
  <c r="C27" i="1"/>
  <c r="C28" i="1"/>
  <c r="H37" i="1" l="1"/>
  <c r="H42" i="1"/>
  <c r="H46" i="1"/>
  <c r="H43" i="1"/>
  <c r="H40" i="1"/>
  <c r="H44" i="1"/>
  <c r="H41" i="1"/>
  <c r="H45" i="1"/>
  <c r="H38" i="1"/>
  <c r="H39" i="1"/>
  <c r="C30" i="1"/>
  <c r="C55" i="1" l="1"/>
  <c r="C58" i="1"/>
  <c r="C60" i="1"/>
  <c r="C53" i="1"/>
  <c r="C52" i="1"/>
  <c r="C56" i="1"/>
  <c r="C61" i="1"/>
  <c r="C54" i="1"/>
  <c r="C59" i="1"/>
  <c r="C57" i="1"/>
</calcChain>
</file>

<file path=xl/sharedStrings.xml><?xml version="1.0" encoding="utf-8"?>
<sst xmlns="http://schemas.openxmlformats.org/spreadsheetml/2006/main" count="103" uniqueCount="72">
  <si>
    <t>Harga</t>
  </si>
  <si>
    <t>Kapasitas Baterai</t>
  </si>
  <si>
    <t>Total Bobot</t>
  </si>
  <si>
    <t>W1</t>
  </si>
  <si>
    <t>W2</t>
  </si>
  <si>
    <t>W3</t>
  </si>
  <si>
    <t>W4</t>
  </si>
  <si>
    <t>W5</t>
  </si>
  <si>
    <t>ΣW</t>
  </si>
  <si>
    <t>Bobot</t>
  </si>
  <si>
    <t>Nilai</t>
  </si>
  <si>
    <t>Preferensi (Vi)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</si>
  <si>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</si>
  <si>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</si>
  <si>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</si>
  <si>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</si>
  <si>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</si>
  <si>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</si>
  <si>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</si>
  <si>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</si>
  <si>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</si>
  <si>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</si>
  <si>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</si>
  <si>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</si>
  <si>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</si>
  <si>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Nama Kamera</t>
  </si>
  <si>
    <t>Type</t>
  </si>
  <si>
    <t>Canon EOS 80D</t>
  </si>
  <si>
    <t>Canon EOS 70D</t>
  </si>
  <si>
    <t>Sony Alpha A1</t>
  </si>
  <si>
    <t>Sony Alpha 7 II</t>
  </si>
  <si>
    <t>Sony Alpha A6400</t>
  </si>
  <si>
    <t>Nikon Coolpix P1000</t>
  </si>
  <si>
    <t>Nikon Z50</t>
  </si>
  <si>
    <t>Nikon 1 J5</t>
  </si>
  <si>
    <t>Canon EOS RP</t>
  </si>
  <si>
    <t>Canon EOS M6 Mark II</t>
  </si>
  <si>
    <t>2130mAh</t>
  </si>
  <si>
    <t>1080mAh</t>
  </si>
  <si>
    <t>1040mAh</t>
  </si>
  <si>
    <t>1800mAh</t>
  </si>
  <si>
    <t>2280mAh</t>
  </si>
  <si>
    <t>1020mAh</t>
  </si>
  <si>
    <t>1100mAh</t>
  </si>
  <si>
    <t>1120mAh</t>
  </si>
  <si>
    <t>Berat</t>
  </si>
  <si>
    <t>650 gram</t>
  </si>
  <si>
    <t>880 gram</t>
  </si>
  <si>
    <t>408 gram</t>
  </si>
  <si>
    <t>755 gram</t>
  </si>
  <si>
    <t>737 gram</t>
  </si>
  <si>
    <t>371 gram</t>
  </si>
  <si>
    <t>403 gram</t>
  </si>
  <si>
    <t>1415 gram</t>
  </si>
  <si>
    <t>395 gram</t>
  </si>
  <si>
    <t>265 gram</t>
  </si>
  <si>
    <t>Kualitas Hasil</t>
  </si>
  <si>
    <t>7 per 10</t>
  </si>
  <si>
    <t>9 per 10</t>
  </si>
  <si>
    <t>8 per 10</t>
  </si>
  <si>
    <t>Penyimpanan Memori</t>
  </si>
  <si>
    <t>120 GB</t>
  </si>
  <si>
    <t>100 GB</t>
  </si>
  <si>
    <t>60 GB</t>
  </si>
  <si>
    <t>80 GB</t>
  </si>
  <si>
    <t>50 GB</t>
  </si>
  <si>
    <t>200 GB</t>
  </si>
  <si>
    <t>90 GB</t>
  </si>
  <si>
    <t>70 GB</t>
  </si>
  <si>
    <t xml:space="preserve">Kapasitas Baterai </t>
  </si>
  <si>
    <t>SPK Pemilihan Kamera</t>
  </si>
  <si>
    <r>
      <t xml:space="preserve">Nilai Tertinggi adalah </t>
    </r>
    <r>
      <rPr>
        <b/>
        <sz val="12"/>
        <color theme="1"/>
        <rFont val="Times New Roman"/>
        <family val="1"/>
      </rPr>
      <t>V5</t>
    </r>
    <r>
      <rPr>
        <sz val="12"/>
        <color theme="1"/>
        <rFont val="Times New Roman"/>
        <family val="1"/>
      </rPr>
      <t xml:space="preserve"> (Sony Alpha A1) dengan Nilai Preferensinya adalah </t>
    </r>
    <r>
      <rPr>
        <b/>
        <sz val="12"/>
        <color theme="1"/>
        <rFont val="Times New Roman"/>
        <family val="1"/>
      </rPr>
      <t>0,145426782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</si>
</sst>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  <numFmt numFmtId="173" formatCode="0.0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5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64" fontId="3" fillId="0" borderId="1" xfId="1" applyNumberFormat="1" applyFont="1" applyBorder="1"/>
    <xf numFmtId="165" fontId="3" fillId="0" borderId="1" xfId="2" applyNumberFormat="1" applyFont="1" applyBorder="1"/>
    <xf numFmtId="2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5" xfId="0" applyFont="1" applyBorder="1" applyAlignment="1"/>
    <xf numFmtId="173" fontId="3" fillId="0" borderId="1" xfId="0" applyNumberFormat="1" applyFont="1" applyBorder="1"/>
    <xf numFmtId="165" fontId="3" fillId="0" borderId="0" xfId="2" applyNumberFormat="1" applyFont="1" applyBorder="1"/>
    <xf numFmtId="164" fontId="3" fillId="0" borderId="0" xfId="1" applyNumberFormat="1" applyFont="1" applyBorder="1"/>
    <xf numFmtId="2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" fillId="0" borderId="4" xfId="0" applyFont="1" applyBorder="1"/>
    <xf numFmtId="2" fontId="3" fillId="0" borderId="2" xfId="0" applyNumberFormat="1" applyFont="1" applyBorder="1"/>
    <xf numFmtId="0" fontId="3" fillId="0" borderId="6" xfId="0" applyFont="1" applyBorder="1"/>
    <xf numFmtId="0" fontId="3" fillId="0" borderId="7" xfId="0" applyFont="1" applyBorder="1"/>
    <xf numFmtId="164" fontId="3" fillId="0" borderId="7" xfId="1" applyNumberFormat="1" applyFont="1" applyBorder="1"/>
    <xf numFmtId="165" fontId="3" fillId="0" borderId="7" xfId="2" applyNumberFormat="1" applyFont="1" applyBorder="1"/>
    <xf numFmtId="2" fontId="3" fillId="0" borderId="8" xfId="0" applyNumberFormat="1" applyFont="1" applyBorder="1"/>
    <xf numFmtId="2" fontId="3" fillId="0" borderId="2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73" fontId="3" fillId="0" borderId="7" xfId="0" applyNumberFormat="1" applyFont="1" applyBorder="1"/>
    <xf numFmtId="2" fontId="3" fillId="0" borderId="7" xfId="0" applyNumberFormat="1" applyFont="1" applyBorder="1"/>
    <xf numFmtId="0" fontId="3" fillId="0" borderId="2" xfId="0" applyFont="1" applyBorder="1"/>
    <xf numFmtId="0" fontId="4" fillId="0" borderId="6" xfId="0" applyFont="1" applyBorder="1"/>
    <xf numFmtId="0" fontId="4" fillId="0" borderId="8" xfId="0" applyFont="1" applyBorder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9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3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-&quot;Rp&quot;* #,##0_-;\-&quot;Rp&quot;* #,##0_-;_-&quot;Rp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73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-&quot;Rp&quot;* #,##0_-;\-&quot;Rp&quot;* #,##0_-;_-&quot;Rp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16917</xdr:rowOff>
    </xdr:from>
    <xdr:to>
      <xdr:col>1</xdr:col>
      <xdr:colOff>917965</xdr:colOff>
      <xdr:row>22</xdr:row>
      <xdr:rowOff>176505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6328" y="4017417"/>
          <a:ext cx="814550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2</xdr:col>
      <xdr:colOff>48010</xdr:colOff>
      <xdr:row>34</xdr:row>
      <xdr:rowOff>145754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1</xdr:col>
      <xdr:colOff>1324232</xdr:colOff>
      <xdr:row>49</xdr:row>
      <xdr:rowOff>102070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124FBC-36ED-4703-85A9-6733D1AC05B3}" name="Table3" displayName="Table3" ref="B2:G12" totalsRowShown="0" headerRowDxfId="3" headerRowBorderDxfId="31" tableBorderDxfId="32" totalsRowBorderDxfId="30">
  <autoFilter ref="B2:G12" xr:uid="{23124FBC-36ED-4703-85A9-6733D1AC05B3}"/>
  <tableColumns count="6">
    <tableColumn id="1" xr3:uid="{ADF87496-7C47-4E2E-888D-F0982B295DDE}" name="Nama Kamera" dataDxfId="29"/>
    <tableColumn id="2" xr3:uid="{631436F4-260C-4C65-A14E-731B4A8C6123}" name="Penyimpanan Memori" dataDxfId="28"/>
    <tableColumn id="3" xr3:uid="{468E26D3-153F-45E8-8F8C-1D69267139B5}" name="Kapasitas Baterai" dataDxfId="27" dataCellStyle="Comma"/>
    <tableColumn id="4" xr3:uid="{BAC5DC84-180D-4E73-80E1-D43667FDAA73}" name="Harga" dataDxfId="26" dataCellStyle="Currency"/>
    <tableColumn id="5" xr3:uid="{152FDDC5-866C-4729-A2F7-93D5787D19E7}" name="Berat" dataDxfId="25"/>
    <tableColumn id="6" xr3:uid="{29191A08-19CD-4032-8FC9-041E0B51AF78}" name="Kualitas Hasil" dataDxfId="24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8F0C18-4A2D-4A15-B04D-F55BFFE82789}" name="Table6" displayName="Table6" ref="B24:C30" totalsRowShown="0" headerRowDxfId="2" headerRowBorderDxfId="22" tableBorderDxfId="23" totalsRowBorderDxfId="21">
  <autoFilter ref="B24:C30" xr:uid="{A58F0C18-4A2D-4A15-B04D-F55BFFE82789}"/>
  <tableColumns count="2">
    <tableColumn id="1" xr3:uid="{E8F04E0E-F288-433A-BC98-04C52EFAEBA1}" name="Bobot" dataDxfId="20"/>
    <tableColumn id="2" xr3:uid="{6E58B2F9-EF88-459B-A5AB-39CAB2624C2C}" name="Nilai" dataDxfId="1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45BCF7-A348-4CD1-B2E5-B72891EE0FC3}" name="Table7" displayName="Table7" ref="B36:H46" totalsRowShown="0" headerRowDxfId="1" headerRowBorderDxfId="17" tableBorderDxfId="18" totalsRowBorderDxfId="16">
  <autoFilter ref="B36:H46" xr:uid="{BA45BCF7-A348-4CD1-B2E5-B72891EE0FC3}"/>
  <tableColumns count="7">
    <tableColumn id="1" xr3:uid="{F32DD706-8A07-4538-A1D3-D8F70F961682}" name="Nama Kamera" dataDxfId="15"/>
    <tableColumn id="2" xr3:uid="{58CB569E-4EBF-4AA1-9A1E-AE5590FE7770}" name="Penyimpanan Memori" dataDxfId="14"/>
    <tableColumn id="3" xr3:uid="{0DCE56AD-724C-45FE-AE37-1B688C9F2204}" name="Kapasitas Baterai " dataDxfId="13" dataCellStyle="Comma"/>
    <tableColumn id="4" xr3:uid="{5BBD642E-6A21-45CA-83AF-29E67330F9A2}" name="Harga" dataDxfId="12" dataCellStyle="Currency"/>
    <tableColumn id="5" xr3:uid="{4C8621B4-17DE-4AD6-9997-6F1016FB2371}" name="Berat" dataDxfId="11"/>
    <tableColumn id="6" xr3:uid="{8796F97A-DD5F-4CB8-8EFD-B8E9EEED3590}" name="Kualitas Hasil" dataDxfId="10"/>
    <tableColumn id="7" xr3:uid="{06227945-D245-4A08-AF8B-43BA3BE0E27A}" name="Nilai (Si)" dataDxfId="9">
      <calculatedColumnFormula>(C37^-$C$25)*(D37^$C$26)*(E37^$C$27)*(F37^$C$28)*(G37^$C$29)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B24521-13C1-435E-B8ED-2E317CECC84F}" name="Table8" displayName="Table8" ref="B51:C62" totalsRowShown="0" headerRowDxfId="0" headerRowBorderDxfId="7" tableBorderDxfId="8" totalsRowBorderDxfId="6">
  <autoFilter ref="B51:C62" xr:uid="{19B24521-13C1-435E-B8ED-2E317CECC84F}"/>
  <tableColumns count="2">
    <tableColumn id="1" xr3:uid="{74F901FF-40FD-4FA1-9D0A-0520A9E3DF13}" name="Preferensi (Vi)" dataDxfId="5"/>
    <tableColumn id="2" xr3:uid="{80F3772A-2A3D-4513-8D72-69B57E7B7E68}" name="Nilai (Vi)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H64"/>
  <sheetViews>
    <sheetView tabSelected="1" topLeftCell="A51" zoomScale="85" zoomScaleNormal="85" workbookViewId="0">
      <selection activeCell="E66" sqref="E66"/>
    </sheetView>
  </sheetViews>
  <sheetFormatPr defaultRowHeight="15.75" x14ac:dyDescent="0.25"/>
  <cols>
    <col min="1" max="1" width="9.140625" style="2"/>
    <col min="2" max="2" width="21.42578125" style="2" customWidth="1"/>
    <col min="3" max="3" width="28.5703125" style="2" customWidth="1"/>
    <col min="4" max="4" width="26.85546875" style="2" customWidth="1"/>
    <col min="5" max="5" width="20.42578125" style="2" customWidth="1"/>
    <col min="6" max="6" width="19.42578125" style="2" customWidth="1"/>
    <col min="7" max="7" width="24.7109375" style="2" customWidth="1"/>
    <col min="8" max="8" width="19.28515625" style="2" customWidth="1"/>
    <col min="9" max="9" width="9.140625" style="2"/>
    <col min="10" max="10" width="19.85546875" style="2" bestFit="1" customWidth="1"/>
    <col min="11" max="16384" width="9.140625" style="2"/>
  </cols>
  <sheetData>
    <row r="1" spans="2:7" x14ac:dyDescent="0.25">
      <c r="B1" s="1" t="s">
        <v>70</v>
      </c>
      <c r="C1" s="1"/>
      <c r="D1" s="1"/>
      <c r="E1" s="1"/>
      <c r="F1" s="1"/>
      <c r="G1" s="1"/>
    </row>
    <row r="2" spans="2:7" x14ac:dyDescent="0.25">
      <c r="B2" s="35" t="s">
        <v>25</v>
      </c>
      <c r="C2" s="36" t="s">
        <v>60</v>
      </c>
      <c r="D2" s="36" t="s">
        <v>1</v>
      </c>
      <c r="E2" s="36" t="s">
        <v>0</v>
      </c>
      <c r="F2" s="36" t="s">
        <v>45</v>
      </c>
      <c r="G2" s="37" t="s">
        <v>56</v>
      </c>
    </row>
    <row r="3" spans="2:7" x14ac:dyDescent="0.25">
      <c r="B3" s="21" t="s">
        <v>27</v>
      </c>
      <c r="C3" s="3" t="s">
        <v>61</v>
      </c>
      <c r="D3" s="4" t="s">
        <v>37</v>
      </c>
      <c r="E3" s="5">
        <v>6500000</v>
      </c>
      <c r="F3" s="3" t="s">
        <v>46</v>
      </c>
      <c r="G3" s="22" t="s">
        <v>57</v>
      </c>
    </row>
    <row r="4" spans="2:7" x14ac:dyDescent="0.25">
      <c r="B4" s="21" t="s">
        <v>35</v>
      </c>
      <c r="C4" s="3" t="s">
        <v>62</v>
      </c>
      <c r="D4" s="4" t="s">
        <v>38</v>
      </c>
      <c r="E4" s="5">
        <v>11900000</v>
      </c>
      <c r="F4" s="3" t="s">
        <v>47</v>
      </c>
      <c r="G4" s="22" t="s">
        <v>58</v>
      </c>
    </row>
    <row r="5" spans="2:7" x14ac:dyDescent="0.25">
      <c r="B5" s="21" t="s">
        <v>36</v>
      </c>
      <c r="C5" s="3" t="s">
        <v>63</v>
      </c>
      <c r="D5" s="4" t="s">
        <v>39</v>
      </c>
      <c r="E5" s="5">
        <v>8900000</v>
      </c>
      <c r="F5" s="3" t="s">
        <v>48</v>
      </c>
      <c r="G5" s="22" t="s">
        <v>59</v>
      </c>
    </row>
    <row r="6" spans="2:7" x14ac:dyDescent="0.25">
      <c r="B6" s="21" t="s">
        <v>28</v>
      </c>
      <c r="C6" s="3" t="s">
        <v>62</v>
      </c>
      <c r="D6" s="4" t="s">
        <v>40</v>
      </c>
      <c r="E6" s="5">
        <v>5755000</v>
      </c>
      <c r="F6" s="3" t="s">
        <v>49</v>
      </c>
      <c r="G6" s="22" t="s">
        <v>59</v>
      </c>
    </row>
    <row r="7" spans="2:7" x14ac:dyDescent="0.25">
      <c r="B7" s="21" t="s">
        <v>29</v>
      </c>
      <c r="C7" s="3" t="s">
        <v>64</v>
      </c>
      <c r="D7" s="4" t="s">
        <v>41</v>
      </c>
      <c r="E7" s="5">
        <v>20000000</v>
      </c>
      <c r="F7" s="3" t="s">
        <v>50</v>
      </c>
      <c r="G7" s="22" t="s">
        <v>58</v>
      </c>
    </row>
    <row r="8" spans="2:7" x14ac:dyDescent="0.25">
      <c r="B8" s="21" t="s">
        <v>30</v>
      </c>
      <c r="C8" s="3" t="s">
        <v>65</v>
      </c>
      <c r="D8" s="4" t="s">
        <v>38</v>
      </c>
      <c r="E8" s="5">
        <v>8300000</v>
      </c>
      <c r="F8" s="3" t="s">
        <v>51</v>
      </c>
      <c r="G8" s="22" t="s">
        <v>57</v>
      </c>
    </row>
    <row r="9" spans="2:7" x14ac:dyDescent="0.25">
      <c r="B9" s="21" t="s">
        <v>31</v>
      </c>
      <c r="C9" s="3" t="s">
        <v>66</v>
      </c>
      <c r="D9" s="4" t="s">
        <v>42</v>
      </c>
      <c r="E9" s="5">
        <v>10000000</v>
      </c>
      <c r="F9" s="3" t="s">
        <v>52</v>
      </c>
      <c r="G9" s="22" t="s">
        <v>57</v>
      </c>
    </row>
    <row r="10" spans="2:7" x14ac:dyDescent="0.25">
      <c r="B10" s="21" t="s">
        <v>32</v>
      </c>
      <c r="C10" s="3" t="s">
        <v>67</v>
      </c>
      <c r="D10" s="4" t="s">
        <v>43</v>
      </c>
      <c r="E10" s="5">
        <v>11000000</v>
      </c>
      <c r="F10" s="3" t="s">
        <v>53</v>
      </c>
      <c r="G10" s="22" t="s">
        <v>59</v>
      </c>
    </row>
    <row r="11" spans="2:7" x14ac:dyDescent="0.25">
      <c r="B11" s="21" t="s">
        <v>33</v>
      </c>
      <c r="C11" s="3" t="s">
        <v>61</v>
      </c>
      <c r="D11" s="4" t="s">
        <v>44</v>
      </c>
      <c r="E11" s="5">
        <v>12000000</v>
      </c>
      <c r="F11" s="3" t="s">
        <v>54</v>
      </c>
      <c r="G11" s="22" t="s">
        <v>58</v>
      </c>
    </row>
    <row r="12" spans="2:7" x14ac:dyDescent="0.25">
      <c r="B12" s="23" t="s">
        <v>34</v>
      </c>
      <c r="C12" s="24" t="s">
        <v>68</v>
      </c>
      <c r="D12" s="25" t="s">
        <v>42</v>
      </c>
      <c r="E12" s="26">
        <v>4760000</v>
      </c>
      <c r="F12" s="24" t="s">
        <v>55</v>
      </c>
      <c r="G12" s="27" t="s">
        <v>59</v>
      </c>
    </row>
    <row r="14" spans="2:7" x14ac:dyDescent="0.25">
      <c r="B14" s="38" t="s">
        <v>9</v>
      </c>
      <c r="C14" s="39"/>
      <c r="D14" s="40"/>
    </row>
    <row r="15" spans="2:7" x14ac:dyDescent="0.25">
      <c r="B15" s="17" t="s">
        <v>26</v>
      </c>
      <c r="C15" s="18"/>
      <c r="D15" s="7">
        <v>8</v>
      </c>
    </row>
    <row r="16" spans="2:7" x14ac:dyDescent="0.25">
      <c r="B16" s="17" t="s">
        <v>1</v>
      </c>
      <c r="C16" s="18"/>
      <c r="D16" s="7">
        <v>7</v>
      </c>
    </row>
    <row r="17" spans="2:4" x14ac:dyDescent="0.25">
      <c r="B17" s="17" t="s">
        <v>0</v>
      </c>
      <c r="C17" s="18"/>
      <c r="D17" s="7">
        <v>9</v>
      </c>
    </row>
    <row r="18" spans="2:4" x14ac:dyDescent="0.25">
      <c r="B18" s="17" t="s">
        <v>45</v>
      </c>
      <c r="C18" s="18"/>
      <c r="D18" s="7">
        <v>5</v>
      </c>
    </row>
    <row r="19" spans="2:4" x14ac:dyDescent="0.25">
      <c r="B19" s="17" t="s">
        <v>56</v>
      </c>
      <c r="C19" s="18"/>
      <c r="D19" s="7">
        <v>8</v>
      </c>
    </row>
    <row r="20" spans="2:4" x14ac:dyDescent="0.25">
      <c r="B20" s="19" t="s">
        <v>2</v>
      </c>
      <c r="C20" s="20"/>
      <c r="D20" s="8">
        <f>SUM(D15:D19)</f>
        <v>37</v>
      </c>
    </row>
    <row r="22" spans="2:4" x14ac:dyDescent="0.25">
      <c r="B22" s="9"/>
      <c r="C22" s="10"/>
    </row>
    <row r="23" spans="2:4" x14ac:dyDescent="0.25">
      <c r="B23" s="1"/>
      <c r="C23" s="11"/>
    </row>
    <row r="24" spans="2:4" x14ac:dyDescent="0.25">
      <c r="B24" s="41" t="s">
        <v>9</v>
      </c>
      <c r="C24" s="42" t="s">
        <v>10</v>
      </c>
    </row>
    <row r="25" spans="2:4" x14ac:dyDescent="0.25">
      <c r="B25" s="21" t="s">
        <v>3</v>
      </c>
      <c r="C25" s="28">
        <f>D15/D20</f>
        <v>0.21621621621621623</v>
      </c>
    </row>
    <row r="26" spans="2:4" x14ac:dyDescent="0.25">
      <c r="B26" s="21" t="s">
        <v>4</v>
      </c>
      <c r="C26" s="28">
        <f>D16/D20</f>
        <v>0.1891891891891892</v>
      </c>
    </row>
    <row r="27" spans="2:4" x14ac:dyDescent="0.25">
      <c r="B27" s="21" t="s">
        <v>5</v>
      </c>
      <c r="C27" s="28">
        <f>D17/D20</f>
        <v>0.24324324324324326</v>
      </c>
    </row>
    <row r="28" spans="2:4" x14ac:dyDescent="0.25">
      <c r="B28" s="21" t="s">
        <v>6</v>
      </c>
      <c r="C28" s="28">
        <f>D18/D20</f>
        <v>0.13513513513513514</v>
      </c>
    </row>
    <row r="29" spans="2:4" x14ac:dyDescent="0.25">
      <c r="B29" s="21" t="s">
        <v>7</v>
      </c>
      <c r="C29" s="28">
        <f>D19/D20</f>
        <v>0.21621621621621623</v>
      </c>
    </row>
    <row r="30" spans="2:4" x14ac:dyDescent="0.25">
      <c r="B30" s="23" t="s">
        <v>8</v>
      </c>
      <c r="C30" s="29">
        <f>SUM(C25:C29)</f>
        <v>1</v>
      </c>
    </row>
    <row r="33" spans="2:8" x14ac:dyDescent="0.25">
      <c r="B33" s="9"/>
      <c r="C33" s="9"/>
      <c r="D33" s="9"/>
    </row>
    <row r="34" spans="2:8" x14ac:dyDescent="0.25">
      <c r="B34" s="9"/>
      <c r="C34" s="9"/>
      <c r="D34" s="9"/>
    </row>
    <row r="35" spans="2:8" x14ac:dyDescent="0.25">
      <c r="B35" s="9"/>
      <c r="C35" s="9"/>
      <c r="D35" s="9"/>
    </row>
    <row r="36" spans="2:8" x14ac:dyDescent="0.25">
      <c r="B36" s="35" t="s">
        <v>25</v>
      </c>
      <c r="C36" s="36" t="s">
        <v>60</v>
      </c>
      <c r="D36" s="36" t="s">
        <v>69</v>
      </c>
      <c r="E36" s="36" t="s">
        <v>0</v>
      </c>
      <c r="F36" s="36" t="s">
        <v>45</v>
      </c>
      <c r="G36" s="36" t="s">
        <v>56</v>
      </c>
      <c r="H36" s="42" t="s">
        <v>12</v>
      </c>
    </row>
    <row r="37" spans="2:8" x14ac:dyDescent="0.25">
      <c r="B37" s="21" t="s">
        <v>27</v>
      </c>
      <c r="C37" s="6">
        <v>120</v>
      </c>
      <c r="D37" s="4">
        <v>2130</v>
      </c>
      <c r="E37" s="5">
        <v>6500000</v>
      </c>
      <c r="F37" s="3">
        <v>650</v>
      </c>
      <c r="G37" s="6">
        <v>7.1</v>
      </c>
      <c r="H37" s="22">
        <f>(C37^-$C$25)*(D37^$C$26)*(E37^$C$27)*(F37^$C$28)*(G37^$C$29)</f>
        <v>252.06651860209993</v>
      </c>
    </row>
    <row r="38" spans="2:8" x14ac:dyDescent="0.25">
      <c r="B38" s="21" t="s">
        <v>35</v>
      </c>
      <c r="C38" s="6">
        <v>100</v>
      </c>
      <c r="D38" s="4">
        <v>1080</v>
      </c>
      <c r="E38" s="5">
        <v>11900000</v>
      </c>
      <c r="F38" s="3">
        <v>880</v>
      </c>
      <c r="G38" s="6">
        <v>9.1</v>
      </c>
      <c r="H38" s="22">
        <f>(C38^-$C$25)*(D38^$C$26)*(E38^$C$27)*(F38^$C$28)*(G38^$C$29)</f>
        <v>293.63032363597813</v>
      </c>
    </row>
    <row r="39" spans="2:8" x14ac:dyDescent="0.25">
      <c r="B39" s="21" t="s">
        <v>36</v>
      </c>
      <c r="C39" s="12">
        <v>60</v>
      </c>
      <c r="D39" s="4">
        <v>1040</v>
      </c>
      <c r="E39" s="5">
        <v>8900000</v>
      </c>
      <c r="F39" s="3">
        <v>408</v>
      </c>
      <c r="G39" s="6">
        <v>8.1</v>
      </c>
      <c r="H39" s="22">
        <f>(C39^-$C$25)*(D39^$C$26)*(E39^$C$27)*(F39^$C$28)*(G39^$C$29)</f>
        <v>266.64793638357003</v>
      </c>
    </row>
    <row r="40" spans="2:8" x14ac:dyDescent="0.25">
      <c r="B40" s="21" t="s">
        <v>28</v>
      </c>
      <c r="C40" s="6">
        <v>100</v>
      </c>
      <c r="D40" s="4">
        <v>1800</v>
      </c>
      <c r="E40" s="5">
        <v>5755000</v>
      </c>
      <c r="F40" s="3">
        <v>755</v>
      </c>
      <c r="G40" s="6">
        <v>8.1</v>
      </c>
      <c r="H40" s="22">
        <f>(C40^-$C$25)*(D40^$C$26)*(E40^$C$27)*(F40^$C$28)*(G40^$C$29)</f>
        <v>258.88460605496584</v>
      </c>
    </row>
    <row r="41" spans="2:8" x14ac:dyDescent="0.25">
      <c r="B41" s="21" t="s">
        <v>29</v>
      </c>
      <c r="C41" s="12">
        <v>80</v>
      </c>
      <c r="D41" s="4">
        <v>2280</v>
      </c>
      <c r="E41" s="5">
        <v>20000000</v>
      </c>
      <c r="F41" s="3">
        <v>737</v>
      </c>
      <c r="G41" s="6">
        <v>9.1</v>
      </c>
      <c r="H41" s="22">
        <f>(C41^-$C$25)*(D41^$C$26)*(E41^$C$27)*(F41^$C$28)*(G41^$C$29)</f>
        <v>393.17706608799148</v>
      </c>
    </row>
    <row r="42" spans="2:8" x14ac:dyDescent="0.25">
      <c r="B42" s="21" t="s">
        <v>30</v>
      </c>
      <c r="C42" s="12">
        <v>50</v>
      </c>
      <c r="D42" s="4">
        <v>1080</v>
      </c>
      <c r="E42" s="5">
        <v>8300000</v>
      </c>
      <c r="F42" s="3">
        <v>371</v>
      </c>
      <c r="G42" s="6">
        <v>7.1</v>
      </c>
      <c r="H42" s="22">
        <f>(C42^-$C$25)*(D42^$C$26)*(E42^$C$27)*(F42^$C$28)*(G42^$C$29)</f>
        <v>263.53218330859733</v>
      </c>
    </row>
    <row r="43" spans="2:8" x14ac:dyDescent="0.25">
      <c r="B43" s="21" t="s">
        <v>31</v>
      </c>
      <c r="C43" s="6">
        <v>200</v>
      </c>
      <c r="D43" s="4">
        <v>1020</v>
      </c>
      <c r="E43" s="5">
        <v>10000000</v>
      </c>
      <c r="F43" s="3">
        <v>403</v>
      </c>
      <c r="G43" s="6">
        <v>7.1</v>
      </c>
      <c r="H43" s="22">
        <f>(C43^-$C$25)*(D43^$C$26)*(E43^$C$27)*(F43^$C$28)*(G43^$C$29)</f>
        <v>204.40967107839145</v>
      </c>
    </row>
    <row r="44" spans="2:8" x14ac:dyDescent="0.25">
      <c r="B44" s="21" t="s">
        <v>32</v>
      </c>
      <c r="C44" s="12">
        <v>90</v>
      </c>
      <c r="D44" s="4">
        <v>1100</v>
      </c>
      <c r="E44" s="5">
        <v>11000000</v>
      </c>
      <c r="F44" s="3">
        <v>1415</v>
      </c>
      <c r="G44" s="6">
        <v>8.1</v>
      </c>
      <c r="H44" s="22">
        <f>(C44^-$C$25)*(D44^$C$26)*(E44^$C$27)*(F44^$C$28)*(G44^$C$29)</f>
        <v>307.49494408848147</v>
      </c>
    </row>
    <row r="45" spans="2:8" x14ac:dyDescent="0.25">
      <c r="B45" s="21" t="s">
        <v>33</v>
      </c>
      <c r="C45" s="6">
        <v>120</v>
      </c>
      <c r="D45" s="4">
        <v>1120</v>
      </c>
      <c r="E45" s="5">
        <v>12000000</v>
      </c>
      <c r="F45" s="3">
        <v>395</v>
      </c>
      <c r="G45" s="6">
        <v>9.1</v>
      </c>
      <c r="H45" s="22">
        <f>(C45^-$C$25)*(D45^$C$26)*(E45^$C$27)*(F45^$C$28)*(G45^$C$29)</f>
        <v>255.58842971688046</v>
      </c>
    </row>
    <row r="46" spans="2:8" x14ac:dyDescent="0.25">
      <c r="B46" s="23" t="s">
        <v>34</v>
      </c>
      <c r="C46" s="30">
        <v>70</v>
      </c>
      <c r="D46" s="25">
        <v>1020</v>
      </c>
      <c r="E46" s="26">
        <v>4760000</v>
      </c>
      <c r="F46" s="24">
        <v>265</v>
      </c>
      <c r="G46" s="31">
        <v>8.1</v>
      </c>
      <c r="H46" s="27">
        <f>(C46^-$C$25)*(D46^$C$26)*(E46^$C$27)*(F46^$C$28)*(G46^$C$29)</f>
        <v>208.17670703226727</v>
      </c>
    </row>
    <row r="47" spans="2:8" x14ac:dyDescent="0.25">
      <c r="C47" s="13"/>
      <c r="E47" s="14"/>
      <c r="G47" s="15"/>
    </row>
    <row r="48" spans="2:8" x14ac:dyDescent="0.25">
      <c r="B48" s="9"/>
      <c r="C48" s="9"/>
    </row>
    <row r="49" spans="2:5" x14ac:dyDescent="0.25">
      <c r="B49" s="9"/>
      <c r="C49" s="9"/>
    </row>
    <row r="50" spans="2:5" x14ac:dyDescent="0.25">
      <c r="B50" s="9"/>
      <c r="C50" s="9"/>
    </row>
    <row r="51" spans="2:5" x14ac:dyDescent="0.25">
      <c r="B51" s="41" t="s">
        <v>11</v>
      </c>
      <c r="C51" s="42" t="s">
        <v>14</v>
      </c>
    </row>
    <row r="52" spans="2:5" x14ac:dyDescent="0.25">
      <c r="B52" s="21" t="s">
        <v>13</v>
      </c>
      <c r="C52" s="32">
        <f>H37/SUM($H$37:$H$46)</f>
        <v>9.3233369118239109E-2</v>
      </c>
    </row>
    <row r="53" spans="2:5" x14ac:dyDescent="0.25">
      <c r="B53" s="21" t="s">
        <v>15</v>
      </c>
      <c r="C53" s="32">
        <f>H38/SUM($H$37:$H$46)</f>
        <v>0.10860682529231826</v>
      </c>
    </row>
    <row r="54" spans="2:5" x14ac:dyDescent="0.25">
      <c r="B54" s="21" t="s">
        <v>16</v>
      </c>
      <c r="C54" s="32">
        <f>H39/SUM($H$37:$H$46)</f>
        <v>9.8626686381580453E-2</v>
      </c>
    </row>
    <row r="55" spans="2:5" x14ac:dyDescent="0.25">
      <c r="B55" s="21" t="s">
        <v>17</v>
      </c>
      <c r="C55" s="32">
        <f>H40/SUM($H$37:$H$46)</f>
        <v>9.5755216397674606E-2</v>
      </c>
    </row>
    <row r="56" spans="2:5" x14ac:dyDescent="0.25">
      <c r="B56" s="21" t="s">
        <v>18</v>
      </c>
      <c r="C56" s="32">
        <f>H41/SUM($H$37:$H$46)</f>
        <v>0.14542678152854299</v>
      </c>
    </row>
    <row r="57" spans="2:5" x14ac:dyDescent="0.25">
      <c r="B57" s="21" t="s">
        <v>19</v>
      </c>
      <c r="C57" s="32">
        <f>H42/SUM($H$37:$H$46)</f>
        <v>9.747424393055118E-2</v>
      </c>
    </row>
    <row r="58" spans="2:5" x14ac:dyDescent="0.25">
      <c r="B58" s="21" t="s">
        <v>20</v>
      </c>
      <c r="C58" s="32">
        <f>H43/SUM($H$37:$H$46)</f>
        <v>7.5606242434256982E-2</v>
      </c>
    </row>
    <row r="59" spans="2:5" x14ac:dyDescent="0.25">
      <c r="B59" s="21" t="s">
        <v>21</v>
      </c>
      <c r="C59" s="32">
        <f>H44/SUM($H$37:$H$46)</f>
        <v>0.11373501638846713</v>
      </c>
    </row>
    <row r="60" spans="2:5" x14ac:dyDescent="0.25">
      <c r="B60" s="21" t="s">
        <v>22</v>
      </c>
      <c r="C60" s="32">
        <f>H45/SUM($H$37:$H$46)</f>
        <v>9.4536039702126901E-2</v>
      </c>
    </row>
    <row r="61" spans="2:5" x14ac:dyDescent="0.25">
      <c r="B61" s="21" t="s">
        <v>23</v>
      </c>
      <c r="C61" s="32">
        <f>H46/SUM($H$37:$H$46)</f>
        <v>7.6999578826242435E-2</v>
      </c>
    </row>
    <row r="62" spans="2:5" x14ac:dyDescent="0.25">
      <c r="B62" s="33" t="s">
        <v>24</v>
      </c>
      <c r="C62" s="34">
        <f>MAX(C52:C61)</f>
        <v>0.14542678152854299</v>
      </c>
    </row>
    <row r="64" spans="2:5" x14ac:dyDescent="0.25">
      <c r="B64" s="16" t="s">
        <v>71</v>
      </c>
      <c r="C64" s="16"/>
      <c r="D64" s="16"/>
      <c r="E64" s="16"/>
    </row>
  </sheetData>
  <mergeCells count="12">
    <mergeCell ref="B1:G1"/>
    <mergeCell ref="B48:C50"/>
    <mergeCell ref="B64:E64"/>
    <mergeCell ref="B14:D14"/>
    <mergeCell ref="B20:C20"/>
    <mergeCell ref="B33:D35"/>
    <mergeCell ref="B15:C15"/>
    <mergeCell ref="B16:C16"/>
    <mergeCell ref="B17:C17"/>
    <mergeCell ref="B18:C18"/>
    <mergeCell ref="B19:C19"/>
    <mergeCell ref="B22:B23"/>
  </mergeCells>
  <phoneticPr fontId="2" type="noConversion"/>
  <pageMargins left="0.7" right="0.7" top="0.75" bottom="0.75" header="0.3" footer="0.3"/>
  <pageSetup paperSize="9" orientation="portrait" horizontalDpi="360" verticalDpi="36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adrian maulana</cp:lastModifiedBy>
  <dcterms:created xsi:type="dcterms:W3CDTF">2023-10-24T09:41:55Z</dcterms:created>
  <dcterms:modified xsi:type="dcterms:W3CDTF">2023-10-31T11:54:59Z</dcterms:modified>
</cp:coreProperties>
</file>