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lexive_0.1" sheetId="1" r:id="rId4"/>
    <sheet state="visible" name="random_0.1" sheetId="2" r:id="rId5"/>
    <sheet state="visible" name="reflexive_0.2" sheetId="3" r:id="rId6"/>
    <sheet state="visible" name="random_0.2" sheetId="4" r:id="rId7"/>
    <sheet state="visible" name="reflexive_0.4" sheetId="5" r:id="rId8"/>
    <sheet state="visible" name="random_0.4" sheetId="6" r:id="rId9"/>
    <sheet state="visible" name="reflexive_0.8" sheetId="7" r:id="rId10"/>
    <sheet state="visible" name="random_0.8" sheetId="8" r:id="rId11"/>
  </sheets>
  <definedNames/>
  <calcPr/>
</workbook>
</file>

<file path=xl/sharedStrings.xml><?xml version="1.0" encoding="utf-8"?>
<sst xmlns="http://schemas.openxmlformats.org/spreadsheetml/2006/main" count="600" uniqueCount="7">
  <si>
    <t>Tamaño</t>
  </si>
  <si>
    <t>Tasa de Suciedad</t>
  </si>
  <si>
    <t>Agente</t>
  </si>
  <si>
    <t>Medida de Desempeño</t>
  </si>
  <si>
    <t>Tiempo</t>
  </si>
  <si>
    <t>Reflexivo</t>
  </si>
  <si>
    <t>Aleatorio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</si>
</sst>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 experimentos con tasa de suciedad de 0.1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Agente Reflexivo Simple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reflexive_0.1!$G$3:$G$9</c:f>
            </c:strRef>
          </c:cat>
          <c:val>
            <c:numRef>
              <c:f>reflexive_0.1!$H$3:$H$9</c:f>
              <c:numCache/>
            </c:numRef>
          </c:val>
        </c:ser>
        <c:ser>
          <c:idx val="1"/>
          <c:order val="1"/>
          <c:tx>
            <c:v>Agente Aleatorio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reflexive_0.1!$G$3:$G$9</c:f>
            </c:strRef>
          </c:cat>
          <c:val>
            <c:numRef>
              <c:f>random_0.1!$H$3:$H$9</c:f>
              <c:numCache/>
            </c:numRef>
          </c:val>
        </c:ser>
        <c:axId val="1954096438"/>
        <c:axId val="85277381"/>
      </c:barChart>
      <c:catAx>
        <c:axId val="1954096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Tamaño del Entorno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277381"/>
      </c:catAx>
      <c:valAx>
        <c:axId val="85277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Promedio de Medida de Desempeño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0964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 experimentos con tasa de suciedad de 0.2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Agente Reflexivo Simple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5"/>
          </c:dPt>
          <c:cat>
            <c:strRef>
              <c:f>reflexive_0.1!$G$3:$G$9</c:f>
            </c:strRef>
          </c:cat>
          <c:val>
            <c:numRef>
              <c:f>reflexive_0.2!$H$3:$H$9</c:f>
              <c:numCache/>
            </c:numRef>
          </c:val>
        </c:ser>
        <c:ser>
          <c:idx val="1"/>
          <c:order val="1"/>
          <c:tx>
            <c:v>Agente Aleatorio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reflexive_0.1!$G$3:$G$9</c:f>
            </c:strRef>
          </c:cat>
          <c:val>
            <c:numRef>
              <c:f>random_0.2!$H$3:$H$9</c:f>
              <c:numCache/>
            </c:numRef>
          </c:val>
        </c:ser>
        <c:axId val="2070881401"/>
        <c:axId val="1823254673"/>
      </c:barChart>
      <c:catAx>
        <c:axId val="2070881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Tamaño del Entorno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3254673"/>
      </c:catAx>
      <c:valAx>
        <c:axId val="18232546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Promedio de Medida de Desempeño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08814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 experimentos con tasa de suciedad de 0.4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Agente Reflexivo Simple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5"/>
          </c:dPt>
          <c:cat>
            <c:strRef>
              <c:f>reflexive_0.1!$G$3:$G$9</c:f>
            </c:strRef>
          </c:cat>
          <c:val>
            <c:numRef>
              <c:f>reflexive_0.4!$H$3:$H$9</c:f>
              <c:numCache/>
            </c:numRef>
          </c:val>
        </c:ser>
        <c:ser>
          <c:idx val="1"/>
          <c:order val="1"/>
          <c:tx>
            <c:v>Agente Aleatorio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reflexive_0.1!$G$3:$G$9</c:f>
            </c:strRef>
          </c:cat>
          <c:val>
            <c:numRef>
              <c:f>random_0.4!$H$3:$H$9</c:f>
              <c:numCache/>
            </c:numRef>
          </c:val>
        </c:ser>
        <c:axId val="786367986"/>
        <c:axId val="2074011291"/>
      </c:barChart>
      <c:catAx>
        <c:axId val="786367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Tamaño del Entorno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4011291"/>
      </c:catAx>
      <c:valAx>
        <c:axId val="20740112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Promedio de Medida de Desempeño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63679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 experimentos con tasa de suciedad de 0.8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Agente Reflexivo Simple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5"/>
          </c:dPt>
          <c:cat>
            <c:strRef>
              <c:f>reflexive_0.1!$G$3:$G$9</c:f>
            </c:strRef>
          </c:cat>
          <c:val>
            <c:numRef>
              <c:f>reflexive_0.8!$H$3:$H$9</c:f>
              <c:numCache/>
            </c:numRef>
          </c:val>
        </c:ser>
        <c:ser>
          <c:idx val="1"/>
          <c:order val="1"/>
          <c:tx>
            <c:v>Agente Aleatorio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reflexive_0.1!$G$3:$G$9</c:f>
            </c:strRef>
          </c:cat>
          <c:val>
            <c:numRef>
              <c:f>random_0.8!$H$3:$H$9</c:f>
              <c:numCache/>
            </c:numRef>
          </c:val>
        </c:ser>
        <c:axId val="511764452"/>
        <c:axId val="2032918100"/>
      </c:barChart>
      <c:catAx>
        <c:axId val="5117644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Tamaño del Entorno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2918100"/>
      </c:catAx>
      <c:valAx>
        <c:axId val="2032918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Promedio de Medida de Desempeño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17644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10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11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10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10</xdr:row>
      <xdr:rowOff>9525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tr">
        <f>IFERROR(__xludf.DUMMYFUNCTION("QUERY(A:E, ""SELECT A, AVG(D) GROUP BY A LABEL AVG(D) 'Promedio de Medida de Desempeño', A 'Tamaño'"")"),"Tamaño")</f>
        <v>Tamaño</v>
      </c>
      <c r="H1" s="2" t="str">
        <f>IFERROR(__xludf.DUMMYFUNCTION("""COMPUTED_VALUE"""),"Promedio de Medida de Desempeño")</f>
        <v>Promedio de Medida de Desempeño</v>
      </c>
    </row>
    <row r="2">
      <c r="A2" s="1">
        <v>2.0</v>
      </c>
      <c r="B2" s="1">
        <v>0.1</v>
      </c>
      <c r="C2" s="1" t="s">
        <v>5</v>
      </c>
      <c r="D2" s="1">
        <v>0.0</v>
      </c>
      <c r="E2" s="1">
        <v>8.04424285888671E-4</v>
      </c>
      <c r="G2" s="2"/>
      <c r="H2" s="2"/>
    </row>
    <row r="3">
      <c r="A3" s="1">
        <v>2.0</v>
      </c>
      <c r="B3" s="1">
        <v>0.1</v>
      </c>
      <c r="C3" s="1" t="s">
        <v>5</v>
      </c>
      <c r="D3" s="1">
        <v>0.0</v>
      </c>
      <c r="E3" s="1">
        <v>8.23974609375E-4</v>
      </c>
      <c r="G3" s="2">
        <f>IFERROR(__xludf.DUMMYFUNCTION("""COMPUTED_VALUE"""),2.0)</f>
        <v>2</v>
      </c>
      <c r="H3" s="2">
        <f>IFERROR(__xludf.DUMMYFUNCTION("""COMPUTED_VALUE"""),0.0)</f>
        <v>0</v>
      </c>
    </row>
    <row r="4">
      <c r="A4" s="1">
        <v>2.0</v>
      </c>
      <c r="B4" s="1">
        <v>0.1</v>
      </c>
      <c r="C4" s="1" t="s">
        <v>5</v>
      </c>
      <c r="D4" s="1">
        <v>0.0</v>
      </c>
      <c r="E4" s="1">
        <v>8.4543228149414E-4</v>
      </c>
      <c r="G4" s="2">
        <f>IFERROR(__xludf.DUMMYFUNCTION("""COMPUTED_VALUE"""),4.0)</f>
        <v>4</v>
      </c>
      <c r="H4" s="2">
        <f>IFERROR(__xludf.DUMMYFUNCTION("""COMPUTED_VALUE"""),1.0)</f>
        <v>1</v>
      </c>
    </row>
    <row r="5">
      <c r="A5" s="1">
        <v>2.0</v>
      </c>
      <c r="B5" s="1">
        <v>0.1</v>
      </c>
      <c r="C5" s="1" t="s">
        <v>5</v>
      </c>
      <c r="D5" s="1">
        <v>0.0</v>
      </c>
      <c r="E5" s="1">
        <v>8.14676284790039E-4</v>
      </c>
      <c r="G5" s="2">
        <f>IFERROR(__xludf.DUMMYFUNCTION("""COMPUTED_VALUE"""),8.0)</f>
        <v>8</v>
      </c>
      <c r="H5" s="2">
        <f>IFERROR(__xludf.DUMMYFUNCTION("""COMPUTED_VALUE"""),6.0)</f>
        <v>6</v>
      </c>
    </row>
    <row r="6">
      <c r="A6" s="1">
        <v>2.0</v>
      </c>
      <c r="B6" s="1">
        <v>0.1</v>
      </c>
      <c r="C6" s="1" t="s">
        <v>5</v>
      </c>
      <c r="D6" s="1">
        <v>0.0</v>
      </c>
      <c r="E6" s="1">
        <v>8.11338424682617E-4</v>
      </c>
      <c r="G6" s="2">
        <f>IFERROR(__xludf.DUMMYFUNCTION("""COMPUTED_VALUE"""),16.0)</f>
        <v>16</v>
      </c>
      <c r="H6" s="2">
        <f>IFERROR(__xludf.DUMMYFUNCTION("""COMPUTED_VALUE"""),18.1)</f>
        <v>18.1</v>
      </c>
    </row>
    <row r="7">
      <c r="A7" s="1">
        <v>2.0</v>
      </c>
      <c r="B7" s="1">
        <v>0.1</v>
      </c>
      <c r="C7" s="1" t="s">
        <v>5</v>
      </c>
      <c r="D7" s="1">
        <v>0.0</v>
      </c>
      <c r="E7" s="1">
        <v>8.15868377685546E-4</v>
      </c>
      <c r="G7" s="2">
        <f>IFERROR(__xludf.DUMMYFUNCTION("""COMPUTED_VALUE"""),32.0)</f>
        <v>32</v>
      </c>
      <c r="H7" s="2">
        <f>IFERROR(__xludf.DUMMYFUNCTION("""COMPUTED_VALUE"""),25.6)</f>
        <v>25.6</v>
      </c>
    </row>
    <row r="8">
      <c r="A8" s="1">
        <v>2.0</v>
      </c>
      <c r="B8" s="1">
        <v>0.1</v>
      </c>
      <c r="C8" s="1" t="s">
        <v>5</v>
      </c>
      <c r="D8" s="1">
        <v>0.0</v>
      </c>
      <c r="E8" s="1">
        <v>8.12768936157226E-4</v>
      </c>
      <c r="G8" s="2">
        <f>IFERROR(__xludf.DUMMYFUNCTION("""COMPUTED_VALUE"""),64.0)</f>
        <v>64</v>
      </c>
      <c r="H8" s="2">
        <f>IFERROR(__xludf.DUMMYFUNCTION("""COMPUTED_VALUE"""),32.2)</f>
        <v>32.2</v>
      </c>
    </row>
    <row r="9">
      <c r="A9" s="1">
        <v>2.0</v>
      </c>
      <c r="B9" s="1">
        <v>0.1</v>
      </c>
      <c r="C9" s="1" t="s">
        <v>5</v>
      </c>
      <c r="D9" s="1">
        <v>0.0</v>
      </c>
      <c r="E9" s="1">
        <v>8.36372375488281E-4</v>
      </c>
      <c r="G9" s="2">
        <f>IFERROR(__xludf.DUMMYFUNCTION("""COMPUTED_VALUE"""),128.0)</f>
        <v>128</v>
      </c>
      <c r="H9" s="2">
        <f>IFERROR(__xludf.DUMMYFUNCTION("""COMPUTED_VALUE"""),33.7)</f>
        <v>33.7</v>
      </c>
    </row>
    <row r="10">
      <c r="A10" s="1">
        <v>2.0</v>
      </c>
      <c r="B10" s="1">
        <v>0.1</v>
      </c>
      <c r="C10" s="1" t="s">
        <v>5</v>
      </c>
      <c r="D10" s="1">
        <v>0.0</v>
      </c>
      <c r="E10" s="1">
        <v>8.14676284790039E-4</v>
      </c>
    </row>
    <row r="11">
      <c r="A11" s="1">
        <v>2.0</v>
      </c>
      <c r="B11" s="1">
        <v>0.1</v>
      </c>
      <c r="C11" s="1" t="s">
        <v>5</v>
      </c>
      <c r="D11" s="1">
        <v>0.0</v>
      </c>
      <c r="E11" s="1">
        <v>8.12053680419921E-4</v>
      </c>
    </row>
    <row r="12">
      <c r="A12" s="1">
        <v>4.0</v>
      </c>
      <c r="B12" s="1">
        <v>0.1</v>
      </c>
      <c r="C12" s="1" t="s">
        <v>5</v>
      </c>
      <c r="D12" s="1">
        <v>1.0</v>
      </c>
      <c r="E12" s="1">
        <v>8.19206237792968E-4</v>
      </c>
    </row>
    <row r="13">
      <c r="A13" s="1">
        <v>4.0</v>
      </c>
      <c r="B13" s="1">
        <v>0.1</v>
      </c>
      <c r="C13" s="1" t="s">
        <v>5</v>
      </c>
      <c r="D13" s="1">
        <v>1.0</v>
      </c>
      <c r="E13" s="1">
        <v>8.20636749267578E-4</v>
      </c>
    </row>
    <row r="14">
      <c r="A14" s="1">
        <v>4.0</v>
      </c>
      <c r="B14" s="1">
        <v>0.1</v>
      </c>
      <c r="C14" s="1" t="s">
        <v>5</v>
      </c>
      <c r="D14" s="1">
        <v>1.0</v>
      </c>
      <c r="E14" s="1">
        <v>8.41856002807617E-4</v>
      </c>
    </row>
    <row r="15">
      <c r="A15" s="1">
        <v>4.0</v>
      </c>
      <c r="B15" s="1">
        <v>0.1</v>
      </c>
      <c r="C15" s="1" t="s">
        <v>5</v>
      </c>
      <c r="D15" s="1">
        <v>1.0</v>
      </c>
      <c r="E15" s="1">
        <v>8.15629959106445E-4</v>
      </c>
    </row>
    <row r="16">
      <c r="A16" s="1">
        <v>4.0</v>
      </c>
      <c r="B16" s="1">
        <v>0.1</v>
      </c>
      <c r="C16" s="1" t="s">
        <v>5</v>
      </c>
      <c r="D16" s="1">
        <v>1.0</v>
      </c>
      <c r="E16" s="1">
        <v>8.07762145996093E-4</v>
      </c>
    </row>
    <row r="17">
      <c r="A17" s="1">
        <v>4.0</v>
      </c>
      <c r="B17" s="1">
        <v>0.1</v>
      </c>
      <c r="C17" s="1" t="s">
        <v>5</v>
      </c>
      <c r="D17" s="1">
        <v>1.0</v>
      </c>
      <c r="E17" s="1">
        <v>8.31842422485351E-4</v>
      </c>
    </row>
    <row r="18">
      <c r="A18" s="1">
        <v>4.0</v>
      </c>
      <c r="B18" s="1">
        <v>0.1</v>
      </c>
      <c r="C18" s="1" t="s">
        <v>5</v>
      </c>
      <c r="D18" s="1">
        <v>1.0</v>
      </c>
      <c r="E18" s="1">
        <v>8.12053680419921E-4</v>
      </c>
    </row>
    <row r="19">
      <c r="A19" s="1">
        <v>4.0</v>
      </c>
      <c r="B19" s="1">
        <v>0.1</v>
      </c>
      <c r="C19" s="1" t="s">
        <v>5</v>
      </c>
      <c r="D19" s="1">
        <v>1.0</v>
      </c>
      <c r="E19" s="1">
        <v>8.20159912109375E-4</v>
      </c>
    </row>
    <row r="20">
      <c r="A20" s="1">
        <v>4.0</v>
      </c>
      <c r="B20" s="1">
        <v>0.1</v>
      </c>
      <c r="C20" s="1" t="s">
        <v>5</v>
      </c>
      <c r="D20" s="1">
        <v>1.0</v>
      </c>
      <c r="E20" s="1">
        <v>8.13007354736328E-4</v>
      </c>
    </row>
    <row r="21">
      <c r="A21" s="1">
        <v>4.0</v>
      </c>
      <c r="B21" s="1">
        <v>0.1</v>
      </c>
      <c r="C21" s="1" t="s">
        <v>5</v>
      </c>
      <c r="D21" s="1">
        <v>1.0</v>
      </c>
      <c r="E21" s="1">
        <v>8.1181526184082E-4</v>
      </c>
    </row>
    <row r="22">
      <c r="A22" s="1">
        <v>8.0</v>
      </c>
      <c r="B22" s="1">
        <v>0.1</v>
      </c>
      <c r="C22" s="1" t="s">
        <v>5</v>
      </c>
      <c r="D22" s="1">
        <v>6.0</v>
      </c>
      <c r="E22" s="1">
        <v>8.33749771118164E-4</v>
      </c>
    </row>
    <row r="23">
      <c r="A23" s="1">
        <v>8.0</v>
      </c>
      <c r="B23" s="1">
        <v>0.1</v>
      </c>
      <c r="C23" s="1" t="s">
        <v>5</v>
      </c>
      <c r="D23" s="1">
        <v>6.0</v>
      </c>
      <c r="E23" s="1">
        <v>7.96318054199218E-4</v>
      </c>
    </row>
    <row r="24">
      <c r="A24" s="1">
        <v>8.0</v>
      </c>
      <c r="B24" s="1">
        <v>0.1</v>
      </c>
      <c r="C24" s="1" t="s">
        <v>5</v>
      </c>
      <c r="D24" s="1">
        <v>6.0</v>
      </c>
      <c r="E24" s="1">
        <v>7.9202651977539E-4</v>
      </c>
    </row>
    <row r="25">
      <c r="A25" s="1">
        <v>8.0</v>
      </c>
      <c r="B25" s="1">
        <v>0.1</v>
      </c>
      <c r="C25" s="1" t="s">
        <v>5</v>
      </c>
      <c r="D25" s="1">
        <v>6.0</v>
      </c>
      <c r="E25" s="1">
        <v>7.97510147094726E-4</v>
      </c>
    </row>
    <row r="26">
      <c r="A26" s="1">
        <v>8.0</v>
      </c>
      <c r="B26" s="1">
        <v>0.1</v>
      </c>
      <c r="C26" s="1" t="s">
        <v>5</v>
      </c>
      <c r="D26" s="1">
        <v>6.0</v>
      </c>
      <c r="E26" s="1">
        <v>7.9345703125E-4</v>
      </c>
    </row>
    <row r="27">
      <c r="A27" s="1">
        <v>8.0</v>
      </c>
      <c r="B27" s="1">
        <v>0.1</v>
      </c>
      <c r="C27" s="1" t="s">
        <v>5</v>
      </c>
      <c r="D27" s="1">
        <v>6.0</v>
      </c>
      <c r="E27" s="1">
        <v>8.1038475036621E-4</v>
      </c>
    </row>
    <row r="28">
      <c r="A28" s="1">
        <v>8.0</v>
      </c>
      <c r="B28" s="1">
        <v>0.1</v>
      </c>
      <c r="C28" s="1" t="s">
        <v>5</v>
      </c>
      <c r="D28" s="1">
        <v>6.0</v>
      </c>
      <c r="E28" s="1">
        <v>7.94410705566406E-4</v>
      </c>
    </row>
    <row r="29">
      <c r="A29" s="1">
        <v>8.0</v>
      </c>
      <c r="B29" s="1">
        <v>0.1</v>
      </c>
      <c r="C29" s="1" t="s">
        <v>5</v>
      </c>
      <c r="D29" s="1">
        <v>6.0</v>
      </c>
      <c r="E29" s="1">
        <v>7.9965591430664E-4</v>
      </c>
    </row>
    <row r="30">
      <c r="A30" s="1">
        <v>8.0</v>
      </c>
      <c r="B30" s="1">
        <v>0.1</v>
      </c>
      <c r="C30" s="1" t="s">
        <v>5</v>
      </c>
      <c r="D30" s="1">
        <v>6.0</v>
      </c>
      <c r="E30" s="1">
        <v>8.01324844360351E-4</v>
      </c>
    </row>
    <row r="31">
      <c r="A31" s="1">
        <v>8.0</v>
      </c>
      <c r="B31" s="1">
        <v>0.1</v>
      </c>
      <c r="C31" s="1" t="s">
        <v>5</v>
      </c>
      <c r="D31" s="1">
        <v>6.0</v>
      </c>
      <c r="E31" s="1">
        <v>7.94172286987304E-4</v>
      </c>
    </row>
    <row r="32">
      <c r="A32" s="1">
        <v>16.0</v>
      </c>
      <c r="B32" s="1">
        <v>0.1</v>
      </c>
      <c r="C32" s="1" t="s">
        <v>5</v>
      </c>
      <c r="D32" s="1">
        <v>15.0</v>
      </c>
      <c r="E32" s="1">
        <v>9.26017761230468E-4</v>
      </c>
    </row>
    <row r="33">
      <c r="A33" s="1">
        <v>16.0</v>
      </c>
      <c r="B33" s="1">
        <v>0.1</v>
      </c>
      <c r="C33" s="1" t="s">
        <v>5</v>
      </c>
      <c r="D33" s="1">
        <v>15.0</v>
      </c>
      <c r="E33" s="1">
        <v>8.35895538330078E-4</v>
      </c>
    </row>
    <row r="34">
      <c r="A34" s="1">
        <v>16.0</v>
      </c>
      <c r="B34" s="1">
        <v>0.1</v>
      </c>
      <c r="C34" s="1" t="s">
        <v>5</v>
      </c>
      <c r="D34" s="1">
        <v>14.0</v>
      </c>
      <c r="E34" s="1">
        <v>8.02040100097656E-4</v>
      </c>
    </row>
    <row r="35">
      <c r="A35" s="1">
        <v>16.0</v>
      </c>
      <c r="B35" s="1">
        <v>0.1</v>
      </c>
      <c r="C35" s="1" t="s">
        <v>5</v>
      </c>
      <c r="D35" s="1">
        <v>24.0</v>
      </c>
      <c r="E35" s="1">
        <v>8.10146331787109E-4</v>
      </c>
    </row>
    <row r="36">
      <c r="A36" s="1">
        <v>16.0</v>
      </c>
      <c r="B36" s="1">
        <v>0.1</v>
      </c>
      <c r="C36" s="1" t="s">
        <v>5</v>
      </c>
      <c r="D36" s="1">
        <v>19.0</v>
      </c>
      <c r="E36" s="1">
        <v>8.02040100097656E-4</v>
      </c>
    </row>
    <row r="37">
      <c r="A37" s="1">
        <v>16.0</v>
      </c>
      <c r="B37" s="1">
        <v>0.1</v>
      </c>
      <c r="C37" s="1" t="s">
        <v>5</v>
      </c>
      <c r="D37" s="1">
        <v>19.0</v>
      </c>
      <c r="E37" s="1">
        <v>7.97510147094726E-4</v>
      </c>
    </row>
    <row r="38">
      <c r="A38" s="1">
        <v>16.0</v>
      </c>
      <c r="B38" s="1">
        <v>0.1</v>
      </c>
      <c r="C38" s="1" t="s">
        <v>5</v>
      </c>
      <c r="D38" s="1">
        <v>20.0</v>
      </c>
      <c r="E38" s="1">
        <v>7.9345703125E-4</v>
      </c>
    </row>
    <row r="39">
      <c r="A39" s="1">
        <v>16.0</v>
      </c>
      <c r="B39" s="1">
        <v>0.1</v>
      </c>
      <c r="C39" s="1" t="s">
        <v>5</v>
      </c>
      <c r="D39" s="1">
        <v>20.0</v>
      </c>
      <c r="E39" s="1">
        <v>8.08954238891601E-4</v>
      </c>
    </row>
    <row r="40">
      <c r="A40" s="1">
        <v>16.0</v>
      </c>
      <c r="B40" s="1">
        <v>0.1</v>
      </c>
      <c r="C40" s="1" t="s">
        <v>5</v>
      </c>
      <c r="D40" s="1">
        <v>17.0</v>
      </c>
      <c r="E40" s="1">
        <v>7.96318054199218E-4</v>
      </c>
    </row>
    <row r="41">
      <c r="A41" s="1">
        <v>16.0</v>
      </c>
      <c r="B41" s="1">
        <v>0.1</v>
      </c>
      <c r="C41" s="1" t="s">
        <v>5</v>
      </c>
      <c r="D41" s="1">
        <v>18.0</v>
      </c>
      <c r="E41" s="1">
        <v>7.90596008300781E-4</v>
      </c>
    </row>
    <row r="42">
      <c r="A42" s="1">
        <v>32.0</v>
      </c>
      <c r="B42" s="1">
        <v>0.1</v>
      </c>
      <c r="C42" s="1" t="s">
        <v>5</v>
      </c>
      <c r="D42" s="1">
        <v>20.0</v>
      </c>
      <c r="E42" s="1">
        <v>7.91788101196289E-4</v>
      </c>
    </row>
    <row r="43">
      <c r="A43" s="1">
        <v>32.0</v>
      </c>
      <c r="B43" s="1">
        <v>0.1</v>
      </c>
      <c r="C43" s="1" t="s">
        <v>5</v>
      </c>
      <c r="D43" s="1">
        <v>24.0</v>
      </c>
      <c r="E43" s="1">
        <v>8.06093215942382E-4</v>
      </c>
    </row>
    <row r="44">
      <c r="A44" s="1">
        <v>32.0</v>
      </c>
      <c r="B44" s="1">
        <v>0.1</v>
      </c>
      <c r="C44" s="1" t="s">
        <v>5</v>
      </c>
      <c r="D44" s="1">
        <v>20.0</v>
      </c>
      <c r="E44" s="1">
        <v>9.88483428955078E-4</v>
      </c>
    </row>
    <row r="45">
      <c r="A45" s="1">
        <v>32.0</v>
      </c>
      <c r="B45" s="1">
        <v>0.1</v>
      </c>
      <c r="C45" s="1" t="s">
        <v>5</v>
      </c>
      <c r="D45" s="1">
        <v>15.0</v>
      </c>
      <c r="E45" s="1">
        <v>8.11100006103515E-4</v>
      </c>
    </row>
    <row r="46">
      <c r="A46" s="1">
        <v>32.0</v>
      </c>
      <c r="B46" s="1">
        <v>0.1</v>
      </c>
      <c r="C46" s="1" t="s">
        <v>5</v>
      </c>
      <c r="D46" s="1">
        <v>28.0</v>
      </c>
      <c r="E46" s="1">
        <v>7.76052474975585E-4</v>
      </c>
    </row>
    <row r="47">
      <c r="A47" s="1">
        <v>32.0</v>
      </c>
      <c r="B47" s="1">
        <v>0.1</v>
      </c>
      <c r="C47" s="1" t="s">
        <v>5</v>
      </c>
      <c r="D47" s="1">
        <v>34.0</v>
      </c>
      <c r="E47" s="1">
        <v>7.7676773071289E-4</v>
      </c>
    </row>
    <row r="48">
      <c r="A48" s="1">
        <v>32.0</v>
      </c>
      <c r="B48" s="1">
        <v>0.1</v>
      </c>
      <c r="C48" s="1" t="s">
        <v>5</v>
      </c>
      <c r="D48" s="1">
        <v>35.0</v>
      </c>
      <c r="E48" s="1">
        <v>7.76529312133789E-4</v>
      </c>
    </row>
    <row r="49">
      <c r="A49" s="1">
        <v>32.0</v>
      </c>
      <c r="B49" s="1">
        <v>0.1</v>
      </c>
      <c r="C49" s="1" t="s">
        <v>5</v>
      </c>
      <c r="D49" s="1">
        <v>27.0</v>
      </c>
      <c r="E49" s="1">
        <v>7.73191452026367E-4</v>
      </c>
    </row>
    <row r="50">
      <c r="A50" s="1">
        <v>32.0</v>
      </c>
      <c r="B50" s="1">
        <v>0.1</v>
      </c>
      <c r="C50" s="1" t="s">
        <v>5</v>
      </c>
      <c r="D50" s="1">
        <v>23.0</v>
      </c>
      <c r="E50" s="1">
        <v>7.77244567871093E-4</v>
      </c>
    </row>
    <row r="51">
      <c r="A51" s="1">
        <v>32.0</v>
      </c>
      <c r="B51" s="1">
        <v>0.1</v>
      </c>
      <c r="C51" s="1" t="s">
        <v>5</v>
      </c>
      <c r="D51" s="1">
        <v>30.0</v>
      </c>
      <c r="E51" s="1">
        <v>7.73429870605468E-4</v>
      </c>
    </row>
    <row r="52">
      <c r="A52" s="1">
        <v>64.0</v>
      </c>
      <c r="B52" s="1">
        <v>0.1</v>
      </c>
      <c r="C52" s="1" t="s">
        <v>5</v>
      </c>
      <c r="D52" s="1">
        <v>24.0</v>
      </c>
      <c r="E52" s="1">
        <v>7.83443450927734E-4</v>
      </c>
    </row>
    <row r="53">
      <c r="A53" s="1">
        <v>64.0</v>
      </c>
      <c r="B53" s="1">
        <v>0.1</v>
      </c>
      <c r="C53" s="1" t="s">
        <v>5</v>
      </c>
      <c r="D53" s="1">
        <v>34.0</v>
      </c>
      <c r="E53" s="1">
        <v>7.71045684814453E-4</v>
      </c>
    </row>
    <row r="54">
      <c r="A54" s="1">
        <v>64.0</v>
      </c>
      <c r="B54" s="1">
        <v>0.1</v>
      </c>
      <c r="C54" s="1" t="s">
        <v>5</v>
      </c>
      <c r="D54" s="1">
        <v>39.0</v>
      </c>
      <c r="E54" s="1">
        <v>7.6913833618164E-4</v>
      </c>
    </row>
    <row r="55">
      <c r="A55" s="1">
        <v>64.0</v>
      </c>
      <c r="B55" s="1">
        <v>0.1</v>
      </c>
      <c r="C55" s="1" t="s">
        <v>5</v>
      </c>
      <c r="D55" s="1">
        <v>21.0</v>
      </c>
      <c r="E55" s="1">
        <v>7.75337219238281E-4</v>
      </c>
    </row>
    <row r="56">
      <c r="A56" s="1">
        <v>64.0</v>
      </c>
      <c r="B56" s="1">
        <v>0.1</v>
      </c>
      <c r="C56" s="1" t="s">
        <v>5</v>
      </c>
      <c r="D56" s="1">
        <v>26.0</v>
      </c>
      <c r="E56" s="1">
        <v>7.75814056396484E-4</v>
      </c>
    </row>
    <row r="57">
      <c r="A57" s="1">
        <v>64.0</v>
      </c>
      <c r="B57" s="1">
        <v>0.1</v>
      </c>
      <c r="C57" s="1" t="s">
        <v>5</v>
      </c>
      <c r="D57" s="1">
        <v>37.0</v>
      </c>
      <c r="E57" s="1">
        <v>7.74145126342773E-4</v>
      </c>
    </row>
    <row r="58">
      <c r="A58" s="1">
        <v>64.0</v>
      </c>
      <c r="B58" s="1">
        <v>0.1</v>
      </c>
      <c r="C58" s="1" t="s">
        <v>5</v>
      </c>
      <c r="D58" s="1">
        <v>31.0</v>
      </c>
      <c r="E58" s="1">
        <v>7.74145126342773E-4</v>
      </c>
    </row>
    <row r="59">
      <c r="A59" s="1">
        <v>64.0</v>
      </c>
      <c r="B59" s="1">
        <v>0.1</v>
      </c>
      <c r="C59" s="1" t="s">
        <v>5</v>
      </c>
      <c r="D59" s="1">
        <v>33.0</v>
      </c>
      <c r="E59" s="1">
        <v>7.76529312133789E-4</v>
      </c>
    </row>
    <row r="60">
      <c r="A60" s="1">
        <v>64.0</v>
      </c>
      <c r="B60" s="1">
        <v>0.1</v>
      </c>
      <c r="C60" s="1" t="s">
        <v>5</v>
      </c>
      <c r="D60" s="1">
        <v>36.0</v>
      </c>
      <c r="E60" s="1">
        <v>7.73429870605468E-4</v>
      </c>
    </row>
    <row r="61">
      <c r="A61" s="1">
        <v>64.0</v>
      </c>
      <c r="B61" s="1">
        <v>0.1</v>
      </c>
      <c r="C61" s="1" t="s">
        <v>5</v>
      </c>
      <c r="D61" s="1">
        <v>41.0</v>
      </c>
      <c r="E61" s="1">
        <v>7.76290893554687E-4</v>
      </c>
    </row>
    <row r="62">
      <c r="A62" s="1">
        <v>128.0</v>
      </c>
      <c r="B62" s="1">
        <v>0.1</v>
      </c>
      <c r="C62" s="1" t="s">
        <v>5</v>
      </c>
      <c r="D62" s="1">
        <v>43.0</v>
      </c>
      <c r="E62" s="1">
        <v>7.86304473876953E-4</v>
      </c>
    </row>
    <row r="63">
      <c r="A63" s="1">
        <v>128.0</v>
      </c>
      <c r="B63" s="1">
        <v>0.1</v>
      </c>
      <c r="C63" s="1" t="s">
        <v>5</v>
      </c>
      <c r="D63" s="1">
        <v>42.0</v>
      </c>
      <c r="E63" s="1">
        <v>7.82251358032226E-4</v>
      </c>
    </row>
    <row r="64">
      <c r="A64" s="1">
        <v>128.0</v>
      </c>
      <c r="B64" s="1">
        <v>0.1</v>
      </c>
      <c r="C64" s="1" t="s">
        <v>5</v>
      </c>
      <c r="D64" s="1">
        <v>36.0</v>
      </c>
      <c r="E64" s="1">
        <v>7.79390335083007E-4</v>
      </c>
    </row>
    <row r="65">
      <c r="A65" s="1">
        <v>128.0</v>
      </c>
      <c r="B65" s="1">
        <v>0.1</v>
      </c>
      <c r="C65" s="1" t="s">
        <v>5</v>
      </c>
      <c r="D65" s="1">
        <v>29.0</v>
      </c>
      <c r="E65" s="1">
        <v>7.87734985351562E-4</v>
      </c>
    </row>
    <row r="66">
      <c r="A66" s="1">
        <v>128.0</v>
      </c>
      <c r="B66" s="1">
        <v>0.1</v>
      </c>
      <c r="C66" s="1" t="s">
        <v>5</v>
      </c>
      <c r="D66" s="1">
        <v>36.0</v>
      </c>
      <c r="E66" s="1">
        <v>7.82489776611328E-4</v>
      </c>
    </row>
    <row r="67">
      <c r="A67" s="1">
        <v>128.0</v>
      </c>
      <c r="B67" s="1">
        <v>0.1</v>
      </c>
      <c r="C67" s="1" t="s">
        <v>5</v>
      </c>
      <c r="D67" s="1">
        <v>18.0</v>
      </c>
      <c r="E67" s="1">
        <v>7.84158706665039E-4</v>
      </c>
    </row>
    <row r="68">
      <c r="A68" s="1">
        <v>128.0</v>
      </c>
      <c r="B68" s="1">
        <v>0.1</v>
      </c>
      <c r="C68" s="1" t="s">
        <v>5</v>
      </c>
      <c r="D68" s="1">
        <v>38.0</v>
      </c>
      <c r="E68" s="1">
        <v>7.82966613769531E-4</v>
      </c>
    </row>
    <row r="69">
      <c r="A69" s="1">
        <v>128.0</v>
      </c>
      <c r="B69" s="1">
        <v>0.1</v>
      </c>
      <c r="C69" s="1" t="s">
        <v>5</v>
      </c>
      <c r="D69" s="1">
        <v>32.0</v>
      </c>
      <c r="E69" s="1">
        <v>7.86781311035156E-4</v>
      </c>
    </row>
    <row r="70">
      <c r="A70" s="1">
        <v>128.0</v>
      </c>
      <c r="B70" s="1">
        <v>0.1</v>
      </c>
      <c r="C70" s="1" t="s">
        <v>5</v>
      </c>
      <c r="D70" s="1">
        <v>31.0</v>
      </c>
      <c r="E70" s="1">
        <v>7.781982421875E-4</v>
      </c>
    </row>
    <row r="71">
      <c r="A71" s="1">
        <v>128.0</v>
      </c>
      <c r="B71" s="1">
        <v>0.1</v>
      </c>
      <c r="C71" s="1" t="s">
        <v>5</v>
      </c>
      <c r="D71" s="1">
        <v>32.0</v>
      </c>
      <c r="E71" s="1">
        <v>7.86781311035156E-4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tr">
        <f>IFERROR(__xludf.DUMMYFUNCTION("QUERY(A:E, ""SELECT A, AVG(D) GROUP BY A LABEL AVG(D) 'Promedio de Medida de Desempeño', A 'Tamaño'"")"),"Tamaño")</f>
        <v>Tamaño</v>
      </c>
      <c r="H1" s="2" t="str">
        <f>IFERROR(__xludf.DUMMYFUNCTION("""COMPUTED_VALUE"""),"Promedio de Medida de Desempeño")</f>
        <v>Promedio de Medida de Desempeño</v>
      </c>
    </row>
    <row r="2">
      <c r="A2" s="1">
        <v>2.0</v>
      </c>
      <c r="B2" s="1">
        <v>0.1</v>
      </c>
      <c r="C2" s="1" t="s">
        <v>6</v>
      </c>
      <c r="D2" s="1">
        <v>0.0</v>
      </c>
      <c r="E2" s="1">
        <v>6.74009323120117E-4</v>
      </c>
      <c r="G2" s="2"/>
      <c r="H2" s="2"/>
    </row>
    <row r="3">
      <c r="A3" s="1">
        <v>2.0</v>
      </c>
      <c r="B3" s="1">
        <v>0.1</v>
      </c>
      <c r="C3" s="1" t="s">
        <v>6</v>
      </c>
      <c r="D3" s="1">
        <v>0.0</v>
      </c>
      <c r="E3" s="1">
        <v>6.75439834594726E-4</v>
      </c>
      <c r="G3" s="2">
        <f>IFERROR(__xludf.DUMMYFUNCTION("""COMPUTED_VALUE"""),2.0)</f>
        <v>2</v>
      </c>
      <c r="H3" s="2">
        <f>IFERROR(__xludf.DUMMYFUNCTION("""COMPUTED_VALUE"""),0.0)</f>
        <v>0</v>
      </c>
    </row>
    <row r="4">
      <c r="A4" s="1">
        <v>2.0</v>
      </c>
      <c r="B4" s="1">
        <v>0.1</v>
      </c>
      <c r="C4" s="1" t="s">
        <v>6</v>
      </c>
      <c r="D4" s="1">
        <v>0.0</v>
      </c>
      <c r="E4" s="1">
        <v>6.8521499633789E-4</v>
      </c>
      <c r="G4" s="2">
        <f>IFERROR(__xludf.DUMMYFUNCTION("""COMPUTED_VALUE"""),4.0)</f>
        <v>4</v>
      </c>
      <c r="H4" s="2">
        <f>IFERROR(__xludf.DUMMYFUNCTION("""COMPUTED_VALUE"""),1.0)</f>
        <v>1</v>
      </c>
    </row>
    <row r="5">
      <c r="A5" s="1">
        <v>2.0</v>
      </c>
      <c r="B5" s="1">
        <v>0.1</v>
      </c>
      <c r="C5" s="1" t="s">
        <v>6</v>
      </c>
      <c r="D5" s="1">
        <v>0.0</v>
      </c>
      <c r="E5" s="1">
        <v>7.06434249877929E-4</v>
      </c>
      <c r="G5" s="2">
        <f>IFERROR(__xludf.DUMMYFUNCTION("""COMPUTED_VALUE"""),8.0)</f>
        <v>8</v>
      </c>
      <c r="H5" s="2">
        <f>IFERROR(__xludf.DUMMYFUNCTION("""COMPUTED_VALUE"""),5.0)</f>
        <v>5</v>
      </c>
    </row>
    <row r="6">
      <c r="A6" s="1">
        <v>2.0</v>
      </c>
      <c r="B6" s="1">
        <v>0.1</v>
      </c>
      <c r="C6" s="1" t="s">
        <v>6</v>
      </c>
      <c r="D6" s="1">
        <v>0.0</v>
      </c>
      <c r="E6" s="1">
        <v>7.00950622558593E-4</v>
      </c>
      <c r="G6" s="2">
        <f>IFERROR(__xludf.DUMMYFUNCTION("""COMPUTED_VALUE"""),16.0)</f>
        <v>16</v>
      </c>
      <c r="H6" s="2">
        <f>IFERROR(__xludf.DUMMYFUNCTION("""COMPUTED_VALUE"""),8.0)</f>
        <v>8</v>
      </c>
    </row>
    <row r="7">
      <c r="A7" s="1">
        <v>2.0</v>
      </c>
      <c r="B7" s="1">
        <v>0.1</v>
      </c>
      <c r="C7" s="1" t="s">
        <v>6</v>
      </c>
      <c r="D7" s="1">
        <v>0.0</v>
      </c>
      <c r="E7" s="1">
        <v>6.82353973388671E-4</v>
      </c>
      <c r="G7" s="2">
        <f>IFERROR(__xludf.DUMMYFUNCTION("""COMPUTED_VALUE"""),32.0)</f>
        <v>32</v>
      </c>
      <c r="H7" s="2">
        <f>IFERROR(__xludf.DUMMYFUNCTION("""COMPUTED_VALUE"""),8.7)</f>
        <v>8.7</v>
      </c>
    </row>
    <row r="8">
      <c r="A8" s="1">
        <v>2.0</v>
      </c>
      <c r="B8" s="1">
        <v>0.1</v>
      </c>
      <c r="C8" s="1" t="s">
        <v>6</v>
      </c>
      <c r="D8" s="1">
        <v>0.0</v>
      </c>
      <c r="E8" s="1">
        <v>6.84976577758789E-4</v>
      </c>
      <c r="G8" s="2">
        <f>IFERROR(__xludf.DUMMYFUNCTION("""COMPUTED_VALUE"""),64.0)</f>
        <v>64</v>
      </c>
      <c r="H8" s="2">
        <f>IFERROR(__xludf.DUMMYFUNCTION("""COMPUTED_VALUE"""),8.2)</f>
        <v>8.2</v>
      </c>
    </row>
    <row r="9">
      <c r="A9" s="1">
        <v>2.0</v>
      </c>
      <c r="B9" s="1">
        <v>0.1</v>
      </c>
      <c r="C9" s="1" t="s">
        <v>6</v>
      </c>
      <c r="D9" s="1">
        <v>0.0</v>
      </c>
      <c r="E9" s="1">
        <v>6.79254531860351E-4</v>
      </c>
      <c r="G9" s="2">
        <f>IFERROR(__xludf.DUMMYFUNCTION("""COMPUTED_VALUE"""),128.0)</f>
        <v>128</v>
      </c>
      <c r="H9" s="2">
        <f>IFERROR(__xludf.DUMMYFUNCTION("""COMPUTED_VALUE"""),9.3)</f>
        <v>9.3</v>
      </c>
    </row>
    <row r="10">
      <c r="A10" s="1">
        <v>2.0</v>
      </c>
      <c r="B10" s="1">
        <v>0.1</v>
      </c>
      <c r="C10" s="1" t="s">
        <v>6</v>
      </c>
      <c r="D10" s="1">
        <v>0.0</v>
      </c>
      <c r="E10" s="1">
        <v>6.81400299072265E-4</v>
      </c>
    </row>
    <row r="11">
      <c r="A11" s="1">
        <v>2.0</v>
      </c>
      <c r="B11" s="1">
        <v>0.1</v>
      </c>
      <c r="C11" s="1" t="s">
        <v>6</v>
      </c>
      <c r="D11" s="1">
        <v>0.0</v>
      </c>
      <c r="E11" s="1">
        <v>7.06672668457031E-4</v>
      </c>
    </row>
    <row r="12">
      <c r="A12" s="1">
        <v>4.0</v>
      </c>
      <c r="B12" s="1">
        <v>0.1</v>
      </c>
      <c r="C12" s="1" t="s">
        <v>6</v>
      </c>
      <c r="D12" s="1">
        <v>1.0</v>
      </c>
      <c r="E12" s="1">
        <v>6.87122344970703E-4</v>
      </c>
    </row>
    <row r="13">
      <c r="A13" s="1">
        <v>4.0</v>
      </c>
      <c r="B13" s="1">
        <v>0.1</v>
      </c>
      <c r="C13" s="1" t="s">
        <v>6</v>
      </c>
      <c r="D13" s="1">
        <v>1.0</v>
      </c>
      <c r="E13" s="1">
        <v>6.80208206176757E-4</v>
      </c>
    </row>
    <row r="14">
      <c r="A14" s="1">
        <v>4.0</v>
      </c>
      <c r="B14" s="1">
        <v>0.1</v>
      </c>
      <c r="C14" s="1" t="s">
        <v>6</v>
      </c>
      <c r="D14" s="1">
        <v>1.0</v>
      </c>
      <c r="E14" s="1">
        <v>6.78777694702148E-4</v>
      </c>
    </row>
    <row r="15">
      <c r="A15" s="1">
        <v>4.0</v>
      </c>
      <c r="B15" s="1">
        <v>0.1</v>
      </c>
      <c r="C15" s="1" t="s">
        <v>6</v>
      </c>
      <c r="D15" s="1">
        <v>1.0</v>
      </c>
      <c r="E15" s="1">
        <v>6.76870346069335E-4</v>
      </c>
    </row>
    <row r="16">
      <c r="A16" s="1">
        <v>4.0</v>
      </c>
      <c r="B16" s="1">
        <v>0.1</v>
      </c>
      <c r="C16" s="1" t="s">
        <v>6</v>
      </c>
      <c r="D16" s="1">
        <v>1.0</v>
      </c>
      <c r="E16" s="1">
        <v>6.81161880493164E-4</v>
      </c>
    </row>
    <row r="17">
      <c r="A17" s="1">
        <v>4.0</v>
      </c>
      <c r="B17" s="1">
        <v>0.1</v>
      </c>
      <c r="C17" s="1" t="s">
        <v>6</v>
      </c>
      <c r="D17" s="1">
        <v>1.0</v>
      </c>
      <c r="E17" s="1">
        <v>6.85691833496093E-4</v>
      </c>
    </row>
    <row r="18">
      <c r="A18" s="1">
        <v>4.0</v>
      </c>
      <c r="B18" s="1">
        <v>0.1</v>
      </c>
      <c r="C18" s="1" t="s">
        <v>6</v>
      </c>
      <c r="D18" s="1">
        <v>1.0</v>
      </c>
      <c r="E18" s="1">
        <v>6.78062438964843E-4</v>
      </c>
    </row>
    <row r="19">
      <c r="A19" s="1">
        <v>4.0</v>
      </c>
      <c r="B19" s="1">
        <v>0.1</v>
      </c>
      <c r="C19" s="1" t="s">
        <v>6</v>
      </c>
      <c r="D19" s="1">
        <v>1.0</v>
      </c>
      <c r="E19" s="1">
        <v>6.92367553710937E-4</v>
      </c>
    </row>
    <row r="20">
      <c r="A20" s="1">
        <v>4.0</v>
      </c>
      <c r="B20" s="1">
        <v>0.1</v>
      </c>
      <c r="C20" s="1" t="s">
        <v>6</v>
      </c>
      <c r="D20" s="1">
        <v>1.0</v>
      </c>
      <c r="E20" s="1">
        <v>6.84261322021484E-4</v>
      </c>
    </row>
    <row r="21">
      <c r="A21" s="1">
        <v>4.0</v>
      </c>
      <c r="B21" s="1">
        <v>0.1</v>
      </c>
      <c r="C21" s="1" t="s">
        <v>6</v>
      </c>
      <c r="D21" s="1">
        <v>1.0</v>
      </c>
      <c r="E21" s="1">
        <v>6.83307647705078E-4</v>
      </c>
    </row>
    <row r="22">
      <c r="A22" s="1">
        <v>8.0</v>
      </c>
      <c r="B22" s="1">
        <v>0.1</v>
      </c>
      <c r="C22" s="1" t="s">
        <v>6</v>
      </c>
      <c r="D22" s="1">
        <v>5.0</v>
      </c>
      <c r="E22" s="1">
        <v>6.80208206176757E-4</v>
      </c>
    </row>
    <row r="23">
      <c r="A23" s="1">
        <v>8.0</v>
      </c>
      <c r="B23" s="1">
        <v>0.1</v>
      </c>
      <c r="C23" s="1" t="s">
        <v>6</v>
      </c>
      <c r="D23" s="1">
        <v>4.0</v>
      </c>
      <c r="E23" s="1">
        <v>6.70909881591796E-4</v>
      </c>
    </row>
    <row r="24">
      <c r="A24" s="1">
        <v>8.0</v>
      </c>
      <c r="B24" s="1">
        <v>0.1</v>
      </c>
      <c r="C24" s="1" t="s">
        <v>6</v>
      </c>
      <c r="D24" s="1">
        <v>6.0</v>
      </c>
      <c r="E24" s="1">
        <v>6.92605972290039E-4</v>
      </c>
    </row>
    <row r="25">
      <c r="A25" s="1">
        <v>8.0</v>
      </c>
      <c r="B25" s="1">
        <v>0.1</v>
      </c>
      <c r="C25" s="1" t="s">
        <v>6</v>
      </c>
      <c r="D25" s="1">
        <v>4.0</v>
      </c>
      <c r="E25" s="1">
        <v>6.7901611328125E-4</v>
      </c>
    </row>
    <row r="26">
      <c r="A26" s="1">
        <v>8.0</v>
      </c>
      <c r="B26" s="1">
        <v>0.1</v>
      </c>
      <c r="C26" s="1" t="s">
        <v>6</v>
      </c>
      <c r="D26" s="1">
        <v>5.0</v>
      </c>
      <c r="E26" s="1">
        <v>6.70433044433593E-4</v>
      </c>
    </row>
    <row r="27">
      <c r="A27" s="1">
        <v>8.0</v>
      </c>
      <c r="B27" s="1">
        <v>0.1</v>
      </c>
      <c r="C27" s="1" t="s">
        <v>6</v>
      </c>
      <c r="D27" s="1">
        <v>5.0</v>
      </c>
      <c r="E27" s="1">
        <v>6.67095184326171E-4</v>
      </c>
    </row>
    <row r="28">
      <c r="A28" s="1">
        <v>8.0</v>
      </c>
      <c r="B28" s="1">
        <v>0.1</v>
      </c>
      <c r="C28" s="1" t="s">
        <v>6</v>
      </c>
      <c r="D28" s="1">
        <v>4.0</v>
      </c>
      <c r="E28" s="1">
        <v>6.73532485961914E-4</v>
      </c>
    </row>
    <row r="29">
      <c r="A29" s="1">
        <v>8.0</v>
      </c>
      <c r="B29" s="1">
        <v>0.1</v>
      </c>
      <c r="C29" s="1" t="s">
        <v>6</v>
      </c>
      <c r="D29" s="1">
        <v>5.0</v>
      </c>
      <c r="E29" s="1">
        <v>6.91175460815429E-4</v>
      </c>
    </row>
    <row r="30">
      <c r="A30" s="1">
        <v>8.0</v>
      </c>
      <c r="B30" s="1">
        <v>0.1</v>
      </c>
      <c r="C30" s="1" t="s">
        <v>6</v>
      </c>
      <c r="D30" s="1">
        <v>6.0</v>
      </c>
      <c r="E30" s="1">
        <v>7.21931457519531E-4</v>
      </c>
    </row>
    <row r="31">
      <c r="A31" s="1">
        <v>8.0</v>
      </c>
      <c r="B31" s="1">
        <v>0.1</v>
      </c>
      <c r="C31" s="1" t="s">
        <v>6</v>
      </c>
      <c r="D31" s="1">
        <v>6.0</v>
      </c>
      <c r="E31" s="1">
        <v>6.6995620727539E-4</v>
      </c>
    </row>
    <row r="32">
      <c r="A32" s="1">
        <v>16.0</v>
      </c>
      <c r="B32" s="1">
        <v>0.1</v>
      </c>
      <c r="C32" s="1" t="s">
        <v>6</v>
      </c>
      <c r="D32" s="1">
        <v>6.0</v>
      </c>
      <c r="E32" s="1">
        <v>6.84499740600585E-4</v>
      </c>
    </row>
    <row r="33">
      <c r="A33" s="1">
        <v>16.0</v>
      </c>
      <c r="B33" s="1">
        <v>0.1</v>
      </c>
      <c r="C33" s="1" t="s">
        <v>6</v>
      </c>
      <c r="D33" s="1">
        <v>7.0</v>
      </c>
      <c r="E33" s="1">
        <v>6.92367553710937E-4</v>
      </c>
    </row>
    <row r="34">
      <c r="A34" s="1">
        <v>16.0</v>
      </c>
      <c r="B34" s="1">
        <v>0.1</v>
      </c>
      <c r="C34" s="1" t="s">
        <v>6</v>
      </c>
      <c r="D34" s="1">
        <v>4.0</v>
      </c>
      <c r="E34" s="1">
        <v>7.53641128540039E-4</v>
      </c>
    </row>
    <row r="35">
      <c r="A35" s="1">
        <v>16.0</v>
      </c>
      <c r="B35" s="1">
        <v>0.1</v>
      </c>
      <c r="C35" s="1" t="s">
        <v>6</v>
      </c>
      <c r="D35" s="1">
        <v>10.0</v>
      </c>
      <c r="E35" s="1">
        <v>6.80923461914062E-4</v>
      </c>
    </row>
    <row r="36">
      <c r="A36" s="1">
        <v>16.0</v>
      </c>
      <c r="B36" s="1">
        <v>0.1</v>
      </c>
      <c r="C36" s="1" t="s">
        <v>6</v>
      </c>
      <c r="D36" s="1">
        <v>10.0</v>
      </c>
      <c r="E36" s="1">
        <v>6.7305564880371E-4</v>
      </c>
    </row>
    <row r="37">
      <c r="A37" s="1">
        <v>16.0</v>
      </c>
      <c r="B37" s="1">
        <v>0.1</v>
      </c>
      <c r="C37" s="1" t="s">
        <v>6</v>
      </c>
      <c r="D37" s="1">
        <v>10.0</v>
      </c>
      <c r="E37" s="1">
        <v>6.74962997436523E-4</v>
      </c>
    </row>
    <row r="38">
      <c r="A38" s="1">
        <v>16.0</v>
      </c>
      <c r="B38" s="1">
        <v>0.1</v>
      </c>
      <c r="C38" s="1" t="s">
        <v>6</v>
      </c>
      <c r="D38" s="1">
        <v>8.0</v>
      </c>
      <c r="E38" s="1">
        <v>6.68525695800781E-4</v>
      </c>
    </row>
    <row r="39">
      <c r="A39" s="1">
        <v>16.0</v>
      </c>
      <c r="B39" s="1">
        <v>0.1</v>
      </c>
      <c r="C39" s="1" t="s">
        <v>6</v>
      </c>
      <c r="D39" s="1">
        <v>12.0</v>
      </c>
      <c r="E39" s="1">
        <v>6.80208206176757E-4</v>
      </c>
    </row>
    <row r="40">
      <c r="A40" s="1">
        <v>16.0</v>
      </c>
      <c r="B40" s="1">
        <v>0.1</v>
      </c>
      <c r="C40" s="1" t="s">
        <v>6</v>
      </c>
      <c r="D40" s="1">
        <v>5.0</v>
      </c>
      <c r="E40" s="1">
        <v>6.79969787597656E-4</v>
      </c>
    </row>
    <row r="41">
      <c r="A41" s="1">
        <v>16.0</v>
      </c>
      <c r="B41" s="1">
        <v>0.1</v>
      </c>
      <c r="C41" s="1" t="s">
        <v>6</v>
      </c>
      <c r="D41" s="1">
        <v>8.0</v>
      </c>
      <c r="E41" s="1">
        <v>7.10248947143554E-4</v>
      </c>
    </row>
    <row r="42">
      <c r="A42" s="1">
        <v>32.0</v>
      </c>
      <c r="B42" s="1">
        <v>0.1</v>
      </c>
      <c r="C42" s="1" t="s">
        <v>6</v>
      </c>
      <c r="D42" s="1">
        <v>8.0</v>
      </c>
      <c r="E42" s="1">
        <v>6.67333602905273E-4</v>
      </c>
    </row>
    <row r="43">
      <c r="A43" s="1">
        <v>32.0</v>
      </c>
      <c r="B43" s="1">
        <v>0.1</v>
      </c>
      <c r="C43" s="1" t="s">
        <v>6</v>
      </c>
      <c r="D43" s="1">
        <v>11.0</v>
      </c>
      <c r="E43" s="1">
        <v>6.79492950439453E-4</v>
      </c>
    </row>
    <row r="44">
      <c r="A44" s="1">
        <v>32.0</v>
      </c>
      <c r="B44" s="1">
        <v>0.1</v>
      </c>
      <c r="C44" s="1" t="s">
        <v>6</v>
      </c>
      <c r="D44" s="1">
        <v>10.0</v>
      </c>
      <c r="E44" s="1">
        <v>9.2172622680664E-4</v>
      </c>
    </row>
    <row r="45">
      <c r="A45" s="1">
        <v>32.0</v>
      </c>
      <c r="B45" s="1">
        <v>0.1</v>
      </c>
      <c r="C45" s="1" t="s">
        <v>6</v>
      </c>
      <c r="D45" s="1">
        <v>7.0</v>
      </c>
      <c r="E45" s="1">
        <v>6.62088394165039E-4</v>
      </c>
    </row>
    <row r="46">
      <c r="A46" s="1">
        <v>32.0</v>
      </c>
      <c r="B46" s="1">
        <v>0.1</v>
      </c>
      <c r="C46" s="1" t="s">
        <v>6</v>
      </c>
      <c r="D46" s="1">
        <v>7.0</v>
      </c>
      <c r="E46" s="1">
        <v>6.53266906738281E-4</v>
      </c>
    </row>
    <row r="47">
      <c r="A47" s="1">
        <v>32.0</v>
      </c>
      <c r="B47" s="1">
        <v>0.1</v>
      </c>
      <c r="C47" s="1" t="s">
        <v>6</v>
      </c>
      <c r="D47" s="1">
        <v>11.0</v>
      </c>
      <c r="E47" s="1">
        <v>6.50882720947265E-4</v>
      </c>
    </row>
    <row r="48">
      <c r="A48" s="1">
        <v>32.0</v>
      </c>
      <c r="B48" s="1">
        <v>0.1</v>
      </c>
      <c r="C48" s="1" t="s">
        <v>6</v>
      </c>
      <c r="D48" s="1">
        <v>9.0</v>
      </c>
      <c r="E48" s="1">
        <v>6.91890716552734E-4</v>
      </c>
    </row>
    <row r="49">
      <c r="A49" s="1">
        <v>32.0</v>
      </c>
      <c r="B49" s="1">
        <v>0.1</v>
      </c>
      <c r="C49" s="1" t="s">
        <v>6</v>
      </c>
      <c r="D49" s="1">
        <v>7.0</v>
      </c>
      <c r="E49" s="1">
        <v>6.59465789794921E-4</v>
      </c>
    </row>
    <row r="50">
      <c r="A50" s="1">
        <v>32.0</v>
      </c>
      <c r="B50" s="1">
        <v>0.1</v>
      </c>
      <c r="C50" s="1" t="s">
        <v>6</v>
      </c>
      <c r="D50" s="1">
        <v>7.0</v>
      </c>
      <c r="E50" s="1">
        <v>6.89506530761718E-4</v>
      </c>
    </row>
    <row r="51">
      <c r="A51" s="1">
        <v>32.0</v>
      </c>
      <c r="B51" s="1">
        <v>0.1</v>
      </c>
      <c r="C51" s="1" t="s">
        <v>6</v>
      </c>
      <c r="D51" s="1">
        <v>10.0</v>
      </c>
      <c r="E51" s="1">
        <v>6.57081604003906E-4</v>
      </c>
    </row>
    <row r="52">
      <c r="A52" s="1">
        <v>64.0</v>
      </c>
      <c r="B52" s="1">
        <v>0.1</v>
      </c>
      <c r="C52" s="1" t="s">
        <v>6</v>
      </c>
      <c r="D52" s="1">
        <v>9.0</v>
      </c>
      <c r="E52" s="1">
        <v>6.63280487060546E-4</v>
      </c>
    </row>
    <row r="53">
      <c r="A53" s="1">
        <v>64.0</v>
      </c>
      <c r="B53" s="1">
        <v>0.1</v>
      </c>
      <c r="C53" s="1" t="s">
        <v>6</v>
      </c>
      <c r="D53" s="1">
        <v>8.0</v>
      </c>
      <c r="E53" s="1">
        <v>6.59704208374023E-4</v>
      </c>
    </row>
    <row r="54">
      <c r="A54" s="1">
        <v>64.0</v>
      </c>
      <c r="B54" s="1">
        <v>0.1</v>
      </c>
      <c r="C54" s="1" t="s">
        <v>6</v>
      </c>
      <c r="D54" s="1">
        <v>6.0</v>
      </c>
      <c r="E54" s="1">
        <v>6.52074813842773E-4</v>
      </c>
    </row>
    <row r="55">
      <c r="A55" s="1">
        <v>64.0</v>
      </c>
      <c r="B55" s="1">
        <v>0.1</v>
      </c>
      <c r="C55" s="1" t="s">
        <v>6</v>
      </c>
      <c r="D55" s="1">
        <v>9.0</v>
      </c>
      <c r="E55" s="1">
        <v>6.50882720947265E-4</v>
      </c>
    </row>
    <row r="56">
      <c r="A56" s="1">
        <v>64.0</v>
      </c>
      <c r="B56" s="1">
        <v>0.1</v>
      </c>
      <c r="C56" s="1" t="s">
        <v>6</v>
      </c>
      <c r="D56" s="1">
        <v>6.0</v>
      </c>
      <c r="E56" s="1">
        <v>6.51836395263671E-4</v>
      </c>
    </row>
    <row r="57">
      <c r="A57" s="1">
        <v>64.0</v>
      </c>
      <c r="B57" s="1">
        <v>0.1</v>
      </c>
      <c r="C57" s="1" t="s">
        <v>6</v>
      </c>
      <c r="D57" s="1">
        <v>13.0</v>
      </c>
      <c r="E57" s="1">
        <v>6.60419464111328E-4</v>
      </c>
    </row>
    <row r="58">
      <c r="A58" s="1">
        <v>64.0</v>
      </c>
      <c r="B58" s="1">
        <v>0.1</v>
      </c>
      <c r="C58" s="1" t="s">
        <v>6</v>
      </c>
      <c r="D58" s="1">
        <v>5.0</v>
      </c>
      <c r="E58" s="1">
        <v>6.5159797668457E-4</v>
      </c>
    </row>
    <row r="59">
      <c r="A59" s="1">
        <v>64.0</v>
      </c>
      <c r="B59" s="1">
        <v>0.1</v>
      </c>
      <c r="C59" s="1" t="s">
        <v>6</v>
      </c>
      <c r="D59" s="1">
        <v>12.0</v>
      </c>
      <c r="E59" s="1">
        <v>6.55174255371093E-4</v>
      </c>
    </row>
    <row r="60">
      <c r="A60" s="1">
        <v>64.0</v>
      </c>
      <c r="B60" s="1">
        <v>0.1</v>
      </c>
      <c r="C60" s="1" t="s">
        <v>6</v>
      </c>
      <c r="D60" s="1">
        <v>6.0</v>
      </c>
      <c r="E60" s="1">
        <v>6.58750534057617E-4</v>
      </c>
    </row>
    <row r="61">
      <c r="A61" s="1">
        <v>64.0</v>
      </c>
      <c r="B61" s="1">
        <v>0.1</v>
      </c>
      <c r="C61" s="1" t="s">
        <v>6</v>
      </c>
      <c r="D61" s="1">
        <v>8.0</v>
      </c>
      <c r="E61" s="1">
        <v>6.58273696899414E-4</v>
      </c>
    </row>
    <row r="62">
      <c r="A62" s="1">
        <v>128.0</v>
      </c>
      <c r="B62" s="1">
        <v>0.1</v>
      </c>
      <c r="C62" s="1" t="s">
        <v>6</v>
      </c>
      <c r="D62" s="1">
        <v>13.0</v>
      </c>
      <c r="E62" s="1">
        <v>6.65664672851562E-4</v>
      </c>
    </row>
    <row r="63">
      <c r="A63" s="1">
        <v>128.0</v>
      </c>
      <c r="B63" s="1">
        <v>0.1</v>
      </c>
      <c r="C63" s="1" t="s">
        <v>6</v>
      </c>
      <c r="D63" s="1">
        <v>10.0</v>
      </c>
      <c r="E63" s="1">
        <v>6.64949417114257E-4</v>
      </c>
    </row>
    <row r="64">
      <c r="A64" s="1">
        <v>128.0</v>
      </c>
      <c r="B64" s="1">
        <v>0.1</v>
      </c>
      <c r="C64" s="1" t="s">
        <v>6</v>
      </c>
      <c r="D64" s="1">
        <v>5.0</v>
      </c>
      <c r="E64" s="1">
        <v>6.6232681274414E-4</v>
      </c>
    </row>
    <row r="65">
      <c r="A65" s="1">
        <v>128.0</v>
      </c>
      <c r="B65" s="1">
        <v>0.1</v>
      </c>
      <c r="C65" s="1" t="s">
        <v>6</v>
      </c>
      <c r="D65" s="1">
        <v>6.0</v>
      </c>
      <c r="E65" s="1">
        <v>6.66618347167968E-4</v>
      </c>
    </row>
    <row r="66">
      <c r="A66" s="1">
        <v>128.0</v>
      </c>
      <c r="B66" s="1">
        <v>0.1</v>
      </c>
      <c r="C66" s="1" t="s">
        <v>6</v>
      </c>
      <c r="D66" s="1">
        <v>8.0</v>
      </c>
      <c r="E66" s="1">
        <v>6.75916671752929E-4</v>
      </c>
    </row>
    <row r="67">
      <c r="A67" s="1">
        <v>128.0</v>
      </c>
      <c r="B67" s="1">
        <v>0.1</v>
      </c>
      <c r="C67" s="1" t="s">
        <v>6</v>
      </c>
      <c r="D67" s="1">
        <v>5.0</v>
      </c>
      <c r="E67" s="1">
        <v>6.6232681274414E-4</v>
      </c>
    </row>
    <row r="68">
      <c r="A68" s="1">
        <v>128.0</v>
      </c>
      <c r="B68" s="1">
        <v>0.1</v>
      </c>
      <c r="C68" s="1" t="s">
        <v>6</v>
      </c>
      <c r="D68" s="1">
        <v>13.0</v>
      </c>
      <c r="E68" s="1">
        <v>6.58512115478515E-4</v>
      </c>
    </row>
    <row r="69">
      <c r="A69" s="1">
        <v>128.0</v>
      </c>
      <c r="B69" s="1">
        <v>0.1</v>
      </c>
      <c r="C69" s="1" t="s">
        <v>6</v>
      </c>
      <c r="D69" s="1">
        <v>9.0</v>
      </c>
      <c r="E69" s="1">
        <v>6.64472579956054E-4</v>
      </c>
    </row>
    <row r="70">
      <c r="A70" s="1">
        <v>128.0</v>
      </c>
      <c r="B70" s="1">
        <v>0.1</v>
      </c>
      <c r="C70" s="1" t="s">
        <v>6</v>
      </c>
      <c r="D70" s="1">
        <v>13.0</v>
      </c>
      <c r="E70" s="1">
        <v>6.62803649902343E-4</v>
      </c>
    </row>
    <row r="71">
      <c r="A71" s="1">
        <v>128.0</v>
      </c>
      <c r="B71" s="1">
        <v>0.1</v>
      </c>
      <c r="C71" s="1" t="s">
        <v>6</v>
      </c>
      <c r="D71" s="1">
        <v>11.0</v>
      </c>
      <c r="E71" s="1">
        <v>6.62565231323242E-4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tr">
        <f>IFERROR(__xludf.DUMMYFUNCTION("QUERY(A:E, ""SELECT A, AVG(D) GROUP BY A LABEL AVG(D) 'Promedio de Medida de Desempeño', A 'Tamaño'"")"),"Tamaño")</f>
        <v>Tamaño</v>
      </c>
      <c r="H1" s="2" t="str">
        <f>IFERROR(__xludf.DUMMYFUNCTION("""COMPUTED_VALUE"""),"Promedio de Medida de Desempeño")</f>
        <v>Promedio de Medida de Desempeño</v>
      </c>
    </row>
    <row r="2">
      <c r="A2" s="1">
        <v>2.0</v>
      </c>
      <c r="B2" s="1">
        <v>0.2</v>
      </c>
      <c r="C2" s="1" t="s">
        <v>5</v>
      </c>
      <c r="D2" s="1">
        <v>0.0</v>
      </c>
      <c r="E2" s="1">
        <v>8.00848007202148E-4</v>
      </c>
      <c r="G2" s="2"/>
      <c r="H2" s="2"/>
    </row>
    <row r="3">
      <c r="A3" s="1">
        <v>2.0</v>
      </c>
      <c r="B3" s="1">
        <v>0.2</v>
      </c>
      <c r="C3" s="1" t="s">
        <v>5</v>
      </c>
      <c r="D3" s="1">
        <v>0.0</v>
      </c>
      <c r="E3" s="1">
        <v>7.77244567871093E-4</v>
      </c>
      <c r="G3" s="2">
        <f>IFERROR(__xludf.DUMMYFUNCTION("""COMPUTED_VALUE"""),2.0)</f>
        <v>2</v>
      </c>
      <c r="H3" s="2">
        <f>IFERROR(__xludf.DUMMYFUNCTION("""COMPUTED_VALUE"""),0.0)</f>
        <v>0</v>
      </c>
    </row>
    <row r="4">
      <c r="A4" s="1">
        <v>2.0</v>
      </c>
      <c r="B4" s="1">
        <v>0.2</v>
      </c>
      <c r="C4" s="1" t="s">
        <v>5</v>
      </c>
      <c r="D4" s="1">
        <v>0.0</v>
      </c>
      <c r="E4" s="1">
        <v>7.77482986450195E-4</v>
      </c>
      <c r="G4" s="2">
        <f>IFERROR(__xludf.DUMMYFUNCTION("""COMPUTED_VALUE"""),4.0)</f>
        <v>4</v>
      </c>
      <c r="H4" s="2">
        <f>IFERROR(__xludf.DUMMYFUNCTION("""COMPUTED_VALUE"""),3.0)</f>
        <v>3</v>
      </c>
    </row>
    <row r="5">
      <c r="A5" s="1">
        <v>2.0</v>
      </c>
      <c r="B5" s="1">
        <v>0.2</v>
      </c>
      <c r="C5" s="1" t="s">
        <v>5</v>
      </c>
      <c r="D5" s="1">
        <v>0.0</v>
      </c>
      <c r="E5" s="1">
        <v>7.74860382080078E-4</v>
      </c>
      <c r="G5" s="2">
        <f>IFERROR(__xludf.DUMMYFUNCTION("""COMPUTED_VALUE"""),8.0)</f>
        <v>8</v>
      </c>
      <c r="H5" s="2">
        <f>IFERROR(__xludf.DUMMYFUNCTION("""COMPUTED_VALUE"""),12.0)</f>
        <v>12</v>
      </c>
    </row>
    <row r="6">
      <c r="A6" s="1">
        <v>2.0</v>
      </c>
      <c r="B6" s="1">
        <v>0.2</v>
      </c>
      <c r="C6" s="1" t="s">
        <v>5</v>
      </c>
      <c r="D6" s="1">
        <v>0.0</v>
      </c>
      <c r="E6" s="1">
        <v>7.68423080444335E-4</v>
      </c>
      <c r="G6" s="2">
        <f>IFERROR(__xludf.DUMMYFUNCTION("""COMPUTED_VALUE"""),16.0)</f>
        <v>16</v>
      </c>
      <c r="H6" s="2">
        <f>IFERROR(__xludf.DUMMYFUNCTION("""COMPUTED_VALUE"""),35.9)</f>
        <v>35.9</v>
      </c>
    </row>
    <row r="7">
      <c r="A7" s="1">
        <v>2.0</v>
      </c>
      <c r="B7" s="1">
        <v>0.2</v>
      </c>
      <c r="C7" s="1" t="s">
        <v>5</v>
      </c>
      <c r="D7" s="1">
        <v>0.0</v>
      </c>
      <c r="E7" s="1">
        <v>8.03470611572265E-4</v>
      </c>
      <c r="G7" s="2">
        <f>IFERROR(__xludf.DUMMYFUNCTION("""COMPUTED_VALUE"""),32.0)</f>
        <v>32</v>
      </c>
      <c r="H7" s="2">
        <f>IFERROR(__xludf.DUMMYFUNCTION("""COMPUTED_VALUE"""),54.2)</f>
        <v>54.2</v>
      </c>
    </row>
    <row r="8">
      <c r="A8" s="1">
        <v>2.0</v>
      </c>
      <c r="B8" s="1">
        <v>0.2</v>
      </c>
      <c r="C8" s="1" t="s">
        <v>5</v>
      </c>
      <c r="D8" s="1">
        <v>0.0</v>
      </c>
      <c r="E8" s="1">
        <v>7.73191452026367E-4</v>
      </c>
      <c r="G8" s="2">
        <f>IFERROR(__xludf.DUMMYFUNCTION("""COMPUTED_VALUE"""),64.0)</f>
        <v>64</v>
      </c>
      <c r="H8" s="2">
        <f>IFERROR(__xludf.DUMMYFUNCTION("""COMPUTED_VALUE"""),65.0)</f>
        <v>65</v>
      </c>
    </row>
    <row r="9">
      <c r="A9" s="1">
        <v>2.0</v>
      </c>
      <c r="B9" s="1">
        <v>0.2</v>
      </c>
      <c r="C9" s="1" t="s">
        <v>5</v>
      </c>
      <c r="D9" s="1">
        <v>0.0</v>
      </c>
      <c r="E9" s="1">
        <v>7.71522521972656E-4</v>
      </c>
      <c r="G9" s="2">
        <f>IFERROR(__xludf.DUMMYFUNCTION("""COMPUTED_VALUE"""),128.0)</f>
        <v>128</v>
      </c>
      <c r="H9" s="2">
        <f>IFERROR(__xludf.DUMMYFUNCTION("""COMPUTED_VALUE"""),60.7)</f>
        <v>60.7</v>
      </c>
    </row>
    <row r="10">
      <c r="A10" s="1">
        <v>2.0</v>
      </c>
      <c r="B10" s="1">
        <v>0.2</v>
      </c>
      <c r="C10" s="1" t="s">
        <v>5</v>
      </c>
      <c r="D10" s="1">
        <v>0.0</v>
      </c>
      <c r="E10" s="1">
        <v>7.93933868408203E-4</v>
      </c>
    </row>
    <row r="11">
      <c r="A11" s="1">
        <v>2.0</v>
      </c>
      <c r="B11" s="1">
        <v>0.2</v>
      </c>
      <c r="C11" s="1" t="s">
        <v>5</v>
      </c>
      <c r="D11" s="1">
        <v>0.0</v>
      </c>
      <c r="E11" s="1">
        <v>7.75575637817382E-4</v>
      </c>
    </row>
    <row r="12">
      <c r="A12" s="1">
        <v>4.0</v>
      </c>
      <c r="B12" s="1">
        <v>0.2</v>
      </c>
      <c r="C12" s="1" t="s">
        <v>5</v>
      </c>
      <c r="D12" s="1">
        <v>3.0</v>
      </c>
      <c r="E12" s="1">
        <v>7.72476196289062E-4</v>
      </c>
    </row>
    <row r="13">
      <c r="A13" s="1">
        <v>4.0</v>
      </c>
      <c r="B13" s="1">
        <v>0.2</v>
      </c>
      <c r="C13" s="1" t="s">
        <v>5</v>
      </c>
      <c r="D13" s="1">
        <v>3.0</v>
      </c>
      <c r="E13" s="1">
        <v>7.74621963500976E-4</v>
      </c>
    </row>
    <row r="14">
      <c r="A14" s="1">
        <v>4.0</v>
      </c>
      <c r="B14" s="1">
        <v>0.2</v>
      </c>
      <c r="C14" s="1" t="s">
        <v>5</v>
      </c>
      <c r="D14" s="1">
        <v>3.0</v>
      </c>
      <c r="E14" s="1">
        <v>7.80820846557617E-4</v>
      </c>
    </row>
    <row r="15">
      <c r="A15" s="1">
        <v>4.0</v>
      </c>
      <c r="B15" s="1">
        <v>0.2</v>
      </c>
      <c r="C15" s="1" t="s">
        <v>5</v>
      </c>
      <c r="D15" s="1">
        <v>3.0</v>
      </c>
      <c r="E15" s="1">
        <v>7.74145126342773E-4</v>
      </c>
    </row>
    <row r="16">
      <c r="A16" s="1">
        <v>4.0</v>
      </c>
      <c r="B16" s="1">
        <v>0.2</v>
      </c>
      <c r="C16" s="1" t="s">
        <v>5</v>
      </c>
      <c r="D16" s="1">
        <v>3.0</v>
      </c>
      <c r="E16" s="1">
        <v>7.77006149291992E-4</v>
      </c>
    </row>
    <row r="17">
      <c r="A17" s="1">
        <v>4.0</v>
      </c>
      <c r="B17" s="1">
        <v>0.2</v>
      </c>
      <c r="C17" s="1" t="s">
        <v>5</v>
      </c>
      <c r="D17" s="1">
        <v>3.0</v>
      </c>
      <c r="E17" s="1">
        <v>7.7366828918457E-4</v>
      </c>
    </row>
    <row r="18">
      <c r="A18" s="1">
        <v>4.0</v>
      </c>
      <c r="B18" s="1">
        <v>0.2</v>
      </c>
      <c r="C18" s="1" t="s">
        <v>5</v>
      </c>
      <c r="D18" s="1">
        <v>3.0</v>
      </c>
      <c r="E18" s="1">
        <v>7.89880752563476E-4</v>
      </c>
    </row>
    <row r="19">
      <c r="A19" s="1">
        <v>4.0</v>
      </c>
      <c r="B19" s="1">
        <v>0.2</v>
      </c>
      <c r="C19" s="1" t="s">
        <v>5</v>
      </c>
      <c r="D19" s="1">
        <v>3.0</v>
      </c>
      <c r="E19" s="1">
        <v>7.75575637817382E-4</v>
      </c>
    </row>
    <row r="20">
      <c r="A20" s="1">
        <v>4.0</v>
      </c>
      <c r="B20" s="1">
        <v>0.2</v>
      </c>
      <c r="C20" s="1" t="s">
        <v>5</v>
      </c>
      <c r="D20" s="1">
        <v>3.0</v>
      </c>
      <c r="E20" s="1">
        <v>7.75098800659179E-4</v>
      </c>
    </row>
    <row r="21">
      <c r="A21" s="1">
        <v>4.0</v>
      </c>
      <c r="B21" s="1">
        <v>0.2</v>
      </c>
      <c r="C21" s="1" t="s">
        <v>5</v>
      </c>
      <c r="D21" s="1">
        <v>3.0</v>
      </c>
      <c r="E21" s="1">
        <v>7.88211822509765E-4</v>
      </c>
    </row>
    <row r="22">
      <c r="A22" s="1">
        <v>8.0</v>
      </c>
      <c r="B22" s="1">
        <v>0.2</v>
      </c>
      <c r="C22" s="1" t="s">
        <v>5</v>
      </c>
      <c r="D22" s="1">
        <v>12.0</v>
      </c>
      <c r="E22" s="1">
        <v>7.8129768371582E-4</v>
      </c>
    </row>
    <row r="23">
      <c r="A23" s="1">
        <v>8.0</v>
      </c>
      <c r="B23" s="1">
        <v>0.2</v>
      </c>
      <c r="C23" s="1" t="s">
        <v>5</v>
      </c>
      <c r="D23" s="1">
        <v>12.0</v>
      </c>
      <c r="E23" s="1">
        <v>8.16583633422851E-4</v>
      </c>
    </row>
    <row r="24">
      <c r="A24" s="1">
        <v>8.0</v>
      </c>
      <c r="B24" s="1">
        <v>0.2</v>
      </c>
      <c r="C24" s="1" t="s">
        <v>5</v>
      </c>
      <c r="D24" s="1">
        <v>12.0</v>
      </c>
      <c r="E24" s="1">
        <v>7.77959823608398E-4</v>
      </c>
    </row>
    <row r="25">
      <c r="A25" s="1">
        <v>8.0</v>
      </c>
      <c r="B25" s="1">
        <v>0.2</v>
      </c>
      <c r="C25" s="1" t="s">
        <v>5</v>
      </c>
      <c r="D25" s="1">
        <v>12.0</v>
      </c>
      <c r="E25" s="1">
        <v>7.78913497924804E-4</v>
      </c>
    </row>
    <row r="26">
      <c r="A26" s="1">
        <v>8.0</v>
      </c>
      <c r="B26" s="1">
        <v>0.2</v>
      </c>
      <c r="C26" s="1" t="s">
        <v>5</v>
      </c>
      <c r="D26" s="1">
        <v>12.0</v>
      </c>
      <c r="E26" s="1">
        <v>8.08000564575195E-4</v>
      </c>
    </row>
    <row r="27">
      <c r="A27" s="1">
        <v>8.0</v>
      </c>
      <c r="B27" s="1">
        <v>0.2</v>
      </c>
      <c r="C27" s="1" t="s">
        <v>5</v>
      </c>
      <c r="D27" s="1">
        <v>12.0</v>
      </c>
      <c r="E27" s="1">
        <v>7.82728195190429E-4</v>
      </c>
    </row>
    <row r="28">
      <c r="A28" s="1">
        <v>8.0</v>
      </c>
      <c r="B28" s="1">
        <v>0.2</v>
      </c>
      <c r="C28" s="1" t="s">
        <v>5</v>
      </c>
      <c r="D28" s="1">
        <v>12.0</v>
      </c>
      <c r="E28" s="1">
        <v>7.75337219238281E-4</v>
      </c>
    </row>
    <row r="29">
      <c r="A29" s="1">
        <v>8.0</v>
      </c>
      <c r="B29" s="1">
        <v>0.2</v>
      </c>
      <c r="C29" s="1" t="s">
        <v>5</v>
      </c>
      <c r="D29" s="1">
        <v>12.0</v>
      </c>
      <c r="E29" s="1">
        <v>7.7366828918457E-4</v>
      </c>
    </row>
    <row r="30">
      <c r="A30" s="1">
        <v>8.0</v>
      </c>
      <c r="B30" s="1">
        <v>0.2</v>
      </c>
      <c r="C30" s="1" t="s">
        <v>5</v>
      </c>
      <c r="D30" s="1">
        <v>12.0</v>
      </c>
      <c r="E30" s="1">
        <v>7.76290893554687E-4</v>
      </c>
    </row>
    <row r="31">
      <c r="A31" s="1">
        <v>8.0</v>
      </c>
      <c r="B31" s="1">
        <v>0.2</v>
      </c>
      <c r="C31" s="1" t="s">
        <v>5</v>
      </c>
      <c r="D31" s="1">
        <v>12.0</v>
      </c>
      <c r="E31" s="1">
        <v>7.87258148193359E-4</v>
      </c>
    </row>
    <row r="32">
      <c r="A32" s="1">
        <v>16.0</v>
      </c>
      <c r="B32" s="1">
        <v>0.2</v>
      </c>
      <c r="C32" s="1" t="s">
        <v>5</v>
      </c>
      <c r="D32" s="1">
        <v>32.0</v>
      </c>
      <c r="E32" s="1">
        <v>7.69376754760742E-4</v>
      </c>
    </row>
    <row r="33">
      <c r="A33" s="1">
        <v>16.0</v>
      </c>
      <c r="B33" s="1">
        <v>0.2</v>
      </c>
      <c r="C33" s="1" t="s">
        <v>5</v>
      </c>
      <c r="D33" s="1">
        <v>36.0</v>
      </c>
      <c r="E33" s="1">
        <v>7.99417495727539E-4</v>
      </c>
    </row>
    <row r="34">
      <c r="A34" s="1">
        <v>16.0</v>
      </c>
      <c r="B34" s="1">
        <v>0.2</v>
      </c>
      <c r="C34" s="1" t="s">
        <v>5</v>
      </c>
      <c r="D34" s="1">
        <v>37.0</v>
      </c>
      <c r="E34" s="1">
        <v>7.89165496826171E-4</v>
      </c>
    </row>
    <row r="35">
      <c r="A35" s="1">
        <v>16.0</v>
      </c>
      <c r="B35" s="1">
        <v>0.2</v>
      </c>
      <c r="C35" s="1" t="s">
        <v>5</v>
      </c>
      <c r="D35" s="1">
        <v>32.0</v>
      </c>
      <c r="E35" s="1">
        <v>7.78913497924804E-4</v>
      </c>
    </row>
    <row r="36">
      <c r="A36" s="1">
        <v>16.0</v>
      </c>
      <c r="B36" s="1">
        <v>0.2</v>
      </c>
      <c r="C36" s="1" t="s">
        <v>5</v>
      </c>
      <c r="D36" s="1">
        <v>44.0</v>
      </c>
      <c r="E36" s="1">
        <v>7.80105590820312E-4</v>
      </c>
    </row>
    <row r="37">
      <c r="A37" s="1">
        <v>16.0</v>
      </c>
      <c r="B37" s="1">
        <v>0.2</v>
      </c>
      <c r="C37" s="1" t="s">
        <v>5</v>
      </c>
      <c r="D37" s="1">
        <v>41.0</v>
      </c>
      <c r="E37" s="1">
        <v>7.77482986450195E-4</v>
      </c>
    </row>
    <row r="38">
      <c r="A38" s="1">
        <v>16.0</v>
      </c>
      <c r="B38" s="1">
        <v>0.2</v>
      </c>
      <c r="C38" s="1" t="s">
        <v>5</v>
      </c>
      <c r="D38" s="1">
        <v>36.0</v>
      </c>
      <c r="E38" s="1">
        <v>7.91549682617187E-4</v>
      </c>
    </row>
    <row r="39">
      <c r="A39" s="1">
        <v>16.0</v>
      </c>
      <c r="B39" s="1">
        <v>0.2</v>
      </c>
      <c r="C39" s="1" t="s">
        <v>5</v>
      </c>
      <c r="D39" s="1">
        <v>33.0</v>
      </c>
      <c r="E39" s="1">
        <v>7.81774520874023E-4</v>
      </c>
    </row>
    <row r="40">
      <c r="A40" s="1">
        <v>16.0</v>
      </c>
      <c r="B40" s="1">
        <v>0.2</v>
      </c>
      <c r="C40" s="1" t="s">
        <v>5</v>
      </c>
      <c r="D40" s="1">
        <v>31.0</v>
      </c>
      <c r="E40" s="1">
        <v>7.7986717224121E-4</v>
      </c>
    </row>
    <row r="41">
      <c r="A41" s="1">
        <v>16.0</v>
      </c>
      <c r="B41" s="1">
        <v>0.2</v>
      </c>
      <c r="C41" s="1" t="s">
        <v>5</v>
      </c>
      <c r="D41" s="1">
        <v>37.0</v>
      </c>
      <c r="E41" s="1">
        <v>7.8439712524414E-4</v>
      </c>
    </row>
    <row r="42">
      <c r="A42" s="1">
        <v>32.0</v>
      </c>
      <c r="B42" s="1">
        <v>0.2</v>
      </c>
      <c r="C42" s="1" t="s">
        <v>5</v>
      </c>
      <c r="D42" s="1">
        <v>34.0</v>
      </c>
      <c r="E42" s="1">
        <v>7.7986717224121E-4</v>
      </c>
    </row>
    <row r="43">
      <c r="A43" s="1">
        <v>32.0</v>
      </c>
      <c r="B43" s="1">
        <v>0.2</v>
      </c>
      <c r="C43" s="1" t="s">
        <v>5</v>
      </c>
      <c r="D43" s="1">
        <v>48.0</v>
      </c>
      <c r="E43" s="1">
        <v>7.80820846557617E-4</v>
      </c>
    </row>
    <row r="44">
      <c r="A44" s="1">
        <v>32.0</v>
      </c>
      <c r="B44" s="1">
        <v>0.2</v>
      </c>
      <c r="C44" s="1" t="s">
        <v>5</v>
      </c>
      <c r="D44" s="1">
        <v>38.0</v>
      </c>
      <c r="E44" s="1">
        <v>7.75814056396484E-4</v>
      </c>
    </row>
    <row r="45">
      <c r="A45" s="1">
        <v>32.0</v>
      </c>
      <c r="B45" s="1">
        <v>0.2</v>
      </c>
      <c r="C45" s="1" t="s">
        <v>5</v>
      </c>
      <c r="D45" s="1">
        <v>52.0</v>
      </c>
      <c r="E45" s="1">
        <v>7.77006149291992E-4</v>
      </c>
    </row>
    <row r="46">
      <c r="A46" s="1">
        <v>32.0</v>
      </c>
      <c r="B46" s="1">
        <v>0.2</v>
      </c>
      <c r="C46" s="1" t="s">
        <v>5</v>
      </c>
      <c r="D46" s="1">
        <v>49.0</v>
      </c>
      <c r="E46" s="1">
        <v>8.1801414489746E-4</v>
      </c>
    </row>
    <row r="47">
      <c r="A47" s="1">
        <v>32.0</v>
      </c>
      <c r="B47" s="1">
        <v>0.2</v>
      </c>
      <c r="C47" s="1" t="s">
        <v>5</v>
      </c>
      <c r="D47" s="1">
        <v>54.0</v>
      </c>
      <c r="E47" s="1">
        <v>7.76529312133789E-4</v>
      </c>
    </row>
    <row r="48">
      <c r="A48" s="1">
        <v>32.0</v>
      </c>
      <c r="B48" s="1">
        <v>0.2</v>
      </c>
      <c r="C48" s="1" t="s">
        <v>5</v>
      </c>
      <c r="D48" s="1">
        <v>76.0</v>
      </c>
      <c r="E48" s="1">
        <v>7.91072845458984E-4</v>
      </c>
    </row>
    <row r="49">
      <c r="A49" s="1">
        <v>32.0</v>
      </c>
      <c r="B49" s="1">
        <v>0.2</v>
      </c>
      <c r="C49" s="1" t="s">
        <v>5</v>
      </c>
      <c r="D49" s="1">
        <v>61.0</v>
      </c>
      <c r="E49" s="1">
        <v>7.70092010498046E-4</v>
      </c>
    </row>
    <row r="50">
      <c r="A50" s="1">
        <v>32.0</v>
      </c>
      <c r="B50" s="1">
        <v>0.2</v>
      </c>
      <c r="C50" s="1" t="s">
        <v>5</v>
      </c>
      <c r="D50" s="1">
        <v>75.0</v>
      </c>
      <c r="E50" s="1">
        <v>7.87019729614257E-4</v>
      </c>
    </row>
    <row r="51">
      <c r="A51" s="1">
        <v>32.0</v>
      </c>
      <c r="B51" s="1">
        <v>0.2</v>
      </c>
      <c r="C51" s="1" t="s">
        <v>5</v>
      </c>
      <c r="D51" s="1">
        <v>55.0</v>
      </c>
      <c r="E51" s="1">
        <v>7.71999359130859E-4</v>
      </c>
    </row>
    <row r="52">
      <c r="A52" s="1">
        <v>64.0</v>
      </c>
      <c r="B52" s="1">
        <v>0.2</v>
      </c>
      <c r="C52" s="1" t="s">
        <v>5</v>
      </c>
      <c r="D52" s="1">
        <v>54.0</v>
      </c>
      <c r="E52" s="1">
        <v>7.75337219238281E-4</v>
      </c>
    </row>
    <row r="53">
      <c r="A53" s="1">
        <v>64.0</v>
      </c>
      <c r="B53" s="1">
        <v>0.2</v>
      </c>
      <c r="C53" s="1" t="s">
        <v>5</v>
      </c>
      <c r="D53" s="1">
        <v>79.0</v>
      </c>
      <c r="E53" s="1">
        <v>7.61270523071289E-4</v>
      </c>
    </row>
    <row r="54">
      <c r="A54" s="1">
        <v>64.0</v>
      </c>
      <c r="B54" s="1">
        <v>0.2</v>
      </c>
      <c r="C54" s="1" t="s">
        <v>5</v>
      </c>
      <c r="D54" s="1">
        <v>63.0</v>
      </c>
      <c r="E54" s="1">
        <v>7.68423080444335E-4</v>
      </c>
    </row>
    <row r="55">
      <c r="A55" s="1">
        <v>64.0</v>
      </c>
      <c r="B55" s="1">
        <v>0.2</v>
      </c>
      <c r="C55" s="1" t="s">
        <v>5</v>
      </c>
      <c r="D55" s="1">
        <v>61.0</v>
      </c>
      <c r="E55" s="1">
        <v>8.88586044311523E-4</v>
      </c>
    </row>
    <row r="56">
      <c r="A56" s="1">
        <v>64.0</v>
      </c>
      <c r="B56" s="1">
        <v>0.2</v>
      </c>
      <c r="C56" s="1" t="s">
        <v>5</v>
      </c>
      <c r="D56" s="1">
        <v>42.0</v>
      </c>
      <c r="E56" s="1">
        <v>7.70092010498046E-4</v>
      </c>
    </row>
    <row r="57">
      <c r="A57" s="1">
        <v>64.0</v>
      </c>
      <c r="B57" s="1">
        <v>0.2</v>
      </c>
      <c r="C57" s="1" t="s">
        <v>5</v>
      </c>
      <c r="D57" s="1">
        <v>70.0</v>
      </c>
      <c r="E57" s="1">
        <v>7.60555267333984E-4</v>
      </c>
    </row>
    <row r="58">
      <c r="A58" s="1">
        <v>64.0</v>
      </c>
      <c r="B58" s="1">
        <v>0.2</v>
      </c>
      <c r="C58" s="1" t="s">
        <v>5</v>
      </c>
      <c r="D58" s="1">
        <v>76.0</v>
      </c>
      <c r="E58" s="1">
        <v>7.6603889465332E-4</v>
      </c>
    </row>
    <row r="59">
      <c r="A59" s="1">
        <v>64.0</v>
      </c>
      <c r="B59" s="1">
        <v>0.2</v>
      </c>
      <c r="C59" s="1" t="s">
        <v>5</v>
      </c>
      <c r="D59" s="1">
        <v>69.0</v>
      </c>
      <c r="E59" s="1">
        <v>7.65323638916015E-4</v>
      </c>
    </row>
    <row r="60">
      <c r="A60" s="1">
        <v>64.0</v>
      </c>
      <c r="B60" s="1">
        <v>0.2</v>
      </c>
      <c r="C60" s="1" t="s">
        <v>5</v>
      </c>
      <c r="D60" s="1">
        <v>93.0</v>
      </c>
      <c r="E60" s="1">
        <v>7.60316848754882E-4</v>
      </c>
    </row>
    <row r="61">
      <c r="A61" s="1">
        <v>64.0</v>
      </c>
      <c r="B61" s="1">
        <v>0.2</v>
      </c>
      <c r="C61" s="1" t="s">
        <v>5</v>
      </c>
      <c r="D61" s="1">
        <v>43.0</v>
      </c>
      <c r="E61" s="1">
        <v>7.79628753662109E-4</v>
      </c>
    </row>
    <row r="62">
      <c r="A62" s="1">
        <v>128.0</v>
      </c>
      <c r="B62" s="1">
        <v>0.2</v>
      </c>
      <c r="C62" s="1" t="s">
        <v>5</v>
      </c>
      <c r="D62" s="1">
        <v>59.0</v>
      </c>
      <c r="E62" s="1">
        <v>7.77482986450195E-4</v>
      </c>
    </row>
    <row r="63">
      <c r="A63" s="1">
        <v>128.0</v>
      </c>
      <c r="B63" s="1">
        <v>0.2</v>
      </c>
      <c r="C63" s="1" t="s">
        <v>5</v>
      </c>
      <c r="D63" s="1">
        <v>71.0</v>
      </c>
      <c r="E63" s="1">
        <v>7.7223777770996E-4</v>
      </c>
    </row>
    <row r="64">
      <c r="A64" s="1">
        <v>128.0</v>
      </c>
      <c r="B64" s="1">
        <v>0.2</v>
      </c>
      <c r="C64" s="1" t="s">
        <v>5</v>
      </c>
      <c r="D64" s="1">
        <v>53.0</v>
      </c>
      <c r="E64" s="1">
        <v>7.82966613769531E-4</v>
      </c>
    </row>
    <row r="65">
      <c r="A65" s="1">
        <v>128.0</v>
      </c>
      <c r="B65" s="1">
        <v>0.2</v>
      </c>
      <c r="C65" s="1" t="s">
        <v>5</v>
      </c>
      <c r="D65" s="1">
        <v>64.0</v>
      </c>
      <c r="E65" s="1">
        <v>7.7223777770996E-4</v>
      </c>
    </row>
    <row r="66">
      <c r="A66" s="1">
        <v>128.0</v>
      </c>
      <c r="B66" s="1">
        <v>0.2</v>
      </c>
      <c r="C66" s="1" t="s">
        <v>5</v>
      </c>
      <c r="D66" s="1">
        <v>68.0</v>
      </c>
      <c r="E66" s="1">
        <v>7.70330429077148E-4</v>
      </c>
    </row>
    <row r="67">
      <c r="A67" s="1">
        <v>128.0</v>
      </c>
      <c r="B67" s="1">
        <v>0.2</v>
      </c>
      <c r="C67" s="1" t="s">
        <v>5</v>
      </c>
      <c r="D67" s="1">
        <v>48.0</v>
      </c>
      <c r="E67" s="1">
        <v>7.75098800659179E-4</v>
      </c>
    </row>
    <row r="68">
      <c r="A68" s="1">
        <v>128.0</v>
      </c>
      <c r="B68" s="1">
        <v>0.2</v>
      </c>
      <c r="C68" s="1" t="s">
        <v>5</v>
      </c>
      <c r="D68" s="1">
        <v>63.0</v>
      </c>
      <c r="E68" s="1">
        <v>7.69853591918945E-4</v>
      </c>
    </row>
    <row r="69">
      <c r="A69" s="1">
        <v>128.0</v>
      </c>
      <c r="B69" s="1">
        <v>0.2</v>
      </c>
      <c r="C69" s="1" t="s">
        <v>5</v>
      </c>
      <c r="D69" s="1">
        <v>57.0</v>
      </c>
      <c r="E69" s="1">
        <v>7.70092010498046E-4</v>
      </c>
    </row>
    <row r="70">
      <c r="A70" s="1">
        <v>128.0</v>
      </c>
      <c r="B70" s="1">
        <v>0.2</v>
      </c>
      <c r="C70" s="1" t="s">
        <v>5</v>
      </c>
      <c r="D70" s="1">
        <v>65.0</v>
      </c>
      <c r="E70" s="1">
        <v>8.37326049804687E-4</v>
      </c>
    </row>
    <row r="71">
      <c r="A71" s="1">
        <v>128.0</v>
      </c>
      <c r="B71" s="1">
        <v>0.2</v>
      </c>
      <c r="C71" s="1" t="s">
        <v>5</v>
      </c>
      <c r="D71" s="1">
        <v>59.0</v>
      </c>
      <c r="E71" s="1">
        <v>7.72714614868164E-4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tr">
        <f>IFERROR(__xludf.DUMMYFUNCTION("QUERY(A:E, ""SELECT A, AVG(D) GROUP BY A LABEL AVG(D) 'Promedio de Medida de Desempeño', A 'Tamaño'"")"),"Tamaño")</f>
        <v>Tamaño</v>
      </c>
      <c r="H1" s="2" t="str">
        <f>IFERROR(__xludf.DUMMYFUNCTION("""COMPUTED_VALUE"""),"Promedio de Medida de Desempeño")</f>
        <v>Promedio de Medida de Desempeño</v>
      </c>
    </row>
    <row r="2">
      <c r="A2" s="1">
        <v>2.0</v>
      </c>
      <c r="B2" s="1">
        <v>0.2</v>
      </c>
      <c r="C2" s="1" t="s">
        <v>6</v>
      </c>
      <c r="D2" s="1">
        <v>0.0</v>
      </c>
      <c r="E2" s="1">
        <v>6.51836395263671E-4</v>
      </c>
      <c r="G2" s="2"/>
      <c r="H2" s="2"/>
    </row>
    <row r="3">
      <c r="A3" s="1">
        <v>2.0</v>
      </c>
      <c r="B3" s="1">
        <v>0.2</v>
      </c>
      <c r="C3" s="1" t="s">
        <v>6</v>
      </c>
      <c r="D3" s="1">
        <v>0.0</v>
      </c>
      <c r="E3" s="1">
        <v>6.56843185424804E-4</v>
      </c>
      <c r="G3" s="2">
        <f>IFERROR(__xludf.DUMMYFUNCTION("""COMPUTED_VALUE"""),2.0)</f>
        <v>2</v>
      </c>
      <c r="H3" s="2">
        <f>IFERROR(__xludf.DUMMYFUNCTION("""COMPUTED_VALUE"""),0.0)</f>
        <v>0</v>
      </c>
    </row>
    <row r="4">
      <c r="A4" s="1">
        <v>2.0</v>
      </c>
      <c r="B4" s="1">
        <v>0.2</v>
      </c>
      <c r="C4" s="1" t="s">
        <v>6</v>
      </c>
      <c r="D4" s="1">
        <v>0.0</v>
      </c>
      <c r="E4" s="1">
        <v>6.6685676574707E-4</v>
      </c>
      <c r="G4" s="2">
        <f>IFERROR(__xludf.DUMMYFUNCTION("""COMPUTED_VALUE"""),4.0)</f>
        <v>4</v>
      </c>
      <c r="H4" s="2">
        <f>IFERROR(__xludf.DUMMYFUNCTION("""COMPUTED_VALUE"""),3.0)</f>
        <v>3</v>
      </c>
    </row>
    <row r="5">
      <c r="A5" s="1">
        <v>2.0</v>
      </c>
      <c r="B5" s="1">
        <v>0.2</v>
      </c>
      <c r="C5" s="1" t="s">
        <v>6</v>
      </c>
      <c r="D5" s="1">
        <v>0.0</v>
      </c>
      <c r="E5" s="1">
        <v>6.49929046630859E-4</v>
      </c>
      <c r="G5" s="2">
        <f>IFERROR(__xludf.DUMMYFUNCTION("""COMPUTED_VALUE"""),8.0)</f>
        <v>8</v>
      </c>
      <c r="H5" s="2">
        <f>IFERROR(__xludf.DUMMYFUNCTION("""COMPUTED_VALUE"""),9.4)</f>
        <v>9.4</v>
      </c>
    </row>
    <row r="6">
      <c r="A6" s="1">
        <v>2.0</v>
      </c>
      <c r="B6" s="1">
        <v>0.2</v>
      </c>
      <c r="C6" s="1" t="s">
        <v>6</v>
      </c>
      <c r="D6" s="1">
        <v>0.0</v>
      </c>
      <c r="E6" s="1">
        <v>6.56843185424804E-4</v>
      </c>
      <c r="G6" s="2">
        <f>IFERROR(__xludf.DUMMYFUNCTION("""COMPUTED_VALUE"""),16.0)</f>
        <v>16</v>
      </c>
      <c r="H6" s="2">
        <f>IFERROR(__xludf.DUMMYFUNCTION("""COMPUTED_VALUE"""),15.4)</f>
        <v>15.4</v>
      </c>
    </row>
    <row r="7">
      <c r="A7" s="1">
        <v>2.0</v>
      </c>
      <c r="B7" s="1">
        <v>0.2</v>
      </c>
      <c r="C7" s="1" t="s">
        <v>6</v>
      </c>
      <c r="D7" s="1">
        <v>0.0</v>
      </c>
      <c r="E7" s="1">
        <v>6.52551651000976E-4</v>
      </c>
      <c r="G7" s="2">
        <f>IFERROR(__xludf.DUMMYFUNCTION("""COMPUTED_VALUE"""),32.0)</f>
        <v>32</v>
      </c>
      <c r="H7" s="2">
        <f>IFERROR(__xludf.DUMMYFUNCTION("""COMPUTED_VALUE"""),18.4)</f>
        <v>18.4</v>
      </c>
    </row>
    <row r="8">
      <c r="A8" s="1">
        <v>2.0</v>
      </c>
      <c r="B8" s="1">
        <v>0.2</v>
      </c>
      <c r="C8" s="1" t="s">
        <v>6</v>
      </c>
      <c r="D8" s="1">
        <v>0.0</v>
      </c>
      <c r="E8" s="1">
        <v>6.55651092529296E-4</v>
      </c>
      <c r="G8" s="2">
        <f>IFERROR(__xludf.DUMMYFUNCTION("""COMPUTED_VALUE"""),64.0)</f>
        <v>64</v>
      </c>
      <c r="H8" s="2">
        <f>IFERROR(__xludf.DUMMYFUNCTION("""COMPUTED_VALUE"""),18.0)</f>
        <v>18</v>
      </c>
    </row>
    <row r="9">
      <c r="A9" s="1">
        <v>2.0</v>
      </c>
      <c r="B9" s="1">
        <v>0.2</v>
      </c>
      <c r="C9" s="1" t="s">
        <v>6</v>
      </c>
      <c r="D9" s="1">
        <v>0.0</v>
      </c>
      <c r="E9" s="1">
        <v>6.62088394165039E-4</v>
      </c>
      <c r="G9" s="2">
        <f>IFERROR(__xludf.DUMMYFUNCTION("""COMPUTED_VALUE"""),128.0)</f>
        <v>128</v>
      </c>
      <c r="H9" s="2">
        <f>IFERROR(__xludf.DUMMYFUNCTION("""COMPUTED_VALUE"""),19.9)</f>
        <v>19.9</v>
      </c>
    </row>
    <row r="10">
      <c r="A10" s="1">
        <v>2.0</v>
      </c>
      <c r="B10" s="1">
        <v>0.2</v>
      </c>
      <c r="C10" s="1" t="s">
        <v>6</v>
      </c>
      <c r="D10" s="1">
        <v>0.0</v>
      </c>
      <c r="E10" s="1">
        <v>6.53505325317382E-4</v>
      </c>
    </row>
    <row r="11">
      <c r="A11" s="1">
        <v>2.0</v>
      </c>
      <c r="B11" s="1">
        <v>0.2</v>
      </c>
      <c r="C11" s="1" t="s">
        <v>6</v>
      </c>
      <c r="D11" s="1">
        <v>0.0</v>
      </c>
      <c r="E11" s="1">
        <v>6.52790069580078E-4</v>
      </c>
    </row>
    <row r="12">
      <c r="A12" s="1">
        <v>4.0</v>
      </c>
      <c r="B12" s="1">
        <v>0.2</v>
      </c>
      <c r="C12" s="1" t="s">
        <v>6</v>
      </c>
      <c r="D12" s="1">
        <v>3.0</v>
      </c>
      <c r="E12" s="1">
        <v>6.57320022583007E-4</v>
      </c>
    </row>
    <row r="13">
      <c r="A13" s="1">
        <v>4.0</v>
      </c>
      <c r="B13" s="1">
        <v>0.2</v>
      </c>
      <c r="C13" s="1" t="s">
        <v>6</v>
      </c>
      <c r="D13" s="1">
        <v>3.0</v>
      </c>
      <c r="E13" s="1">
        <v>6.53743743896484E-4</v>
      </c>
    </row>
    <row r="14">
      <c r="A14" s="1">
        <v>4.0</v>
      </c>
      <c r="B14" s="1">
        <v>0.2</v>
      </c>
      <c r="C14" s="1" t="s">
        <v>6</v>
      </c>
      <c r="D14" s="1">
        <v>3.0</v>
      </c>
      <c r="E14" s="1">
        <v>6.56843185424804E-4</v>
      </c>
    </row>
    <row r="15">
      <c r="A15" s="1">
        <v>4.0</v>
      </c>
      <c r="B15" s="1">
        <v>0.2</v>
      </c>
      <c r="C15" s="1" t="s">
        <v>6</v>
      </c>
      <c r="D15" s="1">
        <v>3.0</v>
      </c>
      <c r="E15" s="1">
        <v>6.91652297973632E-4</v>
      </c>
    </row>
    <row r="16">
      <c r="A16" s="1">
        <v>4.0</v>
      </c>
      <c r="B16" s="1">
        <v>0.2</v>
      </c>
      <c r="C16" s="1" t="s">
        <v>6</v>
      </c>
      <c r="D16" s="1">
        <v>3.0</v>
      </c>
      <c r="E16" s="1">
        <v>6.60181045532226E-4</v>
      </c>
    </row>
    <row r="17">
      <c r="A17" s="1">
        <v>4.0</v>
      </c>
      <c r="B17" s="1">
        <v>0.2</v>
      </c>
      <c r="C17" s="1" t="s">
        <v>6</v>
      </c>
      <c r="D17" s="1">
        <v>3.0</v>
      </c>
      <c r="E17" s="1">
        <v>6.55651092529296E-4</v>
      </c>
    </row>
    <row r="18">
      <c r="A18" s="1">
        <v>4.0</v>
      </c>
      <c r="B18" s="1">
        <v>0.2</v>
      </c>
      <c r="C18" s="1" t="s">
        <v>6</v>
      </c>
      <c r="D18" s="1">
        <v>3.0</v>
      </c>
      <c r="E18" s="1">
        <v>6.56843185424804E-4</v>
      </c>
    </row>
    <row r="19">
      <c r="A19" s="1">
        <v>4.0</v>
      </c>
      <c r="B19" s="1">
        <v>0.2</v>
      </c>
      <c r="C19" s="1" t="s">
        <v>6</v>
      </c>
      <c r="D19" s="1">
        <v>3.0</v>
      </c>
      <c r="E19" s="1">
        <v>6.57320022583007E-4</v>
      </c>
    </row>
    <row r="20">
      <c r="A20" s="1">
        <v>4.0</v>
      </c>
      <c r="B20" s="1">
        <v>0.2</v>
      </c>
      <c r="C20" s="1" t="s">
        <v>6</v>
      </c>
      <c r="D20" s="1">
        <v>3.0</v>
      </c>
      <c r="E20" s="1">
        <v>6.46829605102539E-4</v>
      </c>
    </row>
    <row r="21">
      <c r="A21" s="1">
        <v>4.0</v>
      </c>
      <c r="B21" s="1">
        <v>0.2</v>
      </c>
      <c r="C21" s="1" t="s">
        <v>6</v>
      </c>
      <c r="D21" s="1">
        <v>3.0</v>
      </c>
      <c r="E21" s="1">
        <v>6.5779685974121E-4</v>
      </c>
    </row>
    <row r="22">
      <c r="A22" s="1">
        <v>8.0</v>
      </c>
      <c r="B22" s="1">
        <v>0.2</v>
      </c>
      <c r="C22" s="1" t="s">
        <v>6</v>
      </c>
      <c r="D22" s="1">
        <v>9.0</v>
      </c>
      <c r="E22" s="1">
        <v>6.57558441162109E-4</v>
      </c>
    </row>
    <row r="23">
      <c r="A23" s="1">
        <v>8.0</v>
      </c>
      <c r="B23" s="1">
        <v>0.2</v>
      </c>
      <c r="C23" s="1" t="s">
        <v>6</v>
      </c>
      <c r="D23" s="1">
        <v>8.0</v>
      </c>
      <c r="E23" s="1">
        <v>6.76870346069335E-4</v>
      </c>
    </row>
    <row r="24">
      <c r="A24" s="1">
        <v>8.0</v>
      </c>
      <c r="B24" s="1">
        <v>0.2</v>
      </c>
      <c r="C24" s="1" t="s">
        <v>6</v>
      </c>
      <c r="D24" s="1">
        <v>9.0</v>
      </c>
      <c r="E24" s="1">
        <v>6.64710998535156E-4</v>
      </c>
    </row>
    <row r="25">
      <c r="A25" s="1">
        <v>8.0</v>
      </c>
      <c r="B25" s="1">
        <v>0.2</v>
      </c>
      <c r="C25" s="1" t="s">
        <v>6</v>
      </c>
      <c r="D25" s="1">
        <v>11.0</v>
      </c>
      <c r="E25" s="1">
        <v>6.58750534057617E-4</v>
      </c>
    </row>
    <row r="26">
      <c r="A26" s="1">
        <v>8.0</v>
      </c>
      <c r="B26" s="1">
        <v>0.2</v>
      </c>
      <c r="C26" s="1" t="s">
        <v>6</v>
      </c>
      <c r="D26" s="1">
        <v>8.0</v>
      </c>
      <c r="E26" s="1">
        <v>6.58273696899414E-4</v>
      </c>
    </row>
    <row r="27">
      <c r="A27" s="1">
        <v>8.0</v>
      </c>
      <c r="B27" s="1">
        <v>0.2</v>
      </c>
      <c r="C27" s="1" t="s">
        <v>6</v>
      </c>
      <c r="D27" s="1">
        <v>11.0</v>
      </c>
      <c r="E27" s="1">
        <v>6.62803649902343E-4</v>
      </c>
    </row>
    <row r="28">
      <c r="A28" s="1">
        <v>8.0</v>
      </c>
      <c r="B28" s="1">
        <v>0.2</v>
      </c>
      <c r="C28" s="1" t="s">
        <v>6</v>
      </c>
      <c r="D28" s="1">
        <v>8.0</v>
      </c>
      <c r="E28" s="1">
        <v>6.69002532958984E-4</v>
      </c>
    </row>
    <row r="29">
      <c r="A29" s="1">
        <v>8.0</v>
      </c>
      <c r="B29" s="1">
        <v>0.2</v>
      </c>
      <c r="C29" s="1" t="s">
        <v>6</v>
      </c>
      <c r="D29" s="1">
        <v>10.0</v>
      </c>
      <c r="E29" s="1">
        <v>6.56843185424804E-4</v>
      </c>
    </row>
    <row r="30">
      <c r="A30" s="1">
        <v>8.0</v>
      </c>
      <c r="B30" s="1">
        <v>0.2</v>
      </c>
      <c r="C30" s="1" t="s">
        <v>6</v>
      </c>
      <c r="D30" s="1">
        <v>9.0</v>
      </c>
      <c r="E30" s="1">
        <v>6.54458999633789E-4</v>
      </c>
    </row>
    <row r="31">
      <c r="A31" s="1">
        <v>8.0</v>
      </c>
      <c r="B31" s="1">
        <v>0.2</v>
      </c>
      <c r="C31" s="1" t="s">
        <v>6</v>
      </c>
      <c r="D31" s="1">
        <v>11.0</v>
      </c>
      <c r="E31" s="1">
        <v>6.54935836791992E-4</v>
      </c>
    </row>
    <row r="32">
      <c r="A32" s="1">
        <v>16.0</v>
      </c>
      <c r="B32" s="1">
        <v>0.2</v>
      </c>
      <c r="C32" s="1" t="s">
        <v>6</v>
      </c>
      <c r="D32" s="1">
        <v>15.0</v>
      </c>
      <c r="E32" s="1">
        <v>8.70943069458007E-4</v>
      </c>
    </row>
    <row r="33">
      <c r="A33" s="1">
        <v>16.0</v>
      </c>
      <c r="B33" s="1">
        <v>0.2</v>
      </c>
      <c r="C33" s="1" t="s">
        <v>6</v>
      </c>
      <c r="D33" s="1">
        <v>11.0</v>
      </c>
      <c r="E33" s="1">
        <v>9.5367431640625E-4</v>
      </c>
    </row>
    <row r="34">
      <c r="A34" s="1">
        <v>16.0</v>
      </c>
      <c r="B34" s="1">
        <v>0.2</v>
      </c>
      <c r="C34" s="1" t="s">
        <v>6</v>
      </c>
      <c r="D34" s="1">
        <v>10.0</v>
      </c>
      <c r="E34" s="1">
        <v>8.48054885864257E-4</v>
      </c>
    </row>
    <row r="35">
      <c r="A35" s="1">
        <v>16.0</v>
      </c>
      <c r="B35" s="1">
        <v>0.2</v>
      </c>
      <c r="C35" s="1" t="s">
        <v>6</v>
      </c>
      <c r="D35" s="1">
        <v>15.0</v>
      </c>
      <c r="E35" s="1">
        <v>6.89268112182617E-4</v>
      </c>
    </row>
    <row r="36">
      <c r="A36" s="1">
        <v>16.0</v>
      </c>
      <c r="B36" s="1">
        <v>0.2</v>
      </c>
      <c r="C36" s="1" t="s">
        <v>6</v>
      </c>
      <c r="D36" s="1">
        <v>16.0</v>
      </c>
      <c r="E36" s="1">
        <v>6.64472579956054E-4</v>
      </c>
    </row>
    <row r="37">
      <c r="A37" s="1">
        <v>16.0</v>
      </c>
      <c r="B37" s="1">
        <v>0.2</v>
      </c>
      <c r="C37" s="1" t="s">
        <v>6</v>
      </c>
      <c r="D37" s="1">
        <v>18.0</v>
      </c>
      <c r="E37" s="1">
        <v>6.69240951538085E-4</v>
      </c>
    </row>
    <row r="38">
      <c r="A38" s="1">
        <v>16.0</v>
      </c>
      <c r="B38" s="1">
        <v>0.2</v>
      </c>
      <c r="C38" s="1" t="s">
        <v>6</v>
      </c>
      <c r="D38" s="1">
        <v>15.0</v>
      </c>
      <c r="E38" s="1">
        <v>6.68048858642578E-4</v>
      </c>
    </row>
    <row r="39">
      <c r="A39" s="1">
        <v>16.0</v>
      </c>
      <c r="B39" s="1">
        <v>0.2</v>
      </c>
      <c r="C39" s="1" t="s">
        <v>6</v>
      </c>
      <c r="D39" s="1">
        <v>17.0</v>
      </c>
      <c r="E39" s="1">
        <v>6.6232681274414E-4</v>
      </c>
    </row>
    <row r="40">
      <c r="A40" s="1">
        <v>16.0</v>
      </c>
      <c r="B40" s="1">
        <v>0.2</v>
      </c>
      <c r="C40" s="1" t="s">
        <v>6</v>
      </c>
      <c r="D40" s="1">
        <v>20.0</v>
      </c>
      <c r="E40" s="1">
        <v>6.98089599609375E-4</v>
      </c>
    </row>
    <row r="41">
      <c r="A41" s="1">
        <v>16.0</v>
      </c>
      <c r="B41" s="1">
        <v>0.2</v>
      </c>
      <c r="C41" s="1" t="s">
        <v>6</v>
      </c>
      <c r="D41" s="1">
        <v>17.0</v>
      </c>
      <c r="E41" s="1">
        <v>6.7138671875E-4</v>
      </c>
    </row>
    <row r="42">
      <c r="A42" s="1">
        <v>32.0</v>
      </c>
      <c r="B42" s="1">
        <v>0.2</v>
      </c>
      <c r="C42" s="1" t="s">
        <v>6</v>
      </c>
      <c r="D42" s="1">
        <v>19.0</v>
      </c>
      <c r="E42" s="1">
        <v>6.81400299072265E-4</v>
      </c>
    </row>
    <row r="43">
      <c r="A43" s="1">
        <v>32.0</v>
      </c>
      <c r="B43" s="1">
        <v>0.2</v>
      </c>
      <c r="C43" s="1" t="s">
        <v>6</v>
      </c>
      <c r="D43" s="1">
        <v>17.0</v>
      </c>
      <c r="E43" s="1">
        <v>6.67572021484375E-4</v>
      </c>
    </row>
    <row r="44">
      <c r="A44" s="1">
        <v>32.0</v>
      </c>
      <c r="B44" s="1">
        <v>0.2</v>
      </c>
      <c r="C44" s="1" t="s">
        <v>6</v>
      </c>
      <c r="D44" s="1">
        <v>15.0</v>
      </c>
      <c r="E44" s="1">
        <v>6.77347183227539E-4</v>
      </c>
    </row>
    <row r="45">
      <c r="A45" s="1">
        <v>32.0</v>
      </c>
      <c r="B45" s="1">
        <v>0.2</v>
      </c>
      <c r="C45" s="1" t="s">
        <v>6</v>
      </c>
      <c r="D45" s="1">
        <v>18.0</v>
      </c>
      <c r="E45" s="1">
        <v>6.67572021484375E-4</v>
      </c>
    </row>
    <row r="46">
      <c r="A46" s="1">
        <v>32.0</v>
      </c>
      <c r="B46" s="1">
        <v>0.2</v>
      </c>
      <c r="C46" s="1" t="s">
        <v>6</v>
      </c>
      <c r="D46" s="1">
        <v>24.0</v>
      </c>
      <c r="E46" s="1">
        <v>6.86168670654296E-4</v>
      </c>
    </row>
    <row r="47">
      <c r="A47" s="1">
        <v>32.0</v>
      </c>
      <c r="B47" s="1">
        <v>0.2</v>
      </c>
      <c r="C47" s="1" t="s">
        <v>6</v>
      </c>
      <c r="D47" s="1">
        <v>24.0</v>
      </c>
      <c r="E47" s="1">
        <v>7.38382339477539E-4</v>
      </c>
    </row>
    <row r="48">
      <c r="A48" s="1">
        <v>32.0</v>
      </c>
      <c r="B48" s="1">
        <v>0.2</v>
      </c>
      <c r="C48" s="1" t="s">
        <v>6</v>
      </c>
      <c r="D48" s="1">
        <v>14.0</v>
      </c>
      <c r="E48" s="1">
        <v>6.64472579956054E-4</v>
      </c>
    </row>
    <row r="49">
      <c r="A49" s="1">
        <v>32.0</v>
      </c>
      <c r="B49" s="1">
        <v>0.2</v>
      </c>
      <c r="C49" s="1" t="s">
        <v>6</v>
      </c>
      <c r="D49" s="1">
        <v>21.0</v>
      </c>
      <c r="E49" s="1">
        <v>6.74724578857421E-4</v>
      </c>
    </row>
    <row r="50">
      <c r="A50" s="1">
        <v>32.0</v>
      </c>
      <c r="B50" s="1">
        <v>0.2</v>
      </c>
      <c r="C50" s="1" t="s">
        <v>6</v>
      </c>
      <c r="D50" s="1">
        <v>15.0</v>
      </c>
      <c r="E50" s="1">
        <v>6.6542625427246E-4</v>
      </c>
    </row>
    <row r="51">
      <c r="A51" s="1">
        <v>32.0</v>
      </c>
      <c r="B51" s="1">
        <v>0.2</v>
      </c>
      <c r="C51" s="1" t="s">
        <v>6</v>
      </c>
      <c r="D51" s="1">
        <v>17.0</v>
      </c>
      <c r="E51" s="1">
        <v>6.58750534057617E-4</v>
      </c>
    </row>
    <row r="52">
      <c r="A52" s="1">
        <v>64.0</v>
      </c>
      <c r="B52" s="1">
        <v>0.2</v>
      </c>
      <c r="C52" s="1" t="s">
        <v>6</v>
      </c>
      <c r="D52" s="1">
        <v>12.0</v>
      </c>
      <c r="E52" s="1">
        <v>6.51836395263671E-4</v>
      </c>
    </row>
    <row r="53">
      <c r="A53" s="1">
        <v>64.0</v>
      </c>
      <c r="B53" s="1">
        <v>0.2</v>
      </c>
      <c r="C53" s="1" t="s">
        <v>6</v>
      </c>
      <c r="D53" s="1">
        <v>22.0</v>
      </c>
      <c r="E53" s="1">
        <v>6.6375732421875E-4</v>
      </c>
    </row>
    <row r="54">
      <c r="A54" s="1">
        <v>64.0</v>
      </c>
      <c r="B54" s="1">
        <v>0.2</v>
      </c>
      <c r="C54" s="1" t="s">
        <v>6</v>
      </c>
      <c r="D54" s="1">
        <v>21.0</v>
      </c>
      <c r="E54" s="1">
        <v>6.59942626953125E-4</v>
      </c>
    </row>
    <row r="55">
      <c r="A55" s="1">
        <v>64.0</v>
      </c>
      <c r="B55" s="1">
        <v>0.2</v>
      </c>
      <c r="C55" s="1" t="s">
        <v>6</v>
      </c>
      <c r="D55" s="1">
        <v>18.0</v>
      </c>
      <c r="E55" s="1">
        <v>6.61611557006835E-4</v>
      </c>
    </row>
    <row r="56">
      <c r="A56" s="1">
        <v>64.0</v>
      </c>
      <c r="B56" s="1">
        <v>0.2</v>
      </c>
      <c r="C56" s="1" t="s">
        <v>6</v>
      </c>
      <c r="D56" s="1">
        <v>22.0</v>
      </c>
      <c r="E56" s="1">
        <v>6.76155090332031E-4</v>
      </c>
    </row>
    <row r="57">
      <c r="A57" s="1">
        <v>64.0</v>
      </c>
      <c r="B57" s="1">
        <v>0.2</v>
      </c>
      <c r="C57" s="1" t="s">
        <v>6</v>
      </c>
      <c r="D57" s="1">
        <v>11.0</v>
      </c>
      <c r="E57" s="1">
        <v>6.83784484863281E-4</v>
      </c>
    </row>
    <row r="58">
      <c r="A58" s="1">
        <v>64.0</v>
      </c>
      <c r="B58" s="1">
        <v>0.2</v>
      </c>
      <c r="C58" s="1" t="s">
        <v>6</v>
      </c>
      <c r="D58" s="1">
        <v>10.0</v>
      </c>
      <c r="E58" s="1">
        <v>6.73770904541015E-4</v>
      </c>
    </row>
    <row r="59">
      <c r="A59" s="1">
        <v>64.0</v>
      </c>
      <c r="B59" s="1">
        <v>0.2</v>
      </c>
      <c r="C59" s="1" t="s">
        <v>6</v>
      </c>
      <c r="D59" s="1">
        <v>25.0</v>
      </c>
      <c r="E59" s="1">
        <v>6.7901611328125E-4</v>
      </c>
    </row>
    <row r="60">
      <c r="A60" s="1">
        <v>64.0</v>
      </c>
      <c r="B60" s="1">
        <v>0.2</v>
      </c>
      <c r="C60" s="1" t="s">
        <v>6</v>
      </c>
      <c r="D60" s="1">
        <v>20.0</v>
      </c>
      <c r="E60" s="1">
        <v>6.70433044433593E-4</v>
      </c>
    </row>
    <row r="61">
      <c r="A61" s="1">
        <v>64.0</v>
      </c>
      <c r="B61" s="1">
        <v>0.2</v>
      </c>
      <c r="C61" s="1" t="s">
        <v>6</v>
      </c>
      <c r="D61" s="1">
        <v>19.0</v>
      </c>
      <c r="E61" s="1">
        <v>6.72101974487304E-4</v>
      </c>
    </row>
    <row r="62">
      <c r="A62" s="1">
        <v>128.0</v>
      </c>
      <c r="B62" s="1">
        <v>0.2</v>
      </c>
      <c r="C62" s="1" t="s">
        <v>6</v>
      </c>
      <c r="D62" s="1">
        <v>15.0</v>
      </c>
      <c r="E62" s="1">
        <v>6.66618347167968E-4</v>
      </c>
    </row>
    <row r="63">
      <c r="A63" s="1">
        <v>128.0</v>
      </c>
      <c r="B63" s="1">
        <v>0.2</v>
      </c>
      <c r="C63" s="1" t="s">
        <v>6</v>
      </c>
      <c r="D63" s="1">
        <v>25.0</v>
      </c>
      <c r="E63" s="1">
        <v>6.6375732421875E-4</v>
      </c>
    </row>
    <row r="64">
      <c r="A64" s="1">
        <v>128.0</v>
      </c>
      <c r="B64" s="1">
        <v>0.2</v>
      </c>
      <c r="C64" s="1" t="s">
        <v>6</v>
      </c>
      <c r="D64" s="1">
        <v>19.0</v>
      </c>
      <c r="E64" s="1">
        <v>6.71625137329101E-4</v>
      </c>
    </row>
    <row r="65">
      <c r="A65" s="1">
        <v>128.0</v>
      </c>
      <c r="B65" s="1">
        <v>0.2</v>
      </c>
      <c r="C65" s="1" t="s">
        <v>6</v>
      </c>
      <c r="D65" s="1">
        <v>24.0</v>
      </c>
      <c r="E65" s="1">
        <v>6.67810440063476E-4</v>
      </c>
    </row>
    <row r="66">
      <c r="A66" s="1">
        <v>128.0</v>
      </c>
      <c r="B66" s="1">
        <v>0.2</v>
      </c>
      <c r="C66" s="1" t="s">
        <v>6</v>
      </c>
      <c r="D66" s="1">
        <v>15.0</v>
      </c>
      <c r="E66" s="1">
        <v>6.6542625427246E-4</v>
      </c>
    </row>
    <row r="67">
      <c r="A67" s="1">
        <v>128.0</v>
      </c>
      <c r="B67" s="1">
        <v>0.2</v>
      </c>
      <c r="C67" s="1" t="s">
        <v>6</v>
      </c>
      <c r="D67" s="1">
        <v>17.0</v>
      </c>
      <c r="E67" s="1">
        <v>6.6232681274414E-4</v>
      </c>
    </row>
    <row r="68">
      <c r="A68" s="1">
        <v>128.0</v>
      </c>
      <c r="B68" s="1">
        <v>0.2</v>
      </c>
      <c r="C68" s="1" t="s">
        <v>6</v>
      </c>
      <c r="D68" s="1">
        <v>22.0</v>
      </c>
      <c r="E68" s="1">
        <v>6.65664672851562E-4</v>
      </c>
    </row>
    <row r="69">
      <c r="A69" s="1">
        <v>128.0</v>
      </c>
      <c r="B69" s="1">
        <v>0.2</v>
      </c>
      <c r="C69" s="1" t="s">
        <v>6</v>
      </c>
      <c r="D69" s="1">
        <v>18.0</v>
      </c>
      <c r="E69" s="1">
        <v>6.55889511108398E-4</v>
      </c>
    </row>
    <row r="70">
      <c r="A70" s="1">
        <v>128.0</v>
      </c>
      <c r="B70" s="1">
        <v>0.2</v>
      </c>
      <c r="C70" s="1" t="s">
        <v>6</v>
      </c>
      <c r="D70" s="1">
        <v>33.0</v>
      </c>
      <c r="E70" s="1">
        <v>6.561279296875E-4</v>
      </c>
    </row>
    <row r="71">
      <c r="A71" s="1">
        <v>128.0</v>
      </c>
      <c r="B71" s="1">
        <v>0.2</v>
      </c>
      <c r="C71" s="1" t="s">
        <v>6</v>
      </c>
      <c r="D71" s="1">
        <v>11.0</v>
      </c>
      <c r="E71" s="1">
        <v>7.06195831298828E-4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tr">
        <f>IFERROR(__xludf.DUMMYFUNCTION("QUERY(A:E, ""SELECT A, AVG(D) GROUP BY A LABEL AVG(D) 'Promedio de Medida de Desempeño', A 'Tamaño'"")"),"Tamaño")</f>
        <v>Tamaño</v>
      </c>
      <c r="H1" s="2" t="str">
        <f>IFERROR(__xludf.DUMMYFUNCTION("""COMPUTED_VALUE"""),"Promedio de Medida de Desempeño")</f>
        <v>Promedio de Medida de Desempeño</v>
      </c>
    </row>
    <row r="2">
      <c r="A2" s="1">
        <v>2.0</v>
      </c>
      <c r="B2" s="1">
        <v>0.4</v>
      </c>
      <c r="C2" s="1" t="s">
        <v>5</v>
      </c>
      <c r="D2" s="1">
        <v>1.0</v>
      </c>
      <c r="E2" s="1">
        <v>7.96794891357421E-4</v>
      </c>
      <c r="G2" s="2"/>
      <c r="H2" s="2"/>
    </row>
    <row r="3">
      <c r="A3" s="1">
        <v>2.0</v>
      </c>
      <c r="B3" s="1">
        <v>0.4</v>
      </c>
      <c r="C3" s="1" t="s">
        <v>5</v>
      </c>
      <c r="D3" s="1">
        <v>1.0</v>
      </c>
      <c r="E3" s="1">
        <v>7.90119171142578E-4</v>
      </c>
      <c r="G3" s="2">
        <f>IFERROR(__xludf.DUMMYFUNCTION("""COMPUTED_VALUE"""),2.0)</f>
        <v>2</v>
      </c>
      <c r="H3" s="2">
        <f>IFERROR(__xludf.DUMMYFUNCTION("""COMPUTED_VALUE"""),1.0)</f>
        <v>1</v>
      </c>
    </row>
    <row r="4">
      <c r="A4" s="1">
        <v>2.0</v>
      </c>
      <c r="B4" s="1">
        <v>0.4</v>
      </c>
      <c r="C4" s="1" t="s">
        <v>5</v>
      </c>
      <c r="D4" s="1">
        <v>1.0</v>
      </c>
      <c r="E4" s="1">
        <v>7.82251358032226E-4</v>
      </c>
      <c r="G4" s="2">
        <f>IFERROR(__xludf.DUMMYFUNCTION("""COMPUTED_VALUE"""),4.0)</f>
        <v>4</v>
      </c>
      <c r="H4" s="2">
        <f>IFERROR(__xludf.DUMMYFUNCTION("""COMPUTED_VALUE"""),6.0)</f>
        <v>6</v>
      </c>
    </row>
    <row r="5">
      <c r="A5" s="1">
        <v>2.0</v>
      </c>
      <c r="B5" s="1">
        <v>0.4</v>
      </c>
      <c r="C5" s="1" t="s">
        <v>5</v>
      </c>
      <c r="D5" s="1">
        <v>1.0</v>
      </c>
      <c r="E5" s="1">
        <v>0.00144147872924804</v>
      </c>
      <c r="G5" s="2">
        <f>IFERROR(__xludf.DUMMYFUNCTION("""COMPUTED_VALUE"""),8.0)</f>
        <v>8</v>
      </c>
      <c r="H5" s="2">
        <f>IFERROR(__xludf.DUMMYFUNCTION("""COMPUTED_VALUE"""),25.0)</f>
        <v>25</v>
      </c>
    </row>
    <row r="6">
      <c r="A6" s="1">
        <v>2.0</v>
      </c>
      <c r="B6" s="1">
        <v>0.4</v>
      </c>
      <c r="C6" s="1" t="s">
        <v>5</v>
      </c>
      <c r="D6" s="1">
        <v>1.0</v>
      </c>
      <c r="E6" s="1">
        <v>0.00151371955871582</v>
      </c>
      <c r="G6" s="2">
        <f>IFERROR(__xludf.DUMMYFUNCTION("""COMPUTED_VALUE"""),16.0)</f>
        <v>16</v>
      </c>
      <c r="H6" s="2">
        <f>IFERROR(__xludf.DUMMYFUNCTION("""COMPUTED_VALUE"""),72.7)</f>
        <v>72.7</v>
      </c>
    </row>
    <row r="7">
      <c r="A7" s="1">
        <v>2.0</v>
      </c>
      <c r="B7" s="1">
        <v>0.4</v>
      </c>
      <c r="C7" s="1" t="s">
        <v>5</v>
      </c>
      <c r="D7" s="1">
        <v>1.0</v>
      </c>
      <c r="E7" s="1">
        <v>0.00148344039916992</v>
      </c>
      <c r="G7" s="2">
        <f>IFERROR(__xludf.DUMMYFUNCTION("""COMPUTED_VALUE"""),32.0)</f>
        <v>32</v>
      </c>
      <c r="H7" s="2">
        <f>IFERROR(__xludf.DUMMYFUNCTION("""COMPUTED_VALUE"""),106.7)</f>
        <v>106.7</v>
      </c>
    </row>
    <row r="8">
      <c r="A8" s="1">
        <v>2.0</v>
      </c>
      <c r="B8" s="1">
        <v>0.4</v>
      </c>
      <c r="C8" s="1" t="s">
        <v>5</v>
      </c>
      <c r="D8" s="1">
        <v>1.0</v>
      </c>
      <c r="E8" s="1">
        <v>0.00140070915222167</v>
      </c>
      <c r="G8" s="2">
        <f>IFERROR(__xludf.DUMMYFUNCTION("""COMPUTED_VALUE"""),64.0)</f>
        <v>64</v>
      </c>
      <c r="H8" s="2">
        <f>IFERROR(__xludf.DUMMYFUNCTION("""COMPUTED_VALUE"""),117.3)</f>
        <v>117.3</v>
      </c>
    </row>
    <row r="9">
      <c r="A9" s="1">
        <v>2.0</v>
      </c>
      <c r="B9" s="1">
        <v>0.4</v>
      </c>
      <c r="C9" s="1" t="s">
        <v>5</v>
      </c>
      <c r="D9" s="1">
        <v>1.0</v>
      </c>
      <c r="E9" s="1">
        <v>7.87258148193359E-4</v>
      </c>
      <c r="G9" s="2">
        <f>IFERROR(__xludf.DUMMYFUNCTION("""COMPUTED_VALUE"""),128.0)</f>
        <v>128</v>
      </c>
      <c r="H9" s="2">
        <f>IFERROR(__xludf.DUMMYFUNCTION("""COMPUTED_VALUE"""),128.2)</f>
        <v>128.2</v>
      </c>
    </row>
    <row r="10">
      <c r="A10" s="1">
        <v>2.0</v>
      </c>
      <c r="B10" s="1">
        <v>0.4</v>
      </c>
      <c r="C10" s="1" t="s">
        <v>5</v>
      </c>
      <c r="D10" s="1">
        <v>1.0</v>
      </c>
      <c r="E10" s="1">
        <v>7.69853591918945E-4</v>
      </c>
    </row>
    <row r="11">
      <c r="A11" s="1">
        <v>2.0</v>
      </c>
      <c r="B11" s="1">
        <v>0.4</v>
      </c>
      <c r="C11" s="1" t="s">
        <v>5</v>
      </c>
      <c r="D11" s="1">
        <v>1.0</v>
      </c>
      <c r="E11" s="1">
        <v>7.97748565673828E-4</v>
      </c>
    </row>
    <row r="12">
      <c r="A12" s="1">
        <v>4.0</v>
      </c>
      <c r="B12" s="1">
        <v>0.4</v>
      </c>
      <c r="C12" s="1" t="s">
        <v>5</v>
      </c>
      <c r="D12" s="1">
        <v>6.0</v>
      </c>
      <c r="E12" s="1">
        <v>7.74145126342773E-4</v>
      </c>
    </row>
    <row r="13">
      <c r="A13" s="1">
        <v>4.0</v>
      </c>
      <c r="B13" s="1">
        <v>0.4</v>
      </c>
      <c r="C13" s="1" t="s">
        <v>5</v>
      </c>
      <c r="D13" s="1">
        <v>6.0</v>
      </c>
      <c r="E13" s="1">
        <v>7.94887542724609E-4</v>
      </c>
    </row>
    <row r="14">
      <c r="A14" s="1">
        <v>4.0</v>
      </c>
      <c r="B14" s="1">
        <v>0.4</v>
      </c>
      <c r="C14" s="1" t="s">
        <v>5</v>
      </c>
      <c r="D14" s="1">
        <v>6.0</v>
      </c>
      <c r="E14" s="1">
        <v>7.73429870605468E-4</v>
      </c>
    </row>
    <row r="15">
      <c r="A15" s="1">
        <v>4.0</v>
      </c>
      <c r="B15" s="1">
        <v>0.4</v>
      </c>
      <c r="C15" s="1" t="s">
        <v>5</v>
      </c>
      <c r="D15" s="1">
        <v>6.0</v>
      </c>
      <c r="E15" s="1">
        <v>8.41617584228515E-4</v>
      </c>
    </row>
    <row r="16">
      <c r="A16" s="1">
        <v>4.0</v>
      </c>
      <c r="B16" s="1">
        <v>0.4</v>
      </c>
      <c r="C16" s="1" t="s">
        <v>5</v>
      </c>
      <c r="D16" s="1">
        <v>6.0</v>
      </c>
      <c r="E16" s="1">
        <v>8.44478607177734E-4</v>
      </c>
    </row>
    <row r="17">
      <c r="A17" s="1">
        <v>4.0</v>
      </c>
      <c r="B17" s="1">
        <v>0.4</v>
      </c>
      <c r="C17" s="1" t="s">
        <v>5</v>
      </c>
      <c r="D17" s="1">
        <v>6.0</v>
      </c>
      <c r="E17" s="1">
        <v>7.9512596130371E-4</v>
      </c>
    </row>
    <row r="18">
      <c r="A18" s="1">
        <v>4.0</v>
      </c>
      <c r="B18" s="1">
        <v>0.4</v>
      </c>
      <c r="C18" s="1" t="s">
        <v>5</v>
      </c>
      <c r="D18" s="1">
        <v>6.0</v>
      </c>
      <c r="E18" s="1">
        <v>7.76052474975585E-4</v>
      </c>
    </row>
    <row r="19">
      <c r="A19" s="1">
        <v>4.0</v>
      </c>
      <c r="B19" s="1">
        <v>0.4</v>
      </c>
      <c r="C19" s="1" t="s">
        <v>5</v>
      </c>
      <c r="D19" s="1">
        <v>6.0</v>
      </c>
      <c r="E19" s="1">
        <v>8.39710235595703E-4</v>
      </c>
    </row>
    <row r="20">
      <c r="A20" s="1">
        <v>4.0</v>
      </c>
      <c r="B20" s="1">
        <v>0.4</v>
      </c>
      <c r="C20" s="1" t="s">
        <v>5</v>
      </c>
      <c r="D20" s="1">
        <v>6.0</v>
      </c>
      <c r="E20" s="1">
        <v>7.80582427978515E-4</v>
      </c>
    </row>
    <row r="21">
      <c r="A21" s="1">
        <v>4.0</v>
      </c>
      <c r="B21" s="1">
        <v>0.4</v>
      </c>
      <c r="C21" s="1" t="s">
        <v>5</v>
      </c>
      <c r="D21" s="1">
        <v>6.0</v>
      </c>
      <c r="E21" s="1">
        <v>7.9512596130371E-4</v>
      </c>
    </row>
    <row r="22">
      <c r="A22" s="1">
        <v>8.0</v>
      </c>
      <c r="B22" s="1">
        <v>0.4</v>
      </c>
      <c r="C22" s="1" t="s">
        <v>5</v>
      </c>
      <c r="D22" s="1">
        <v>25.0</v>
      </c>
      <c r="E22" s="1">
        <v>7.71999359130859E-4</v>
      </c>
    </row>
    <row r="23">
      <c r="A23" s="1">
        <v>8.0</v>
      </c>
      <c r="B23" s="1">
        <v>0.4</v>
      </c>
      <c r="C23" s="1" t="s">
        <v>5</v>
      </c>
      <c r="D23" s="1">
        <v>25.0</v>
      </c>
      <c r="E23" s="1">
        <v>7.74860382080078E-4</v>
      </c>
    </row>
    <row r="24">
      <c r="A24" s="1">
        <v>8.0</v>
      </c>
      <c r="B24" s="1">
        <v>0.4</v>
      </c>
      <c r="C24" s="1" t="s">
        <v>5</v>
      </c>
      <c r="D24" s="1">
        <v>25.0</v>
      </c>
      <c r="E24" s="1">
        <v>8.10146331787109E-4</v>
      </c>
    </row>
    <row r="25">
      <c r="A25" s="1">
        <v>8.0</v>
      </c>
      <c r="B25" s="1">
        <v>0.4</v>
      </c>
      <c r="C25" s="1" t="s">
        <v>5</v>
      </c>
      <c r="D25" s="1">
        <v>25.0</v>
      </c>
      <c r="E25" s="1">
        <v>7.7366828918457E-4</v>
      </c>
    </row>
    <row r="26">
      <c r="A26" s="1">
        <v>8.0</v>
      </c>
      <c r="B26" s="1">
        <v>0.4</v>
      </c>
      <c r="C26" s="1" t="s">
        <v>5</v>
      </c>
      <c r="D26" s="1">
        <v>25.0</v>
      </c>
      <c r="E26" s="1">
        <v>7.70807266235351E-4</v>
      </c>
    </row>
    <row r="27">
      <c r="A27" s="1">
        <v>8.0</v>
      </c>
      <c r="B27" s="1">
        <v>0.4</v>
      </c>
      <c r="C27" s="1" t="s">
        <v>5</v>
      </c>
      <c r="D27" s="1">
        <v>25.0</v>
      </c>
      <c r="E27" s="1">
        <v>8.13245773315429E-4</v>
      </c>
    </row>
    <row r="28">
      <c r="A28" s="1">
        <v>8.0</v>
      </c>
      <c r="B28" s="1">
        <v>0.4</v>
      </c>
      <c r="C28" s="1" t="s">
        <v>5</v>
      </c>
      <c r="D28" s="1">
        <v>25.0</v>
      </c>
      <c r="E28" s="1">
        <v>0.00103259086608886</v>
      </c>
    </row>
    <row r="29">
      <c r="A29" s="1">
        <v>8.0</v>
      </c>
      <c r="B29" s="1">
        <v>0.4</v>
      </c>
      <c r="C29" s="1" t="s">
        <v>5</v>
      </c>
      <c r="D29" s="1">
        <v>25.0</v>
      </c>
      <c r="E29" s="1">
        <v>7.7986717224121E-4</v>
      </c>
    </row>
    <row r="30">
      <c r="A30" s="1">
        <v>8.0</v>
      </c>
      <c r="B30" s="1">
        <v>0.4</v>
      </c>
      <c r="C30" s="1" t="s">
        <v>5</v>
      </c>
      <c r="D30" s="1">
        <v>25.0</v>
      </c>
      <c r="E30" s="1">
        <v>8.16583633422851E-4</v>
      </c>
    </row>
    <row r="31">
      <c r="A31" s="1">
        <v>8.0</v>
      </c>
      <c r="B31" s="1">
        <v>0.4</v>
      </c>
      <c r="C31" s="1" t="s">
        <v>5</v>
      </c>
      <c r="D31" s="1">
        <v>25.0</v>
      </c>
      <c r="E31" s="1">
        <v>7.81059265136718E-4</v>
      </c>
    </row>
    <row r="32">
      <c r="A32" s="1">
        <v>16.0</v>
      </c>
      <c r="B32" s="1">
        <v>0.4</v>
      </c>
      <c r="C32" s="1" t="s">
        <v>5</v>
      </c>
      <c r="D32" s="1">
        <v>76.0</v>
      </c>
      <c r="E32" s="1">
        <v>8.01324844360351E-4</v>
      </c>
    </row>
    <row r="33">
      <c r="A33" s="1">
        <v>16.0</v>
      </c>
      <c r="B33" s="1">
        <v>0.4</v>
      </c>
      <c r="C33" s="1" t="s">
        <v>5</v>
      </c>
      <c r="D33" s="1">
        <v>63.0</v>
      </c>
      <c r="E33" s="1">
        <v>8.08000564575195E-4</v>
      </c>
    </row>
    <row r="34">
      <c r="A34" s="1">
        <v>16.0</v>
      </c>
      <c r="B34" s="1">
        <v>0.4</v>
      </c>
      <c r="C34" s="1" t="s">
        <v>5</v>
      </c>
      <c r="D34" s="1">
        <v>86.0</v>
      </c>
      <c r="E34" s="1">
        <v>7.59124755859375E-4</v>
      </c>
    </row>
    <row r="35">
      <c r="A35" s="1">
        <v>16.0</v>
      </c>
      <c r="B35" s="1">
        <v>0.4</v>
      </c>
      <c r="C35" s="1" t="s">
        <v>5</v>
      </c>
      <c r="D35" s="1">
        <v>67.0</v>
      </c>
      <c r="E35" s="1">
        <v>7.63893127441406E-4</v>
      </c>
    </row>
    <row r="36">
      <c r="A36" s="1">
        <v>16.0</v>
      </c>
      <c r="B36" s="1">
        <v>0.4</v>
      </c>
      <c r="C36" s="1" t="s">
        <v>5</v>
      </c>
      <c r="D36" s="1">
        <v>68.0</v>
      </c>
      <c r="E36" s="1">
        <v>7.87019729614257E-4</v>
      </c>
    </row>
    <row r="37">
      <c r="A37" s="1">
        <v>16.0</v>
      </c>
      <c r="B37" s="1">
        <v>0.4</v>
      </c>
      <c r="C37" s="1" t="s">
        <v>5</v>
      </c>
      <c r="D37" s="1">
        <v>76.0</v>
      </c>
      <c r="E37" s="1">
        <v>7.60793685913085E-4</v>
      </c>
    </row>
    <row r="38">
      <c r="A38" s="1">
        <v>16.0</v>
      </c>
      <c r="B38" s="1">
        <v>0.4</v>
      </c>
      <c r="C38" s="1" t="s">
        <v>5</v>
      </c>
      <c r="D38" s="1">
        <v>90.0</v>
      </c>
      <c r="E38" s="1">
        <v>7.87734985351562E-4</v>
      </c>
    </row>
    <row r="39">
      <c r="A39" s="1">
        <v>16.0</v>
      </c>
      <c r="B39" s="1">
        <v>0.4</v>
      </c>
      <c r="C39" s="1" t="s">
        <v>5</v>
      </c>
      <c r="D39" s="1">
        <v>65.0</v>
      </c>
      <c r="E39" s="1">
        <v>7.8439712524414E-4</v>
      </c>
    </row>
    <row r="40">
      <c r="A40" s="1">
        <v>16.0</v>
      </c>
      <c r="B40" s="1">
        <v>0.4</v>
      </c>
      <c r="C40" s="1" t="s">
        <v>5</v>
      </c>
      <c r="D40" s="1">
        <v>53.0</v>
      </c>
      <c r="E40" s="1">
        <v>7.67230987548828E-4</v>
      </c>
    </row>
    <row r="41">
      <c r="A41" s="1">
        <v>16.0</v>
      </c>
      <c r="B41" s="1">
        <v>0.4</v>
      </c>
      <c r="C41" s="1" t="s">
        <v>5</v>
      </c>
      <c r="D41" s="1">
        <v>83.0</v>
      </c>
      <c r="E41" s="1">
        <v>7.59363174438476E-4</v>
      </c>
    </row>
    <row r="42">
      <c r="A42" s="1">
        <v>32.0</v>
      </c>
      <c r="B42" s="1">
        <v>0.4</v>
      </c>
      <c r="C42" s="1" t="s">
        <v>5</v>
      </c>
      <c r="D42" s="1">
        <v>103.0</v>
      </c>
      <c r="E42" s="1">
        <v>7.82489776611328E-4</v>
      </c>
    </row>
    <row r="43">
      <c r="A43" s="1">
        <v>32.0</v>
      </c>
      <c r="B43" s="1">
        <v>0.4</v>
      </c>
      <c r="C43" s="1" t="s">
        <v>5</v>
      </c>
      <c r="D43" s="1">
        <v>94.0</v>
      </c>
      <c r="E43" s="1">
        <v>7.59363174438476E-4</v>
      </c>
    </row>
    <row r="44">
      <c r="A44" s="1">
        <v>32.0</v>
      </c>
      <c r="B44" s="1">
        <v>0.4</v>
      </c>
      <c r="C44" s="1" t="s">
        <v>5</v>
      </c>
      <c r="D44" s="1">
        <v>118.0</v>
      </c>
      <c r="E44" s="1">
        <v>7.46011734008789E-4</v>
      </c>
    </row>
    <row r="45">
      <c r="A45" s="1">
        <v>32.0</v>
      </c>
      <c r="B45" s="1">
        <v>0.4</v>
      </c>
      <c r="C45" s="1" t="s">
        <v>5</v>
      </c>
      <c r="D45" s="1">
        <v>119.0</v>
      </c>
      <c r="E45" s="1">
        <v>7.7223777770996E-4</v>
      </c>
    </row>
    <row r="46">
      <c r="A46" s="1">
        <v>32.0</v>
      </c>
      <c r="B46" s="1">
        <v>0.4</v>
      </c>
      <c r="C46" s="1" t="s">
        <v>5</v>
      </c>
      <c r="D46" s="1">
        <v>103.0</v>
      </c>
      <c r="E46" s="1">
        <v>7.89642333984375E-4</v>
      </c>
    </row>
    <row r="47">
      <c r="A47" s="1">
        <v>32.0</v>
      </c>
      <c r="B47" s="1">
        <v>0.4</v>
      </c>
      <c r="C47" s="1" t="s">
        <v>5</v>
      </c>
      <c r="D47" s="1">
        <v>93.0</v>
      </c>
      <c r="E47" s="1">
        <v>7.64369964599609E-4</v>
      </c>
    </row>
    <row r="48">
      <c r="A48" s="1">
        <v>32.0</v>
      </c>
      <c r="B48" s="1">
        <v>0.4</v>
      </c>
      <c r="C48" s="1" t="s">
        <v>5</v>
      </c>
      <c r="D48" s="1">
        <v>117.0</v>
      </c>
      <c r="E48" s="1">
        <v>7.71284103393554E-4</v>
      </c>
    </row>
    <row r="49">
      <c r="A49" s="1">
        <v>32.0</v>
      </c>
      <c r="B49" s="1">
        <v>0.4</v>
      </c>
      <c r="C49" s="1" t="s">
        <v>5</v>
      </c>
      <c r="D49" s="1">
        <v>100.0</v>
      </c>
      <c r="E49" s="1">
        <v>7.57455825805664E-4</v>
      </c>
    </row>
    <row r="50">
      <c r="A50" s="1">
        <v>32.0</v>
      </c>
      <c r="B50" s="1">
        <v>0.4</v>
      </c>
      <c r="C50" s="1" t="s">
        <v>5</v>
      </c>
      <c r="D50" s="1">
        <v>107.0</v>
      </c>
      <c r="E50" s="1">
        <v>7.60078430175781E-4</v>
      </c>
    </row>
    <row r="51">
      <c r="A51" s="1">
        <v>32.0</v>
      </c>
      <c r="B51" s="1">
        <v>0.4</v>
      </c>
      <c r="C51" s="1" t="s">
        <v>5</v>
      </c>
      <c r="D51" s="1">
        <v>113.0</v>
      </c>
      <c r="E51" s="1">
        <v>7.78675079345703E-4</v>
      </c>
    </row>
    <row r="52">
      <c r="A52" s="1">
        <v>64.0</v>
      </c>
      <c r="B52" s="1">
        <v>0.4</v>
      </c>
      <c r="C52" s="1" t="s">
        <v>5</v>
      </c>
      <c r="D52" s="1">
        <v>94.0</v>
      </c>
      <c r="E52" s="1">
        <v>7.54117965698242E-4</v>
      </c>
    </row>
    <row r="53">
      <c r="A53" s="1">
        <v>64.0</v>
      </c>
      <c r="B53" s="1">
        <v>0.4</v>
      </c>
      <c r="C53" s="1" t="s">
        <v>5</v>
      </c>
      <c r="D53" s="1">
        <v>123.0</v>
      </c>
      <c r="E53" s="1">
        <v>7.6913833618164E-4</v>
      </c>
    </row>
    <row r="54">
      <c r="A54" s="1">
        <v>64.0</v>
      </c>
      <c r="B54" s="1">
        <v>0.4</v>
      </c>
      <c r="C54" s="1" t="s">
        <v>5</v>
      </c>
      <c r="D54" s="1">
        <v>85.0</v>
      </c>
      <c r="E54" s="1">
        <v>7.8749656677246E-4</v>
      </c>
    </row>
    <row r="55">
      <c r="A55" s="1">
        <v>64.0</v>
      </c>
      <c r="B55" s="1">
        <v>0.4</v>
      </c>
      <c r="C55" s="1" t="s">
        <v>5</v>
      </c>
      <c r="D55" s="1">
        <v>126.0</v>
      </c>
      <c r="E55" s="1">
        <v>7.58171081542968E-4</v>
      </c>
    </row>
    <row r="56">
      <c r="A56" s="1">
        <v>64.0</v>
      </c>
      <c r="B56" s="1">
        <v>0.4</v>
      </c>
      <c r="C56" s="1" t="s">
        <v>5</v>
      </c>
      <c r="D56" s="1">
        <v>137.0</v>
      </c>
      <c r="E56" s="1">
        <v>7.52687454223632E-4</v>
      </c>
    </row>
    <row r="57">
      <c r="A57" s="1">
        <v>64.0</v>
      </c>
      <c r="B57" s="1">
        <v>0.4</v>
      </c>
      <c r="C57" s="1" t="s">
        <v>5</v>
      </c>
      <c r="D57" s="1">
        <v>132.0</v>
      </c>
      <c r="E57" s="1">
        <v>7.77006149291992E-4</v>
      </c>
    </row>
    <row r="58">
      <c r="A58" s="1">
        <v>64.0</v>
      </c>
      <c r="B58" s="1">
        <v>0.4</v>
      </c>
      <c r="C58" s="1" t="s">
        <v>5</v>
      </c>
      <c r="D58" s="1">
        <v>87.0</v>
      </c>
      <c r="E58" s="1">
        <v>7.61747360229492E-4</v>
      </c>
    </row>
    <row r="59">
      <c r="A59" s="1">
        <v>64.0</v>
      </c>
      <c r="B59" s="1">
        <v>0.4</v>
      </c>
      <c r="C59" s="1" t="s">
        <v>5</v>
      </c>
      <c r="D59" s="1">
        <v>151.0</v>
      </c>
      <c r="E59" s="1">
        <v>8.97169113159179E-4</v>
      </c>
    </row>
    <row r="60">
      <c r="A60" s="1">
        <v>64.0</v>
      </c>
      <c r="B60" s="1">
        <v>0.4</v>
      </c>
      <c r="C60" s="1" t="s">
        <v>5</v>
      </c>
      <c r="D60" s="1">
        <v>149.0</v>
      </c>
      <c r="E60" s="1">
        <v>7.90834426879882E-4</v>
      </c>
    </row>
    <row r="61">
      <c r="A61" s="1">
        <v>64.0</v>
      </c>
      <c r="B61" s="1">
        <v>0.4</v>
      </c>
      <c r="C61" s="1" t="s">
        <v>5</v>
      </c>
      <c r="D61" s="1">
        <v>89.0</v>
      </c>
      <c r="E61" s="1">
        <v>7.82251358032226E-4</v>
      </c>
    </row>
    <row r="62">
      <c r="A62" s="1">
        <v>128.0</v>
      </c>
      <c r="B62" s="1">
        <v>0.4</v>
      </c>
      <c r="C62" s="1" t="s">
        <v>5</v>
      </c>
      <c r="D62" s="1">
        <v>143.0</v>
      </c>
      <c r="E62" s="1">
        <v>7.46011734008789E-4</v>
      </c>
    </row>
    <row r="63">
      <c r="A63" s="1">
        <v>128.0</v>
      </c>
      <c r="B63" s="1">
        <v>0.4</v>
      </c>
      <c r="C63" s="1" t="s">
        <v>5</v>
      </c>
      <c r="D63" s="1">
        <v>119.0</v>
      </c>
      <c r="E63" s="1">
        <v>7.69853591918945E-4</v>
      </c>
    </row>
    <row r="64">
      <c r="A64" s="1">
        <v>128.0</v>
      </c>
      <c r="B64" s="1">
        <v>0.4</v>
      </c>
      <c r="C64" s="1" t="s">
        <v>5</v>
      </c>
      <c r="D64" s="1">
        <v>151.0</v>
      </c>
      <c r="E64" s="1">
        <v>7.44581222534179E-4</v>
      </c>
    </row>
    <row r="65">
      <c r="A65" s="1">
        <v>128.0</v>
      </c>
      <c r="B65" s="1">
        <v>0.4</v>
      </c>
      <c r="C65" s="1" t="s">
        <v>5</v>
      </c>
      <c r="D65" s="1">
        <v>111.0</v>
      </c>
      <c r="E65" s="1">
        <v>7.51256942749023E-4</v>
      </c>
    </row>
    <row r="66">
      <c r="A66" s="1">
        <v>128.0</v>
      </c>
      <c r="B66" s="1">
        <v>0.4</v>
      </c>
      <c r="C66" s="1" t="s">
        <v>5</v>
      </c>
      <c r="D66" s="1">
        <v>111.0</v>
      </c>
      <c r="E66" s="1">
        <v>7.71522521972656E-4</v>
      </c>
    </row>
    <row r="67">
      <c r="A67" s="1">
        <v>128.0</v>
      </c>
      <c r="B67" s="1">
        <v>0.4</v>
      </c>
      <c r="C67" s="1" t="s">
        <v>5</v>
      </c>
      <c r="D67" s="1">
        <v>132.0</v>
      </c>
      <c r="E67" s="1">
        <v>7.4934959411621E-4</v>
      </c>
    </row>
    <row r="68">
      <c r="A68" s="1">
        <v>128.0</v>
      </c>
      <c r="B68" s="1">
        <v>0.4</v>
      </c>
      <c r="C68" s="1" t="s">
        <v>5</v>
      </c>
      <c r="D68" s="1">
        <v>130.0</v>
      </c>
      <c r="E68" s="1">
        <v>7.9965591430664E-4</v>
      </c>
    </row>
    <row r="69">
      <c r="A69" s="1">
        <v>128.0</v>
      </c>
      <c r="B69" s="1">
        <v>0.4</v>
      </c>
      <c r="C69" s="1" t="s">
        <v>5</v>
      </c>
      <c r="D69" s="1">
        <v>117.0</v>
      </c>
      <c r="E69" s="1">
        <v>0.00124597549438476</v>
      </c>
    </row>
    <row r="70">
      <c r="A70" s="1">
        <v>128.0</v>
      </c>
      <c r="B70" s="1">
        <v>0.4</v>
      </c>
      <c r="C70" s="1" t="s">
        <v>5</v>
      </c>
      <c r="D70" s="1">
        <v>122.0</v>
      </c>
      <c r="E70" s="1">
        <v>7.55071640014648E-4</v>
      </c>
    </row>
    <row r="71">
      <c r="A71" s="1">
        <v>128.0</v>
      </c>
      <c r="B71" s="1">
        <v>0.4</v>
      </c>
      <c r="C71" s="1" t="s">
        <v>5</v>
      </c>
      <c r="D71" s="1">
        <v>146.0</v>
      </c>
      <c r="E71" s="1">
        <v>7.46488571166992E-4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tr">
        <f>IFERROR(__xludf.DUMMYFUNCTION("QUERY(A:E, ""SELECT A, AVG(D) GROUP BY A LABEL AVG(D) 'Promedio de Medida de Desempeño', A 'Tamaño'"")"),"Tamaño")</f>
        <v>Tamaño</v>
      </c>
      <c r="H1" s="2" t="str">
        <f>IFERROR(__xludf.DUMMYFUNCTION("""COMPUTED_VALUE"""),"Promedio de Medida de Desempeño")</f>
        <v>Promedio de Medida de Desempeño</v>
      </c>
    </row>
    <row r="2">
      <c r="A2" s="1">
        <v>2.0</v>
      </c>
      <c r="B2" s="1">
        <v>0.4</v>
      </c>
      <c r="C2" s="1" t="s">
        <v>6</v>
      </c>
      <c r="D2" s="1">
        <v>1.0</v>
      </c>
      <c r="E2" s="1">
        <v>6.55889511108398E-4</v>
      </c>
      <c r="G2" s="2"/>
      <c r="H2" s="2"/>
    </row>
    <row r="3">
      <c r="A3" s="1">
        <v>2.0</v>
      </c>
      <c r="B3" s="1">
        <v>0.4</v>
      </c>
      <c r="C3" s="1" t="s">
        <v>6</v>
      </c>
      <c r="D3" s="1">
        <v>1.0</v>
      </c>
      <c r="E3" s="1">
        <v>6.99996948242187E-4</v>
      </c>
      <c r="G3" s="2">
        <f>IFERROR(__xludf.DUMMYFUNCTION("""COMPUTED_VALUE"""),2.0)</f>
        <v>2</v>
      </c>
      <c r="H3" s="2">
        <f>IFERROR(__xludf.DUMMYFUNCTION("""COMPUTED_VALUE"""),1.0)</f>
        <v>1</v>
      </c>
    </row>
    <row r="4">
      <c r="A4" s="1">
        <v>2.0</v>
      </c>
      <c r="B4" s="1">
        <v>0.4</v>
      </c>
      <c r="C4" s="1" t="s">
        <v>6</v>
      </c>
      <c r="D4" s="1">
        <v>1.0</v>
      </c>
      <c r="E4" s="1">
        <v>6.66141510009765E-4</v>
      </c>
      <c r="G4" s="2">
        <f>IFERROR(__xludf.DUMMYFUNCTION("""COMPUTED_VALUE"""),4.0)</f>
        <v>4</v>
      </c>
      <c r="H4" s="2">
        <f>IFERROR(__xludf.DUMMYFUNCTION("""COMPUTED_VALUE"""),5.9)</f>
        <v>5.9</v>
      </c>
    </row>
    <row r="5">
      <c r="A5" s="1">
        <v>2.0</v>
      </c>
      <c r="B5" s="1">
        <v>0.4</v>
      </c>
      <c r="C5" s="1" t="s">
        <v>6</v>
      </c>
      <c r="D5" s="1">
        <v>1.0</v>
      </c>
      <c r="E5" s="1">
        <v>0.00120401382446289</v>
      </c>
      <c r="G5" s="2">
        <f>IFERROR(__xludf.DUMMYFUNCTION("""COMPUTED_VALUE"""),8.0)</f>
        <v>8</v>
      </c>
      <c r="H5" s="2">
        <f>IFERROR(__xludf.DUMMYFUNCTION("""COMPUTED_VALUE"""),20.0)</f>
        <v>20</v>
      </c>
    </row>
    <row r="6">
      <c r="A6" s="1">
        <v>2.0</v>
      </c>
      <c r="B6" s="1">
        <v>0.4</v>
      </c>
      <c r="C6" s="1" t="s">
        <v>6</v>
      </c>
      <c r="D6" s="1">
        <v>1.0</v>
      </c>
      <c r="E6" s="1">
        <v>0.00118875503540039</v>
      </c>
      <c r="G6" s="2">
        <f>IFERROR(__xludf.DUMMYFUNCTION("""COMPUTED_VALUE"""),16.0)</f>
        <v>16</v>
      </c>
      <c r="H6" s="2">
        <f>IFERROR(__xludf.DUMMYFUNCTION("""COMPUTED_VALUE"""),32.9)</f>
        <v>32.9</v>
      </c>
    </row>
    <row r="7">
      <c r="A7" s="1">
        <v>2.0</v>
      </c>
      <c r="B7" s="1">
        <v>0.4</v>
      </c>
      <c r="C7" s="1" t="s">
        <v>6</v>
      </c>
      <c r="D7" s="1">
        <v>1.0</v>
      </c>
      <c r="E7" s="1">
        <v>0.0012211799621582</v>
      </c>
      <c r="G7" s="2">
        <f>IFERROR(__xludf.DUMMYFUNCTION("""COMPUTED_VALUE"""),32.0)</f>
        <v>32</v>
      </c>
      <c r="H7" s="2">
        <f>IFERROR(__xludf.DUMMYFUNCTION("""COMPUTED_VALUE"""),40.5)</f>
        <v>40.5</v>
      </c>
    </row>
    <row r="8">
      <c r="A8" s="1">
        <v>2.0</v>
      </c>
      <c r="B8" s="1">
        <v>0.4</v>
      </c>
      <c r="C8" s="1" t="s">
        <v>6</v>
      </c>
      <c r="D8" s="1">
        <v>1.0</v>
      </c>
      <c r="E8" s="1">
        <v>0.00107264518737792</v>
      </c>
      <c r="G8" s="2">
        <f>IFERROR(__xludf.DUMMYFUNCTION("""COMPUTED_VALUE"""),64.0)</f>
        <v>64</v>
      </c>
      <c r="H8" s="2">
        <f>IFERROR(__xludf.DUMMYFUNCTION("""COMPUTED_VALUE"""),37.4)</f>
        <v>37.4</v>
      </c>
    </row>
    <row r="9">
      <c r="A9" s="1">
        <v>2.0</v>
      </c>
      <c r="B9" s="1">
        <v>0.4</v>
      </c>
      <c r="C9" s="1" t="s">
        <v>6</v>
      </c>
      <c r="D9" s="1">
        <v>1.0</v>
      </c>
      <c r="E9" s="1">
        <v>6.60896301269531E-4</v>
      </c>
      <c r="G9" s="2">
        <f>IFERROR(__xludf.DUMMYFUNCTION("""COMPUTED_VALUE"""),128.0)</f>
        <v>128</v>
      </c>
      <c r="H9" s="2">
        <f>IFERROR(__xludf.DUMMYFUNCTION("""COMPUTED_VALUE"""),38.1)</f>
        <v>38.1</v>
      </c>
    </row>
    <row r="10">
      <c r="A10" s="1">
        <v>2.0</v>
      </c>
      <c r="B10" s="1">
        <v>0.4</v>
      </c>
      <c r="C10" s="1" t="s">
        <v>6</v>
      </c>
      <c r="D10" s="1">
        <v>1.0</v>
      </c>
      <c r="E10" s="1">
        <v>6.55889511108398E-4</v>
      </c>
    </row>
    <row r="11">
      <c r="A11" s="1">
        <v>2.0</v>
      </c>
      <c r="B11" s="1">
        <v>0.4</v>
      </c>
      <c r="C11" s="1" t="s">
        <v>6</v>
      </c>
      <c r="D11" s="1">
        <v>1.0</v>
      </c>
      <c r="E11" s="1">
        <v>6.56366348266601E-4</v>
      </c>
    </row>
    <row r="12">
      <c r="A12" s="1">
        <v>4.0</v>
      </c>
      <c r="B12" s="1">
        <v>0.4</v>
      </c>
      <c r="C12" s="1" t="s">
        <v>6</v>
      </c>
      <c r="D12" s="1">
        <v>6.0</v>
      </c>
      <c r="E12" s="1">
        <v>6.5779685974121E-4</v>
      </c>
    </row>
    <row r="13">
      <c r="A13" s="1">
        <v>4.0</v>
      </c>
      <c r="B13" s="1">
        <v>0.4</v>
      </c>
      <c r="C13" s="1" t="s">
        <v>6</v>
      </c>
      <c r="D13" s="1">
        <v>6.0</v>
      </c>
      <c r="E13" s="1">
        <v>6.99758529663085E-4</v>
      </c>
    </row>
    <row r="14">
      <c r="A14" s="1">
        <v>4.0</v>
      </c>
      <c r="B14" s="1">
        <v>0.4</v>
      </c>
      <c r="C14" s="1" t="s">
        <v>6</v>
      </c>
      <c r="D14" s="1">
        <v>6.0</v>
      </c>
      <c r="E14" s="1">
        <v>6.58035278320312E-4</v>
      </c>
    </row>
    <row r="15">
      <c r="A15" s="1">
        <v>4.0</v>
      </c>
      <c r="B15" s="1">
        <v>0.4</v>
      </c>
      <c r="C15" s="1" t="s">
        <v>6</v>
      </c>
      <c r="D15" s="1">
        <v>6.0</v>
      </c>
      <c r="E15" s="1">
        <v>6.50405883789062E-4</v>
      </c>
    </row>
    <row r="16">
      <c r="A16" s="1">
        <v>4.0</v>
      </c>
      <c r="B16" s="1">
        <v>0.4</v>
      </c>
      <c r="C16" s="1" t="s">
        <v>6</v>
      </c>
      <c r="D16" s="1">
        <v>6.0</v>
      </c>
      <c r="E16" s="1">
        <v>6.46829605102539E-4</v>
      </c>
    </row>
    <row r="17">
      <c r="A17" s="1">
        <v>4.0</v>
      </c>
      <c r="B17" s="1">
        <v>0.4</v>
      </c>
      <c r="C17" s="1" t="s">
        <v>6</v>
      </c>
      <c r="D17" s="1">
        <v>6.0</v>
      </c>
      <c r="E17" s="1">
        <v>6.59704208374023E-4</v>
      </c>
    </row>
    <row r="18">
      <c r="A18" s="1">
        <v>4.0</v>
      </c>
      <c r="B18" s="1">
        <v>0.4</v>
      </c>
      <c r="C18" s="1" t="s">
        <v>6</v>
      </c>
      <c r="D18" s="1">
        <v>6.0</v>
      </c>
      <c r="E18" s="1">
        <v>6.4706802368164E-4</v>
      </c>
    </row>
    <row r="19">
      <c r="A19" s="1">
        <v>4.0</v>
      </c>
      <c r="B19" s="1">
        <v>0.4</v>
      </c>
      <c r="C19" s="1" t="s">
        <v>6</v>
      </c>
      <c r="D19" s="1">
        <v>5.0</v>
      </c>
      <c r="E19" s="1">
        <v>6.58512115478515E-4</v>
      </c>
    </row>
    <row r="20">
      <c r="A20" s="1">
        <v>4.0</v>
      </c>
      <c r="B20" s="1">
        <v>0.4</v>
      </c>
      <c r="C20" s="1" t="s">
        <v>6</v>
      </c>
      <c r="D20" s="1">
        <v>6.0</v>
      </c>
      <c r="E20" s="1">
        <v>6.57558441162109E-4</v>
      </c>
    </row>
    <row r="21">
      <c r="A21" s="1">
        <v>4.0</v>
      </c>
      <c r="B21" s="1">
        <v>0.4</v>
      </c>
      <c r="C21" s="1" t="s">
        <v>6</v>
      </c>
      <c r="D21" s="1">
        <v>6.0</v>
      </c>
      <c r="E21" s="1">
        <v>7.0047378540039E-4</v>
      </c>
    </row>
    <row r="22">
      <c r="A22" s="1">
        <v>8.0</v>
      </c>
      <c r="B22" s="1">
        <v>0.4</v>
      </c>
      <c r="C22" s="1" t="s">
        <v>6</v>
      </c>
      <c r="D22" s="1">
        <v>21.0</v>
      </c>
      <c r="E22" s="1">
        <v>6.60419464111328E-4</v>
      </c>
    </row>
    <row r="23">
      <c r="A23" s="1">
        <v>8.0</v>
      </c>
      <c r="B23" s="1">
        <v>0.4</v>
      </c>
      <c r="C23" s="1" t="s">
        <v>6</v>
      </c>
      <c r="D23" s="1">
        <v>22.0</v>
      </c>
      <c r="E23" s="1">
        <v>6.59942626953125E-4</v>
      </c>
    </row>
    <row r="24">
      <c r="A24" s="1">
        <v>8.0</v>
      </c>
      <c r="B24" s="1">
        <v>0.4</v>
      </c>
      <c r="C24" s="1" t="s">
        <v>6</v>
      </c>
      <c r="D24" s="1">
        <v>20.0</v>
      </c>
      <c r="E24" s="1">
        <v>6.70909881591796E-4</v>
      </c>
    </row>
    <row r="25">
      <c r="A25" s="1">
        <v>8.0</v>
      </c>
      <c r="B25" s="1">
        <v>0.4</v>
      </c>
      <c r="C25" s="1" t="s">
        <v>6</v>
      </c>
      <c r="D25" s="1">
        <v>17.0</v>
      </c>
      <c r="E25" s="1">
        <v>6.64234161376953E-4</v>
      </c>
    </row>
    <row r="26">
      <c r="A26" s="1">
        <v>8.0</v>
      </c>
      <c r="B26" s="1">
        <v>0.4</v>
      </c>
      <c r="C26" s="1" t="s">
        <v>6</v>
      </c>
      <c r="D26" s="1">
        <v>22.0</v>
      </c>
      <c r="E26" s="1">
        <v>6.89029693603515E-4</v>
      </c>
    </row>
    <row r="27">
      <c r="A27" s="1">
        <v>8.0</v>
      </c>
      <c r="B27" s="1">
        <v>0.4</v>
      </c>
      <c r="C27" s="1" t="s">
        <v>6</v>
      </c>
      <c r="D27" s="1">
        <v>22.0</v>
      </c>
      <c r="E27" s="1">
        <v>0.00135707855224609</v>
      </c>
    </row>
    <row r="28">
      <c r="A28" s="1">
        <v>8.0</v>
      </c>
      <c r="B28" s="1">
        <v>0.4</v>
      </c>
      <c r="C28" s="1" t="s">
        <v>6</v>
      </c>
      <c r="D28" s="1">
        <v>14.0</v>
      </c>
      <c r="E28" s="1">
        <v>9.30547714233398E-4</v>
      </c>
    </row>
    <row r="29">
      <c r="A29" s="1">
        <v>8.0</v>
      </c>
      <c r="B29" s="1">
        <v>0.4</v>
      </c>
      <c r="C29" s="1" t="s">
        <v>6</v>
      </c>
      <c r="D29" s="1">
        <v>21.0</v>
      </c>
      <c r="E29" s="1">
        <v>6.62565231323242E-4</v>
      </c>
    </row>
    <row r="30">
      <c r="A30" s="1">
        <v>8.0</v>
      </c>
      <c r="B30" s="1">
        <v>0.4</v>
      </c>
      <c r="C30" s="1" t="s">
        <v>6</v>
      </c>
      <c r="D30" s="1">
        <v>19.0</v>
      </c>
      <c r="E30" s="1">
        <v>8.92162322998046E-4</v>
      </c>
    </row>
    <row r="31">
      <c r="A31" s="1">
        <v>8.0</v>
      </c>
      <c r="B31" s="1">
        <v>0.4</v>
      </c>
      <c r="C31" s="1" t="s">
        <v>6</v>
      </c>
      <c r="D31" s="1">
        <v>22.0</v>
      </c>
      <c r="E31" s="1">
        <v>6.56366348266601E-4</v>
      </c>
    </row>
    <row r="32">
      <c r="A32" s="1">
        <v>16.0</v>
      </c>
      <c r="B32" s="1">
        <v>0.4</v>
      </c>
      <c r="C32" s="1" t="s">
        <v>6</v>
      </c>
      <c r="D32" s="1">
        <v>42.0</v>
      </c>
      <c r="E32" s="1">
        <v>6.59704208374023E-4</v>
      </c>
    </row>
    <row r="33">
      <c r="A33" s="1">
        <v>16.0</v>
      </c>
      <c r="B33" s="1">
        <v>0.4</v>
      </c>
      <c r="C33" s="1" t="s">
        <v>6</v>
      </c>
      <c r="D33" s="1">
        <v>33.0</v>
      </c>
      <c r="E33" s="1">
        <v>6.75201416015625E-4</v>
      </c>
    </row>
    <row r="34">
      <c r="A34" s="1">
        <v>16.0</v>
      </c>
      <c r="B34" s="1">
        <v>0.4</v>
      </c>
      <c r="C34" s="1" t="s">
        <v>6</v>
      </c>
      <c r="D34" s="1">
        <v>19.0</v>
      </c>
      <c r="E34" s="1">
        <v>6.56843185424804E-4</v>
      </c>
    </row>
    <row r="35">
      <c r="A35" s="1">
        <v>16.0</v>
      </c>
      <c r="B35" s="1">
        <v>0.4</v>
      </c>
      <c r="C35" s="1" t="s">
        <v>6</v>
      </c>
      <c r="D35" s="1">
        <v>34.0</v>
      </c>
      <c r="E35" s="1">
        <v>6.71148300170898E-4</v>
      </c>
    </row>
    <row r="36">
      <c r="A36" s="1">
        <v>16.0</v>
      </c>
      <c r="B36" s="1">
        <v>0.4</v>
      </c>
      <c r="C36" s="1" t="s">
        <v>6</v>
      </c>
      <c r="D36" s="1">
        <v>42.0</v>
      </c>
      <c r="E36" s="1">
        <v>6.73294067382812E-4</v>
      </c>
    </row>
    <row r="37">
      <c r="A37" s="1">
        <v>16.0</v>
      </c>
      <c r="B37" s="1">
        <v>0.4</v>
      </c>
      <c r="C37" s="1" t="s">
        <v>6</v>
      </c>
      <c r="D37" s="1">
        <v>27.0</v>
      </c>
      <c r="E37" s="1">
        <v>6.61849975585937E-4</v>
      </c>
    </row>
    <row r="38">
      <c r="A38" s="1">
        <v>16.0</v>
      </c>
      <c r="B38" s="1">
        <v>0.4</v>
      </c>
      <c r="C38" s="1" t="s">
        <v>6</v>
      </c>
      <c r="D38" s="1">
        <v>30.0</v>
      </c>
      <c r="E38" s="1">
        <v>6.60896301269531E-4</v>
      </c>
    </row>
    <row r="39">
      <c r="A39" s="1">
        <v>16.0</v>
      </c>
      <c r="B39" s="1">
        <v>0.4</v>
      </c>
      <c r="C39" s="1" t="s">
        <v>6</v>
      </c>
      <c r="D39" s="1">
        <v>34.0</v>
      </c>
      <c r="E39" s="1">
        <v>6.71863555908203E-4</v>
      </c>
    </row>
    <row r="40">
      <c r="A40" s="1">
        <v>16.0</v>
      </c>
      <c r="B40" s="1">
        <v>0.4</v>
      </c>
      <c r="C40" s="1" t="s">
        <v>6</v>
      </c>
      <c r="D40" s="1">
        <v>30.0</v>
      </c>
      <c r="E40" s="1">
        <v>6.73532485961914E-4</v>
      </c>
    </row>
    <row r="41">
      <c r="A41" s="1">
        <v>16.0</v>
      </c>
      <c r="B41" s="1">
        <v>0.4</v>
      </c>
      <c r="C41" s="1" t="s">
        <v>6</v>
      </c>
      <c r="D41" s="1">
        <v>38.0</v>
      </c>
      <c r="E41" s="1">
        <v>6.6232681274414E-4</v>
      </c>
    </row>
    <row r="42">
      <c r="A42" s="1">
        <v>32.0</v>
      </c>
      <c r="B42" s="1">
        <v>0.4</v>
      </c>
      <c r="C42" s="1" t="s">
        <v>6</v>
      </c>
      <c r="D42" s="1">
        <v>44.0</v>
      </c>
      <c r="E42" s="1">
        <v>6.85930252075195E-4</v>
      </c>
    </row>
    <row r="43">
      <c r="A43" s="1">
        <v>32.0</v>
      </c>
      <c r="B43" s="1">
        <v>0.4</v>
      </c>
      <c r="C43" s="1" t="s">
        <v>6</v>
      </c>
      <c r="D43" s="1">
        <v>45.0</v>
      </c>
      <c r="E43" s="1">
        <v>6.63280487060546E-4</v>
      </c>
    </row>
    <row r="44">
      <c r="A44" s="1">
        <v>32.0</v>
      </c>
      <c r="B44" s="1">
        <v>0.4</v>
      </c>
      <c r="C44" s="1" t="s">
        <v>6</v>
      </c>
      <c r="D44" s="1">
        <v>40.0</v>
      </c>
      <c r="E44" s="1">
        <v>6.866455078125E-4</v>
      </c>
    </row>
    <row r="45">
      <c r="A45" s="1">
        <v>32.0</v>
      </c>
      <c r="B45" s="1">
        <v>0.4</v>
      </c>
      <c r="C45" s="1" t="s">
        <v>6</v>
      </c>
      <c r="D45" s="1">
        <v>34.0</v>
      </c>
      <c r="E45" s="1">
        <v>8.80718231201171E-4</v>
      </c>
    </row>
    <row r="46">
      <c r="A46" s="1">
        <v>32.0</v>
      </c>
      <c r="B46" s="1">
        <v>0.4</v>
      </c>
      <c r="C46" s="1" t="s">
        <v>6</v>
      </c>
      <c r="D46" s="1">
        <v>40.0</v>
      </c>
      <c r="E46" s="1">
        <v>6.6995620727539E-4</v>
      </c>
    </row>
    <row r="47">
      <c r="A47" s="1">
        <v>32.0</v>
      </c>
      <c r="B47" s="1">
        <v>0.4</v>
      </c>
      <c r="C47" s="1" t="s">
        <v>6</v>
      </c>
      <c r="D47" s="1">
        <v>47.0</v>
      </c>
      <c r="E47" s="1">
        <v>6.65187835693359E-4</v>
      </c>
    </row>
    <row r="48">
      <c r="A48" s="1">
        <v>32.0</v>
      </c>
      <c r="B48" s="1">
        <v>0.4</v>
      </c>
      <c r="C48" s="1" t="s">
        <v>6</v>
      </c>
      <c r="D48" s="1">
        <v>38.0</v>
      </c>
      <c r="E48" s="1">
        <v>6.69717788696289E-4</v>
      </c>
    </row>
    <row r="49">
      <c r="A49" s="1">
        <v>32.0</v>
      </c>
      <c r="B49" s="1">
        <v>0.4</v>
      </c>
      <c r="C49" s="1" t="s">
        <v>6</v>
      </c>
      <c r="D49" s="1">
        <v>46.0</v>
      </c>
      <c r="E49" s="1">
        <v>6.66618347167968E-4</v>
      </c>
    </row>
    <row r="50">
      <c r="A50" s="1">
        <v>32.0</v>
      </c>
      <c r="B50" s="1">
        <v>0.4</v>
      </c>
      <c r="C50" s="1" t="s">
        <v>6</v>
      </c>
      <c r="D50" s="1">
        <v>33.0</v>
      </c>
      <c r="E50" s="1">
        <v>6.5922737121582E-4</v>
      </c>
    </row>
    <row r="51">
      <c r="A51" s="1">
        <v>32.0</v>
      </c>
      <c r="B51" s="1">
        <v>0.4</v>
      </c>
      <c r="C51" s="1" t="s">
        <v>6</v>
      </c>
      <c r="D51" s="1">
        <v>38.0</v>
      </c>
      <c r="E51" s="1">
        <v>6.98328018188476E-4</v>
      </c>
    </row>
    <row r="52">
      <c r="A52" s="1">
        <v>64.0</v>
      </c>
      <c r="B52" s="1">
        <v>0.4</v>
      </c>
      <c r="C52" s="1" t="s">
        <v>6</v>
      </c>
      <c r="D52" s="1">
        <v>35.0</v>
      </c>
      <c r="E52" s="1">
        <v>6.76870346069335E-4</v>
      </c>
    </row>
    <row r="53">
      <c r="A53" s="1">
        <v>64.0</v>
      </c>
      <c r="B53" s="1">
        <v>0.4</v>
      </c>
      <c r="C53" s="1" t="s">
        <v>6</v>
      </c>
      <c r="D53" s="1">
        <v>30.0</v>
      </c>
      <c r="E53" s="1">
        <v>7.91788101196289E-4</v>
      </c>
    </row>
    <row r="54">
      <c r="A54" s="1">
        <v>64.0</v>
      </c>
      <c r="B54" s="1">
        <v>0.4</v>
      </c>
      <c r="C54" s="1" t="s">
        <v>6</v>
      </c>
      <c r="D54" s="1">
        <v>36.0</v>
      </c>
      <c r="E54" s="1">
        <v>6.74962997436523E-4</v>
      </c>
    </row>
    <row r="55">
      <c r="A55" s="1">
        <v>64.0</v>
      </c>
      <c r="B55" s="1">
        <v>0.4</v>
      </c>
      <c r="C55" s="1" t="s">
        <v>6</v>
      </c>
      <c r="D55" s="1">
        <v>34.0</v>
      </c>
      <c r="E55" s="1">
        <v>6.90460205078125E-4</v>
      </c>
    </row>
    <row r="56">
      <c r="A56" s="1">
        <v>64.0</v>
      </c>
      <c r="B56" s="1">
        <v>0.4</v>
      </c>
      <c r="C56" s="1" t="s">
        <v>6</v>
      </c>
      <c r="D56" s="1">
        <v>40.0</v>
      </c>
      <c r="E56" s="1">
        <v>6.69002532958984E-4</v>
      </c>
    </row>
    <row r="57">
      <c r="A57" s="1">
        <v>64.0</v>
      </c>
      <c r="B57" s="1">
        <v>0.4</v>
      </c>
      <c r="C57" s="1" t="s">
        <v>6</v>
      </c>
      <c r="D57" s="1">
        <v>37.0</v>
      </c>
      <c r="E57" s="1">
        <v>6.78300857543945E-4</v>
      </c>
    </row>
    <row r="58">
      <c r="A58" s="1">
        <v>64.0</v>
      </c>
      <c r="B58" s="1">
        <v>0.4</v>
      </c>
      <c r="C58" s="1" t="s">
        <v>6</v>
      </c>
      <c r="D58" s="1">
        <v>36.0</v>
      </c>
      <c r="E58" s="1">
        <v>6.6542625427246E-4</v>
      </c>
    </row>
    <row r="59">
      <c r="A59" s="1">
        <v>64.0</v>
      </c>
      <c r="B59" s="1">
        <v>0.4</v>
      </c>
      <c r="C59" s="1" t="s">
        <v>6</v>
      </c>
      <c r="D59" s="1">
        <v>39.0</v>
      </c>
      <c r="E59" s="1">
        <v>9.02652740478515E-4</v>
      </c>
    </row>
    <row r="60">
      <c r="A60" s="1">
        <v>64.0</v>
      </c>
      <c r="B60" s="1">
        <v>0.4</v>
      </c>
      <c r="C60" s="1" t="s">
        <v>6</v>
      </c>
      <c r="D60" s="1">
        <v>34.0</v>
      </c>
      <c r="E60" s="1">
        <v>6.71625137329101E-4</v>
      </c>
    </row>
    <row r="61">
      <c r="A61" s="1">
        <v>64.0</v>
      </c>
      <c r="B61" s="1">
        <v>0.4</v>
      </c>
      <c r="C61" s="1" t="s">
        <v>6</v>
      </c>
      <c r="D61" s="1">
        <v>53.0</v>
      </c>
      <c r="E61" s="1">
        <v>6.7305564880371E-4</v>
      </c>
    </row>
    <row r="62">
      <c r="A62" s="1">
        <v>128.0</v>
      </c>
      <c r="B62" s="1">
        <v>0.4</v>
      </c>
      <c r="C62" s="1" t="s">
        <v>6</v>
      </c>
      <c r="D62" s="1">
        <v>23.0</v>
      </c>
      <c r="E62" s="1">
        <v>6.64234161376953E-4</v>
      </c>
    </row>
    <row r="63">
      <c r="A63" s="1">
        <v>128.0</v>
      </c>
      <c r="B63" s="1">
        <v>0.4</v>
      </c>
      <c r="C63" s="1" t="s">
        <v>6</v>
      </c>
      <c r="D63" s="1">
        <v>44.0</v>
      </c>
      <c r="E63" s="1">
        <v>6.97612762451171E-4</v>
      </c>
    </row>
    <row r="64">
      <c r="A64" s="1">
        <v>128.0</v>
      </c>
      <c r="B64" s="1">
        <v>0.4</v>
      </c>
      <c r="C64" s="1" t="s">
        <v>6</v>
      </c>
      <c r="D64" s="1">
        <v>38.0</v>
      </c>
      <c r="E64" s="1">
        <v>6.58512115478515E-4</v>
      </c>
    </row>
    <row r="65">
      <c r="A65" s="1">
        <v>128.0</v>
      </c>
      <c r="B65" s="1">
        <v>0.4</v>
      </c>
      <c r="C65" s="1" t="s">
        <v>6</v>
      </c>
      <c r="D65" s="1">
        <v>37.0</v>
      </c>
      <c r="E65" s="1">
        <v>6.86883926391601E-4</v>
      </c>
    </row>
    <row r="66">
      <c r="A66" s="1">
        <v>128.0</v>
      </c>
      <c r="B66" s="1">
        <v>0.4</v>
      </c>
      <c r="C66" s="1" t="s">
        <v>6</v>
      </c>
      <c r="D66" s="1">
        <v>37.0</v>
      </c>
      <c r="E66" s="1">
        <v>6.66379928588867E-4</v>
      </c>
    </row>
    <row r="67">
      <c r="A67" s="1">
        <v>128.0</v>
      </c>
      <c r="B67" s="1">
        <v>0.4</v>
      </c>
      <c r="C67" s="1" t="s">
        <v>6</v>
      </c>
      <c r="D67" s="1">
        <v>33.0</v>
      </c>
      <c r="E67" s="1">
        <v>6.56604766845703E-4</v>
      </c>
    </row>
    <row r="68">
      <c r="A68" s="1">
        <v>128.0</v>
      </c>
      <c r="B68" s="1">
        <v>0.4</v>
      </c>
      <c r="C68" s="1" t="s">
        <v>6</v>
      </c>
      <c r="D68" s="1">
        <v>45.0</v>
      </c>
      <c r="E68" s="1">
        <v>6.57320022583007E-4</v>
      </c>
    </row>
    <row r="69">
      <c r="A69" s="1">
        <v>128.0</v>
      </c>
      <c r="B69" s="1">
        <v>0.4</v>
      </c>
      <c r="C69" s="1" t="s">
        <v>6</v>
      </c>
      <c r="D69" s="1">
        <v>38.0</v>
      </c>
      <c r="E69" s="1">
        <v>6.68048858642578E-4</v>
      </c>
    </row>
    <row r="70">
      <c r="A70" s="1">
        <v>128.0</v>
      </c>
      <c r="B70" s="1">
        <v>0.4</v>
      </c>
      <c r="C70" s="1" t="s">
        <v>6</v>
      </c>
      <c r="D70" s="1">
        <v>39.0</v>
      </c>
      <c r="E70" s="1">
        <v>6.58273696899414E-4</v>
      </c>
    </row>
    <row r="71">
      <c r="A71" s="1">
        <v>128.0</v>
      </c>
      <c r="B71" s="1">
        <v>0.4</v>
      </c>
      <c r="C71" s="1" t="s">
        <v>6</v>
      </c>
      <c r="D71" s="1">
        <v>47.0</v>
      </c>
      <c r="E71" s="1">
        <v>6.6375732421875E-4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tr">
        <f>IFERROR(__xludf.DUMMYFUNCTION("QUERY(A:E, ""SELECT A, AVG(D) GROUP BY A LABEL AVG(D) 'Promedio de Medida de Desempeño', A 'Tamaño'"")"),"Tamaño")</f>
        <v>Tamaño</v>
      </c>
      <c r="H1" s="2" t="str">
        <f>IFERROR(__xludf.DUMMYFUNCTION("""COMPUTED_VALUE"""),"Promedio de Medida de Desempeño")</f>
        <v>Promedio de Medida de Desempeño</v>
      </c>
    </row>
    <row r="2">
      <c r="A2" s="1">
        <v>2.0</v>
      </c>
      <c r="B2" s="1">
        <v>0.8</v>
      </c>
      <c r="C2" s="1" t="s">
        <v>5</v>
      </c>
      <c r="D2" s="1">
        <v>3.0</v>
      </c>
      <c r="E2" s="1">
        <v>8.01801681518554E-4</v>
      </c>
      <c r="G2" s="2"/>
      <c r="H2" s="2"/>
    </row>
    <row r="3">
      <c r="A3" s="1">
        <v>2.0</v>
      </c>
      <c r="B3" s="1">
        <v>0.8</v>
      </c>
      <c r="C3" s="1" t="s">
        <v>5</v>
      </c>
      <c r="D3" s="1">
        <v>3.0</v>
      </c>
      <c r="E3" s="1">
        <v>7.68423080444335E-4</v>
      </c>
      <c r="G3" s="2">
        <f>IFERROR(__xludf.DUMMYFUNCTION("""COMPUTED_VALUE"""),2.0)</f>
        <v>2</v>
      </c>
      <c r="H3" s="2">
        <f>IFERROR(__xludf.DUMMYFUNCTION("""COMPUTED_VALUE"""),3.0)</f>
        <v>3</v>
      </c>
    </row>
    <row r="4">
      <c r="A4" s="1">
        <v>2.0</v>
      </c>
      <c r="B4" s="1">
        <v>0.8</v>
      </c>
      <c r="C4" s="1" t="s">
        <v>5</v>
      </c>
      <c r="D4" s="1">
        <v>3.0</v>
      </c>
      <c r="E4" s="1">
        <v>8.02516937255859E-4</v>
      </c>
      <c r="G4" s="2">
        <f>IFERROR(__xludf.DUMMYFUNCTION("""COMPUTED_VALUE"""),4.0)</f>
        <v>4</v>
      </c>
      <c r="H4" s="2">
        <f>IFERROR(__xludf.DUMMYFUNCTION("""COMPUTED_VALUE"""),12.0)</f>
        <v>12</v>
      </c>
    </row>
    <row r="5">
      <c r="A5" s="1">
        <v>2.0</v>
      </c>
      <c r="B5" s="1">
        <v>0.8</v>
      </c>
      <c r="C5" s="1" t="s">
        <v>5</v>
      </c>
      <c r="D5" s="1">
        <v>3.0</v>
      </c>
      <c r="E5" s="1">
        <v>8.05616378784179E-4</v>
      </c>
      <c r="G5" s="2">
        <f>IFERROR(__xludf.DUMMYFUNCTION("""COMPUTED_VALUE"""),8.0)</f>
        <v>8</v>
      </c>
      <c r="H5" s="2">
        <f>IFERROR(__xludf.DUMMYFUNCTION("""COMPUTED_VALUE"""),50.6)</f>
        <v>50.6</v>
      </c>
    </row>
    <row r="6">
      <c r="A6" s="1">
        <v>2.0</v>
      </c>
      <c r="B6" s="1">
        <v>0.8</v>
      </c>
      <c r="C6" s="1" t="s">
        <v>5</v>
      </c>
      <c r="D6" s="1">
        <v>3.0</v>
      </c>
      <c r="E6" s="1">
        <v>7.79390335083007E-4</v>
      </c>
      <c r="G6" s="2">
        <f>IFERROR(__xludf.DUMMYFUNCTION("""COMPUTED_VALUE"""),16.0)</f>
        <v>16</v>
      </c>
      <c r="H6" s="2">
        <f>IFERROR(__xludf.DUMMYFUNCTION("""COMPUTED_VALUE"""),134.7)</f>
        <v>134.7</v>
      </c>
    </row>
    <row r="7">
      <c r="A7" s="1">
        <v>2.0</v>
      </c>
      <c r="B7" s="1">
        <v>0.8</v>
      </c>
      <c r="C7" s="1" t="s">
        <v>5</v>
      </c>
      <c r="D7" s="1">
        <v>3.0</v>
      </c>
      <c r="E7" s="1">
        <v>8.03709030151367E-4</v>
      </c>
      <c r="G7" s="2">
        <f>IFERROR(__xludf.DUMMYFUNCTION("""COMPUTED_VALUE"""),32.0)</f>
        <v>32</v>
      </c>
      <c r="H7" s="2">
        <f>IFERROR(__xludf.DUMMYFUNCTION("""COMPUTED_VALUE"""),205.7)</f>
        <v>205.7</v>
      </c>
    </row>
    <row r="8">
      <c r="A8" s="1">
        <v>2.0</v>
      </c>
      <c r="B8" s="1">
        <v>0.8</v>
      </c>
      <c r="C8" s="1" t="s">
        <v>5</v>
      </c>
      <c r="D8" s="1">
        <v>3.0</v>
      </c>
      <c r="E8" s="1">
        <v>7.81774520874023E-4</v>
      </c>
      <c r="G8" s="2">
        <f>IFERROR(__xludf.DUMMYFUNCTION("""COMPUTED_VALUE"""),64.0)</f>
        <v>64</v>
      </c>
      <c r="H8" s="2">
        <f>IFERROR(__xludf.DUMMYFUNCTION("""COMPUTED_VALUE"""),219.5)</f>
        <v>219.5</v>
      </c>
    </row>
    <row r="9">
      <c r="A9" s="1">
        <v>2.0</v>
      </c>
      <c r="B9" s="1">
        <v>0.8</v>
      </c>
      <c r="C9" s="1" t="s">
        <v>5</v>
      </c>
      <c r="D9" s="1">
        <v>3.0</v>
      </c>
      <c r="E9" s="1">
        <v>7.9965591430664E-4</v>
      </c>
      <c r="G9" s="2">
        <f>IFERROR(__xludf.DUMMYFUNCTION("""COMPUTED_VALUE"""),128.0)</f>
        <v>128</v>
      </c>
      <c r="H9" s="2">
        <f>IFERROR(__xludf.DUMMYFUNCTION("""COMPUTED_VALUE"""),204.7)</f>
        <v>204.7</v>
      </c>
    </row>
    <row r="10">
      <c r="A10" s="1">
        <v>2.0</v>
      </c>
      <c r="B10" s="1">
        <v>0.8</v>
      </c>
      <c r="C10" s="1" t="s">
        <v>5</v>
      </c>
      <c r="D10" s="1">
        <v>3.0</v>
      </c>
      <c r="E10" s="1">
        <v>8.06093215942382E-4</v>
      </c>
    </row>
    <row r="11">
      <c r="A11" s="1">
        <v>2.0</v>
      </c>
      <c r="B11" s="1">
        <v>0.8</v>
      </c>
      <c r="C11" s="1" t="s">
        <v>5</v>
      </c>
      <c r="D11" s="1">
        <v>3.0</v>
      </c>
      <c r="E11" s="1">
        <v>8.02993774414062E-4</v>
      </c>
    </row>
    <row r="12">
      <c r="A12" s="1">
        <v>4.0</v>
      </c>
      <c r="B12" s="1">
        <v>0.8</v>
      </c>
      <c r="C12" s="1" t="s">
        <v>5</v>
      </c>
      <c r="D12" s="1">
        <v>12.0</v>
      </c>
      <c r="E12" s="1">
        <v>8.13007354736328E-4</v>
      </c>
    </row>
    <row r="13">
      <c r="A13" s="1">
        <v>4.0</v>
      </c>
      <c r="B13" s="1">
        <v>0.8</v>
      </c>
      <c r="C13" s="1" t="s">
        <v>5</v>
      </c>
      <c r="D13" s="1">
        <v>12.0</v>
      </c>
      <c r="E13" s="1">
        <v>8.07762145996093E-4</v>
      </c>
    </row>
    <row r="14">
      <c r="A14" s="1">
        <v>4.0</v>
      </c>
      <c r="B14" s="1">
        <v>0.8</v>
      </c>
      <c r="C14" s="1" t="s">
        <v>5</v>
      </c>
      <c r="D14" s="1">
        <v>12.0</v>
      </c>
      <c r="E14" s="1">
        <v>9.21010971069335E-4</v>
      </c>
    </row>
    <row r="15">
      <c r="A15" s="1">
        <v>4.0</v>
      </c>
      <c r="B15" s="1">
        <v>0.8</v>
      </c>
      <c r="C15" s="1" t="s">
        <v>5</v>
      </c>
      <c r="D15" s="1">
        <v>12.0</v>
      </c>
      <c r="E15" s="1">
        <v>0.00141763687133789</v>
      </c>
    </row>
    <row r="16">
      <c r="A16" s="1">
        <v>4.0</v>
      </c>
      <c r="B16" s="1">
        <v>0.8</v>
      </c>
      <c r="C16" s="1" t="s">
        <v>5</v>
      </c>
      <c r="D16" s="1">
        <v>12.0</v>
      </c>
      <c r="E16" s="1">
        <v>0.00109076499938964</v>
      </c>
    </row>
    <row r="17">
      <c r="A17" s="1">
        <v>4.0</v>
      </c>
      <c r="B17" s="1">
        <v>0.8</v>
      </c>
      <c r="C17" s="1" t="s">
        <v>5</v>
      </c>
      <c r="D17" s="1">
        <v>12.0</v>
      </c>
      <c r="E17" s="1">
        <v>9.9492073059082E-4</v>
      </c>
    </row>
    <row r="18">
      <c r="A18" s="1">
        <v>4.0</v>
      </c>
      <c r="B18" s="1">
        <v>0.8</v>
      </c>
      <c r="C18" s="1" t="s">
        <v>5</v>
      </c>
      <c r="D18" s="1">
        <v>12.0</v>
      </c>
      <c r="E18" s="1">
        <v>8.29458236694335E-4</v>
      </c>
    </row>
    <row r="19">
      <c r="A19" s="1">
        <v>4.0</v>
      </c>
      <c r="B19" s="1">
        <v>0.8</v>
      </c>
      <c r="C19" s="1" t="s">
        <v>5</v>
      </c>
      <c r="D19" s="1">
        <v>12.0</v>
      </c>
      <c r="E19" s="1">
        <v>7.78913497924804E-4</v>
      </c>
    </row>
    <row r="20">
      <c r="A20" s="1">
        <v>4.0</v>
      </c>
      <c r="B20" s="1">
        <v>0.8</v>
      </c>
      <c r="C20" s="1" t="s">
        <v>5</v>
      </c>
      <c r="D20" s="1">
        <v>12.0</v>
      </c>
      <c r="E20" s="1">
        <v>7.93218612670898E-4</v>
      </c>
    </row>
    <row r="21">
      <c r="A21" s="1">
        <v>4.0</v>
      </c>
      <c r="B21" s="1">
        <v>0.8</v>
      </c>
      <c r="C21" s="1" t="s">
        <v>5</v>
      </c>
      <c r="D21" s="1">
        <v>12.0</v>
      </c>
      <c r="E21" s="1">
        <v>8.31127166748046E-4</v>
      </c>
    </row>
    <row r="22">
      <c r="A22" s="1">
        <v>8.0</v>
      </c>
      <c r="B22" s="1">
        <v>0.8</v>
      </c>
      <c r="C22" s="1" t="s">
        <v>5</v>
      </c>
      <c r="D22" s="1">
        <v>51.0</v>
      </c>
      <c r="E22" s="1">
        <v>7.93695449829101E-4</v>
      </c>
    </row>
    <row r="23">
      <c r="A23" s="1">
        <v>8.0</v>
      </c>
      <c r="B23" s="1">
        <v>0.8</v>
      </c>
      <c r="C23" s="1" t="s">
        <v>5</v>
      </c>
      <c r="D23" s="1">
        <v>51.0</v>
      </c>
      <c r="E23" s="1">
        <v>7.76052474975585E-4</v>
      </c>
    </row>
    <row r="24">
      <c r="A24" s="1">
        <v>8.0</v>
      </c>
      <c r="B24" s="1">
        <v>0.8</v>
      </c>
      <c r="C24" s="1" t="s">
        <v>5</v>
      </c>
      <c r="D24" s="1">
        <v>51.0</v>
      </c>
      <c r="E24" s="1">
        <v>7.9965591430664E-4</v>
      </c>
    </row>
    <row r="25">
      <c r="A25" s="1">
        <v>8.0</v>
      </c>
      <c r="B25" s="1">
        <v>0.8</v>
      </c>
      <c r="C25" s="1" t="s">
        <v>5</v>
      </c>
      <c r="D25" s="1">
        <v>51.0</v>
      </c>
      <c r="E25" s="1">
        <v>7.92264938354492E-4</v>
      </c>
    </row>
    <row r="26">
      <c r="A26" s="1">
        <v>8.0</v>
      </c>
      <c r="B26" s="1">
        <v>0.8</v>
      </c>
      <c r="C26" s="1" t="s">
        <v>5</v>
      </c>
      <c r="D26" s="1">
        <v>51.0</v>
      </c>
      <c r="E26" s="1">
        <v>7.9202651977539E-4</v>
      </c>
    </row>
    <row r="27">
      <c r="A27" s="1">
        <v>8.0</v>
      </c>
      <c r="B27" s="1">
        <v>0.8</v>
      </c>
      <c r="C27" s="1" t="s">
        <v>5</v>
      </c>
      <c r="D27" s="1">
        <v>48.0</v>
      </c>
      <c r="E27" s="1">
        <v>8.06808471679687E-4</v>
      </c>
    </row>
    <row r="28">
      <c r="A28" s="1">
        <v>8.0</v>
      </c>
      <c r="B28" s="1">
        <v>0.8</v>
      </c>
      <c r="C28" s="1" t="s">
        <v>5</v>
      </c>
      <c r="D28" s="1">
        <v>51.0</v>
      </c>
      <c r="E28" s="1">
        <v>7.96794891357421E-4</v>
      </c>
    </row>
    <row r="29">
      <c r="A29" s="1">
        <v>8.0</v>
      </c>
      <c r="B29" s="1">
        <v>0.8</v>
      </c>
      <c r="C29" s="1" t="s">
        <v>5</v>
      </c>
      <c r="D29" s="1">
        <v>50.0</v>
      </c>
      <c r="E29" s="1">
        <v>7.77244567871093E-4</v>
      </c>
    </row>
    <row r="30">
      <c r="A30" s="1">
        <v>8.0</v>
      </c>
      <c r="B30" s="1">
        <v>0.8</v>
      </c>
      <c r="C30" s="1" t="s">
        <v>5</v>
      </c>
      <c r="D30" s="1">
        <v>51.0</v>
      </c>
      <c r="E30" s="1">
        <v>8.04901123046875E-4</v>
      </c>
    </row>
    <row r="31">
      <c r="A31" s="1">
        <v>8.0</v>
      </c>
      <c r="B31" s="1">
        <v>0.8</v>
      </c>
      <c r="C31" s="1" t="s">
        <v>5</v>
      </c>
      <c r="D31" s="1">
        <v>51.0</v>
      </c>
      <c r="E31" s="1">
        <v>8.28266143798828E-4</v>
      </c>
    </row>
    <row r="32">
      <c r="A32" s="1">
        <v>16.0</v>
      </c>
      <c r="B32" s="1">
        <v>0.8</v>
      </c>
      <c r="C32" s="1" t="s">
        <v>5</v>
      </c>
      <c r="D32" s="1">
        <v>133.0</v>
      </c>
      <c r="E32" s="1">
        <v>7.63416290283203E-4</v>
      </c>
    </row>
    <row r="33">
      <c r="A33" s="1">
        <v>16.0</v>
      </c>
      <c r="B33" s="1">
        <v>0.8</v>
      </c>
      <c r="C33" s="1" t="s">
        <v>5</v>
      </c>
      <c r="D33" s="1">
        <v>162.0</v>
      </c>
      <c r="E33" s="1">
        <v>7.86066055297851E-4</v>
      </c>
    </row>
    <row r="34">
      <c r="A34" s="1">
        <v>16.0</v>
      </c>
      <c r="B34" s="1">
        <v>0.8</v>
      </c>
      <c r="C34" s="1" t="s">
        <v>5</v>
      </c>
      <c r="D34" s="1">
        <v>109.0</v>
      </c>
      <c r="E34" s="1">
        <v>7.77482986450195E-4</v>
      </c>
    </row>
    <row r="35">
      <c r="A35" s="1">
        <v>16.0</v>
      </c>
      <c r="B35" s="1">
        <v>0.8</v>
      </c>
      <c r="C35" s="1" t="s">
        <v>5</v>
      </c>
      <c r="D35" s="1">
        <v>166.0</v>
      </c>
      <c r="E35" s="1">
        <v>7.28845596313476E-4</v>
      </c>
    </row>
    <row r="36">
      <c r="A36" s="1">
        <v>16.0</v>
      </c>
      <c r="B36" s="1">
        <v>0.8</v>
      </c>
      <c r="C36" s="1" t="s">
        <v>5</v>
      </c>
      <c r="D36" s="1">
        <v>159.0</v>
      </c>
      <c r="E36" s="1">
        <v>7.54117965698242E-4</v>
      </c>
    </row>
    <row r="37">
      <c r="A37" s="1">
        <v>16.0</v>
      </c>
      <c r="B37" s="1">
        <v>0.8</v>
      </c>
      <c r="C37" s="1" t="s">
        <v>5</v>
      </c>
      <c r="D37" s="1">
        <v>126.0</v>
      </c>
      <c r="E37" s="1">
        <v>7.59363174438476E-4</v>
      </c>
    </row>
    <row r="38">
      <c r="A38" s="1">
        <v>16.0</v>
      </c>
      <c r="B38" s="1">
        <v>0.8</v>
      </c>
      <c r="C38" s="1" t="s">
        <v>5</v>
      </c>
      <c r="D38" s="1">
        <v>152.0</v>
      </c>
      <c r="E38" s="1">
        <v>7.61747360229492E-4</v>
      </c>
    </row>
    <row r="39">
      <c r="A39" s="1">
        <v>16.0</v>
      </c>
      <c r="B39" s="1">
        <v>0.8</v>
      </c>
      <c r="C39" s="1" t="s">
        <v>5</v>
      </c>
      <c r="D39" s="1">
        <v>103.0</v>
      </c>
      <c r="E39" s="1">
        <v>7.72714614868164E-4</v>
      </c>
    </row>
    <row r="40">
      <c r="A40" s="1">
        <v>16.0</v>
      </c>
      <c r="B40" s="1">
        <v>0.8</v>
      </c>
      <c r="C40" s="1" t="s">
        <v>5</v>
      </c>
      <c r="D40" s="1">
        <v>116.0</v>
      </c>
      <c r="E40" s="1">
        <v>7.69615173339843E-4</v>
      </c>
    </row>
    <row r="41">
      <c r="A41" s="1">
        <v>16.0</v>
      </c>
      <c r="B41" s="1">
        <v>0.8</v>
      </c>
      <c r="C41" s="1" t="s">
        <v>5</v>
      </c>
      <c r="D41" s="1">
        <v>121.0</v>
      </c>
      <c r="E41" s="1">
        <v>8.1491470336914E-4</v>
      </c>
    </row>
    <row r="42">
      <c r="A42" s="1">
        <v>32.0</v>
      </c>
      <c r="B42" s="1">
        <v>0.8</v>
      </c>
      <c r="C42" s="1" t="s">
        <v>5</v>
      </c>
      <c r="D42" s="1">
        <v>225.0</v>
      </c>
      <c r="E42" s="1">
        <v>7.79628753662109E-4</v>
      </c>
    </row>
    <row r="43">
      <c r="A43" s="1">
        <v>32.0</v>
      </c>
      <c r="B43" s="1">
        <v>0.8</v>
      </c>
      <c r="C43" s="1" t="s">
        <v>5</v>
      </c>
      <c r="D43" s="1">
        <v>223.0</v>
      </c>
      <c r="E43" s="1">
        <v>7.476806640625E-4</v>
      </c>
    </row>
    <row r="44">
      <c r="A44" s="1">
        <v>32.0</v>
      </c>
      <c r="B44" s="1">
        <v>0.8</v>
      </c>
      <c r="C44" s="1" t="s">
        <v>5</v>
      </c>
      <c r="D44" s="1">
        <v>239.0</v>
      </c>
      <c r="E44" s="1">
        <v>7.43865966796875E-4</v>
      </c>
    </row>
    <row r="45">
      <c r="A45" s="1">
        <v>32.0</v>
      </c>
      <c r="B45" s="1">
        <v>0.8</v>
      </c>
      <c r="C45" s="1" t="s">
        <v>5</v>
      </c>
      <c r="D45" s="1">
        <v>176.0</v>
      </c>
      <c r="E45" s="1">
        <v>7.69615173339843E-4</v>
      </c>
    </row>
    <row r="46">
      <c r="A46" s="1">
        <v>32.0</v>
      </c>
      <c r="B46" s="1">
        <v>0.8</v>
      </c>
      <c r="C46" s="1" t="s">
        <v>5</v>
      </c>
      <c r="D46" s="1">
        <v>202.0</v>
      </c>
      <c r="E46" s="1">
        <v>7.55548477172851E-4</v>
      </c>
    </row>
    <row r="47">
      <c r="A47" s="1">
        <v>32.0</v>
      </c>
      <c r="B47" s="1">
        <v>0.8</v>
      </c>
      <c r="C47" s="1" t="s">
        <v>5</v>
      </c>
      <c r="D47" s="1">
        <v>223.0</v>
      </c>
      <c r="E47" s="1">
        <v>7.31945037841796E-4</v>
      </c>
    </row>
    <row r="48">
      <c r="A48" s="1">
        <v>32.0</v>
      </c>
      <c r="B48" s="1">
        <v>0.8</v>
      </c>
      <c r="C48" s="1" t="s">
        <v>5</v>
      </c>
      <c r="D48" s="1">
        <v>201.0</v>
      </c>
      <c r="E48" s="1">
        <v>7.54356384277343E-4</v>
      </c>
    </row>
    <row r="49">
      <c r="A49" s="1">
        <v>32.0</v>
      </c>
      <c r="B49" s="1">
        <v>0.8</v>
      </c>
      <c r="C49" s="1" t="s">
        <v>5</v>
      </c>
      <c r="D49" s="1">
        <v>168.0</v>
      </c>
      <c r="E49" s="1">
        <v>7.76290893554687E-4</v>
      </c>
    </row>
    <row r="50">
      <c r="A50" s="1">
        <v>32.0</v>
      </c>
      <c r="B50" s="1">
        <v>0.8</v>
      </c>
      <c r="C50" s="1" t="s">
        <v>5</v>
      </c>
      <c r="D50" s="1">
        <v>206.0</v>
      </c>
      <c r="E50" s="1">
        <v>7.3552131652832E-4</v>
      </c>
    </row>
    <row r="51">
      <c r="A51" s="1">
        <v>32.0</v>
      </c>
      <c r="B51" s="1">
        <v>0.8</v>
      </c>
      <c r="C51" s="1" t="s">
        <v>5</v>
      </c>
      <c r="D51" s="1">
        <v>194.0</v>
      </c>
      <c r="E51" s="1">
        <v>7.69615173339843E-4</v>
      </c>
    </row>
    <row r="52">
      <c r="A52" s="1">
        <v>64.0</v>
      </c>
      <c r="B52" s="1">
        <v>0.8</v>
      </c>
      <c r="C52" s="1" t="s">
        <v>5</v>
      </c>
      <c r="D52" s="1">
        <v>217.0</v>
      </c>
      <c r="E52" s="1">
        <v>7.50303268432617E-4</v>
      </c>
    </row>
    <row r="53">
      <c r="A53" s="1">
        <v>64.0</v>
      </c>
      <c r="B53" s="1">
        <v>0.8</v>
      </c>
      <c r="C53" s="1" t="s">
        <v>5</v>
      </c>
      <c r="D53" s="1">
        <v>214.0</v>
      </c>
      <c r="E53" s="1">
        <v>7.37190246582031E-4</v>
      </c>
    </row>
    <row r="54">
      <c r="A54" s="1">
        <v>64.0</v>
      </c>
      <c r="B54" s="1">
        <v>0.8</v>
      </c>
      <c r="C54" s="1" t="s">
        <v>5</v>
      </c>
      <c r="D54" s="1">
        <v>218.0</v>
      </c>
      <c r="E54" s="1">
        <v>7.53164291381835E-4</v>
      </c>
    </row>
    <row r="55">
      <c r="A55" s="1">
        <v>64.0</v>
      </c>
      <c r="B55" s="1">
        <v>0.8</v>
      </c>
      <c r="C55" s="1" t="s">
        <v>5</v>
      </c>
      <c r="D55" s="1">
        <v>286.0</v>
      </c>
      <c r="E55" s="1">
        <v>7.63654708862304E-4</v>
      </c>
    </row>
    <row r="56">
      <c r="A56" s="1">
        <v>64.0</v>
      </c>
      <c r="B56" s="1">
        <v>0.8</v>
      </c>
      <c r="C56" s="1" t="s">
        <v>5</v>
      </c>
      <c r="D56" s="1">
        <v>200.0</v>
      </c>
      <c r="E56" s="1">
        <v>7.43865966796875E-4</v>
      </c>
    </row>
    <row r="57">
      <c r="A57" s="1">
        <v>64.0</v>
      </c>
      <c r="B57" s="1">
        <v>0.8</v>
      </c>
      <c r="C57" s="1" t="s">
        <v>5</v>
      </c>
      <c r="D57" s="1">
        <v>195.0</v>
      </c>
      <c r="E57" s="1">
        <v>7.62701034545898E-4</v>
      </c>
    </row>
    <row r="58">
      <c r="A58" s="1">
        <v>64.0</v>
      </c>
      <c r="B58" s="1">
        <v>0.8</v>
      </c>
      <c r="C58" s="1" t="s">
        <v>5</v>
      </c>
      <c r="D58" s="1">
        <v>170.0</v>
      </c>
      <c r="E58" s="1">
        <v>7.62939453125E-4</v>
      </c>
    </row>
    <row r="59">
      <c r="A59" s="1">
        <v>64.0</v>
      </c>
      <c r="B59" s="1">
        <v>0.8</v>
      </c>
      <c r="C59" s="1" t="s">
        <v>5</v>
      </c>
      <c r="D59" s="1">
        <v>247.0</v>
      </c>
      <c r="E59" s="1">
        <v>8.4996223449707E-4</v>
      </c>
    </row>
    <row r="60">
      <c r="A60" s="1">
        <v>64.0</v>
      </c>
      <c r="B60" s="1">
        <v>0.8</v>
      </c>
      <c r="C60" s="1" t="s">
        <v>5</v>
      </c>
      <c r="D60" s="1">
        <v>174.0</v>
      </c>
      <c r="E60" s="1">
        <v>7.66277313232421E-4</v>
      </c>
    </row>
    <row r="61">
      <c r="A61" s="1">
        <v>64.0</v>
      </c>
      <c r="B61" s="1">
        <v>0.8</v>
      </c>
      <c r="C61" s="1" t="s">
        <v>5</v>
      </c>
      <c r="D61" s="1">
        <v>274.0</v>
      </c>
      <c r="E61" s="1">
        <v>9.94443893432617E-4</v>
      </c>
    </row>
    <row r="62">
      <c r="A62" s="1">
        <v>128.0</v>
      </c>
      <c r="B62" s="1">
        <v>0.8</v>
      </c>
      <c r="C62" s="1" t="s">
        <v>5</v>
      </c>
      <c r="D62" s="1">
        <v>114.0</v>
      </c>
      <c r="E62" s="1">
        <v>7.5387954711914E-4</v>
      </c>
    </row>
    <row r="63">
      <c r="A63" s="1">
        <v>128.0</v>
      </c>
      <c r="B63" s="1">
        <v>0.8</v>
      </c>
      <c r="C63" s="1" t="s">
        <v>5</v>
      </c>
      <c r="D63" s="1">
        <v>234.0</v>
      </c>
      <c r="E63" s="1">
        <v>7.50064849853515E-4</v>
      </c>
    </row>
    <row r="64">
      <c r="A64" s="1">
        <v>128.0</v>
      </c>
      <c r="B64" s="1">
        <v>0.8</v>
      </c>
      <c r="C64" s="1" t="s">
        <v>5</v>
      </c>
      <c r="D64" s="1">
        <v>230.0</v>
      </c>
      <c r="E64" s="1">
        <v>7.4005126953125E-4</v>
      </c>
    </row>
    <row r="65">
      <c r="A65" s="1">
        <v>128.0</v>
      </c>
      <c r="B65" s="1">
        <v>0.8</v>
      </c>
      <c r="C65" s="1" t="s">
        <v>5</v>
      </c>
      <c r="D65" s="1">
        <v>200.0</v>
      </c>
      <c r="E65" s="1">
        <v>9.89913940429687E-4</v>
      </c>
    </row>
    <row r="66">
      <c r="A66" s="1">
        <v>128.0</v>
      </c>
      <c r="B66" s="1">
        <v>0.8</v>
      </c>
      <c r="C66" s="1" t="s">
        <v>5</v>
      </c>
      <c r="D66" s="1">
        <v>175.0</v>
      </c>
      <c r="E66" s="1">
        <v>7.56263732910156E-4</v>
      </c>
    </row>
    <row r="67">
      <c r="A67" s="1">
        <v>128.0</v>
      </c>
      <c r="B67" s="1">
        <v>0.8</v>
      </c>
      <c r="C67" s="1" t="s">
        <v>5</v>
      </c>
      <c r="D67" s="1">
        <v>192.0</v>
      </c>
      <c r="E67" s="1">
        <v>7.52210617065429E-4</v>
      </c>
    </row>
    <row r="68">
      <c r="A68" s="1">
        <v>128.0</v>
      </c>
      <c r="B68" s="1">
        <v>0.8</v>
      </c>
      <c r="C68" s="1" t="s">
        <v>5</v>
      </c>
      <c r="D68" s="1">
        <v>188.0</v>
      </c>
      <c r="E68" s="1">
        <v>7.36236572265625E-4</v>
      </c>
    </row>
    <row r="69">
      <c r="A69" s="1">
        <v>128.0</v>
      </c>
      <c r="B69" s="1">
        <v>0.8</v>
      </c>
      <c r="C69" s="1" t="s">
        <v>5</v>
      </c>
      <c r="D69" s="1">
        <v>236.0</v>
      </c>
      <c r="E69" s="1">
        <v>0.00130438804626464</v>
      </c>
    </row>
    <row r="70">
      <c r="A70" s="1">
        <v>128.0</v>
      </c>
      <c r="B70" s="1">
        <v>0.8</v>
      </c>
      <c r="C70" s="1" t="s">
        <v>5</v>
      </c>
      <c r="D70" s="1">
        <v>240.0</v>
      </c>
      <c r="E70" s="1">
        <v>0.00131702423095703</v>
      </c>
    </row>
    <row r="71">
      <c r="A71" s="1">
        <v>128.0</v>
      </c>
      <c r="B71" s="1">
        <v>0.8</v>
      </c>
      <c r="C71" s="1" t="s">
        <v>5</v>
      </c>
      <c r="D71" s="1">
        <v>238.0</v>
      </c>
      <c r="E71" s="1">
        <v>7.54833221435546E-4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tr">
        <f>IFERROR(__xludf.DUMMYFUNCTION("QUERY(A:E, ""SELECT A, AVG(D) GROUP BY A LABEL AVG(D) 'Promedio de Medida de Desempeño', A 'Tamaño'"")"),"Tamaño")</f>
        <v>Tamaño</v>
      </c>
      <c r="H1" s="2" t="str">
        <f>IFERROR(__xludf.DUMMYFUNCTION("""COMPUTED_VALUE"""),"Promedio de Medida de Desempeño")</f>
        <v>Promedio de Medida de Desempeño</v>
      </c>
    </row>
    <row r="2">
      <c r="A2" s="1">
        <v>2.0</v>
      </c>
      <c r="B2" s="1">
        <v>0.8</v>
      </c>
      <c r="C2" s="1" t="s">
        <v>6</v>
      </c>
      <c r="D2" s="1">
        <v>3.0</v>
      </c>
      <c r="E2" s="1">
        <v>6.56366348266601E-4</v>
      </c>
      <c r="G2" s="2"/>
      <c r="H2" s="2"/>
    </row>
    <row r="3">
      <c r="A3" s="1">
        <v>2.0</v>
      </c>
      <c r="B3" s="1">
        <v>0.8</v>
      </c>
      <c r="C3" s="1" t="s">
        <v>6</v>
      </c>
      <c r="D3" s="1">
        <v>3.0</v>
      </c>
      <c r="E3" s="1">
        <v>6.55651092529296E-4</v>
      </c>
      <c r="G3" s="2">
        <f>IFERROR(__xludf.DUMMYFUNCTION("""COMPUTED_VALUE"""),2.0)</f>
        <v>2</v>
      </c>
      <c r="H3" s="2">
        <f>IFERROR(__xludf.DUMMYFUNCTION("""COMPUTED_VALUE"""),3.0)</f>
        <v>3</v>
      </c>
    </row>
    <row r="4">
      <c r="A4" s="1">
        <v>2.0</v>
      </c>
      <c r="B4" s="1">
        <v>0.8</v>
      </c>
      <c r="C4" s="1" t="s">
        <v>6</v>
      </c>
      <c r="D4" s="1">
        <v>3.0</v>
      </c>
      <c r="E4" s="1">
        <v>6.5922737121582E-4</v>
      </c>
      <c r="G4" s="2">
        <f>IFERROR(__xludf.DUMMYFUNCTION("""COMPUTED_VALUE"""),4.0)</f>
        <v>4</v>
      </c>
      <c r="H4" s="2">
        <f>IFERROR(__xludf.DUMMYFUNCTION("""COMPUTED_VALUE"""),12.0)</f>
        <v>12</v>
      </c>
    </row>
    <row r="5">
      <c r="A5" s="1">
        <v>2.0</v>
      </c>
      <c r="B5" s="1">
        <v>0.8</v>
      </c>
      <c r="C5" s="1" t="s">
        <v>6</v>
      </c>
      <c r="D5" s="1">
        <v>3.0</v>
      </c>
      <c r="E5" s="1">
        <v>6.65903091430664E-4</v>
      </c>
      <c r="G5" s="2">
        <f>IFERROR(__xludf.DUMMYFUNCTION("""COMPUTED_VALUE"""),8.0)</f>
        <v>8</v>
      </c>
      <c r="H5" s="2">
        <f>IFERROR(__xludf.DUMMYFUNCTION("""COMPUTED_VALUE"""),41.2)</f>
        <v>41.2</v>
      </c>
    </row>
    <row r="6">
      <c r="A6" s="1">
        <v>2.0</v>
      </c>
      <c r="B6" s="1">
        <v>0.8</v>
      </c>
      <c r="C6" s="1" t="s">
        <v>6</v>
      </c>
      <c r="D6" s="1">
        <v>3.0</v>
      </c>
      <c r="E6" s="1">
        <v>6.69717788696289E-4</v>
      </c>
      <c r="G6" s="2">
        <f>IFERROR(__xludf.DUMMYFUNCTION("""COMPUTED_VALUE"""),16.0)</f>
        <v>16</v>
      </c>
      <c r="H6" s="2">
        <f>IFERROR(__xludf.DUMMYFUNCTION("""COMPUTED_VALUE"""),62.2)</f>
        <v>62.2</v>
      </c>
    </row>
    <row r="7">
      <c r="A7" s="1">
        <v>2.0</v>
      </c>
      <c r="B7" s="1">
        <v>0.8</v>
      </c>
      <c r="C7" s="1" t="s">
        <v>6</v>
      </c>
      <c r="D7" s="1">
        <v>3.0</v>
      </c>
      <c r="E7" s="1">
        <v>6.561279296875E-4</v>
      </c>
      <c r="G7" s="2">
        <f>IFERROR(__xludf.DUMMYFUNCTION("""COMPUTED_VALUE"""),32.0)</f>
        <v>32</v>
      </c>
      <c r="H7" s="2">
        <f>IFERROR(__xludf.DUMMYFUNCTION("""COMPUTED_VALUE"""),74.6)</f>
        <v>74.6</v>
      </c>
    </row>
    <row r="8">
      <c r="A8" s="1">
        <v>2.0</v>
      </c>
      <c r="B8" s="1">
        <v>0.8</v>
      </c>
      <c r="C8" s="1" t="s">
        <v>6</v>
      </c>
      <c r="D8" s="1">
        <v>3.0</v>
      </c>
      <c r="E8" s="1">
        <v>6.5922737121582E-4</v>
      </c>
      <c r="G8" s="2">
        <f>IFERROR(__xludf.DUMMYFUNCTION("""COMPUTED_VALUE"""),64.0)</f>
        <v>64</v>
      </c>
      <c r="H8" s="2">
        <f>IFERROR(__xludf.DUMMYFUNCTION("""COMPUTED_VALUE"""),75.5)</f>
        <v>75.5</v>
      </c>
    </row>
    <row r="9">
      <c r="A9" s="1">
        <v>2.0</v>
      </c>
      <c r="B9" s="1">
        <v>0.8</v>
      </c>
      <c r="C9" s="1" t="s">
        <v>6</v>
      </c>
      <c r="D9" s="1">
        <v>3.0</v>
      </c>
      <c r="E9" s="1">
        <v>6.88552856445312E-4</v>
      </c>
      <c r="G9" s="2">
        <f>IFERROR(__xludf.DUMMYFUNCTION("""COMPUTED_VALUE"""),128.0)</f>
        <v>128</v>
      </c>
      <c r="H9" s="2">
        <f>IFERROR(__xludf.DUMMYFUNCTION("""COMPUTED_VALUE"""),79.1)</f>
        <v>79.1</v>
      </c>
    </row>
    <row r="10">
      <c r="A10" s="1">
        <v>2.0</v>
      </c>
      <c r="B10" s="1">
        <v>0.8</v>
      </c>
      <c r="C10" s="1" t="s">
        <v>6</v>
      </c>
      <c r="D10" s="1">
        <v>3.0</v>
      </c>
      <c r="E10" s="1">
        <v>7.02381134033203E-4</v>
      </c>
    </row>
    <row r="11">
      <c r="A11" s="1">
        <v>2.0</v>
      </c>
      <c r="B11" s="1">
        <v>0.8</v>
      </c>
      <c r="C11" s="1" t="s">
        <v>6</v>
      </c>
      <c r="D11" s="1">
        <v>3.0</v>
      </c>
      <c r="E11" s="1">
        <v>6.93798065185546E-4</v>
      </c>
    </row>
    <row r="12">
      <c r="A12" s="1">
        <v>4.0</v>
      </c>
      <c r="B12" s="1">
        <v>0.8</v>
      </c>
      <c r="C12" s="1" t="s">
        <v>6</v>
      </c>
      <c r="D12" s="1">
        <v>12.0</v>
      </c>
      <c r="E12" s="1">
        <v>6.67095184326171E-4</v>
      </c>
    </row>
    <row r="13">
      <c r="A13" s="1">
        <v>4.0</v>
      </c>
      <c r="B13" s="1">
        <v>0.8</v>
      </c>
      <c r="C13" s="1" t="s">
        <v>6</v>
      </c>
      <c r="D13" s="1">
        <v>12.0</v>
      </c>
      <c r="E13" s="1">
        <v>6.8068504333496E-4</v>
      </c>
    </row>
    <row r="14">
      <c r="A14" s="1">
        <v>4.0</v>
      </c>
      <c r="B14" s="1">
        <v>0.8</v>
      </c>
      <c r="C14" s="1" t="s">
        <v>6</v>
      </c>
      <c r="D14" s="1">
        <v>12.0</v>
      </c>
      <c r="E14" s="1">
        <v>0.00121164321899414</v>
      </c>
    </row>
    <row r="15">
      <c r="A15" s="1">
        <v>4.0</v>
      </c>
      <c r="B15" s="1">
        <v>0.8</v>
      </c>
      <c r="C15" s="1" t="s">
        <v>6</v>
      </c>
      <c r="D15" s="1">
        <v>12.0</v>
      </c>
      <c r="E15" s="1">
        <v>0.00123786926269531</v>
      </c>
    </row>
    <row r="16">
      <c r="A16" s="1">
        <v>4.0</v>
      </c>
      <c r="B16" s="1">
        <v>0.8</v>
      </c>
      <c r="C16" s="1" t="s">
        <v>6</v>
      </c>
      <c r="D16" s="1">
        <v>12.0</v>
      </c>
      <c r="E16" s="1">
        <v>8.14676284790039E-4</v>
      </c>
    </row>
    <row r="17">
      <c r="A17" s="1">
        <v>4.0</v>
      </c>
      <c r="B17" s="1">
        <v>0.8</v>
      </c>
      <c r="C17" s="1" t="s">
        <v>6</v>
      </c>
      <c r="D17" s="1">
        <v>12.0</v>
      </c>
      <c r="E17" s="1">
        <v>6.7305564880371E-4</v>
      </c>
    </row>
    <row r="18">
      <c r="A18" s="1">
        <v>4.0</v>
      </c>
      <c r="B18" s="1">
        <v>0.8</v>
      </c>
      <c r="C18" s="1" t="s">
        <v>6</v>
      </c>
      <c r="D18" s="1">
        <v>12.0</v>
      </c>
      <c r="E18" s="1">
        <v>6.75916671752929E-4</v>
      </c>
    </row>
    <row r="19">
      <c r="A19" s="1">
        <v>4.0</v>
      </c>
      <c r="B19" s="1">
        <v>0.8</v>
      </c>
      <c r="C19" s="1" t="s">
        <v>6</v>
      </c>
      <c r="D19" s="1">
        <v>12.0</v>
      </c>
      <c r="E19" s="1">
        <v>6.60896301269531E-4</v>
      </c>
    </row>
    <row r="20">
      <c r="A20" s="1">
        <v>4.0</v>
      </c>
      <c r="B20" s="1">
        <v>0.8</v>
      </c>
      <c r="C20" s="1" t="s">
        <v>6</v>
      </c>
      <c r="D20" s="1">
        <v>12.0</v>
      </c>
      <c r="E20" s="1">
        <v>6.65903091430664E-4</v>
      </c>
    </row>
    <row r="21">
      <c r="A21" s="1">
        <v>4.0</v>
      </c>
      <c r="B21" s="1">
        <v>0.8</v>
      </c>
      <c r="C21" s="1" t="s">
        <v>6</v>
      </c>
      <c r="D21" s="1">
        <v>12.0</v>
      </c>
      <c r="E21" s="1">
        <v>6.74962997436523E-4</v>
      </c>
    </row>
    <row r="22">
      <c r="A22" s="1">
        <v>8.0</v>
      </c>
      <c r="B22" s="1">
        <v>0.8</v>
      </c>
      <c r="C22" s="1" t="s">
        <v>6</v>
      </c>
      <c r="D22" s="1">
        <v>40.0</v>
      </c>
      <c r="E22" s="1">
        <v>6.8211555480957E-4</v>
      </c>
    </row>
    <row r="23">
      <c r="A23" s="1">
        <v>8.0</v>
      </c>
      <c r="B23" s="1">
        <v>0.8</v>
      </c>
      <c r="C23" s="1" t="s">
        <v>6</v>
      </c>
      <c r="D23" s="1">
        <v>41.0</v>
      </c>
      <c r="E23" s="1">
        <v>6.80446624755859E-4</v>
      </c>
    </row>
    <row r="24">
      <c r="A24" s="1">
        <v>8.0</v>
      </c>
      <c r="B24" s="1">
        <v>0.8</v>
      </c>
      <c r="C24" s="1" t="s">
        <v>6</v>
      </c>
      <c r="D24" s="1">
        <v>48.0</v>
      </c>
      <c r="E24" s="1">
        <v>6.81161880493164E-4</v>
      </c>
    </row>
    <row r="25">
      <c r="A25" s="1">
        <v>8.0</v>
      </c>
      <c r="B25" s="1">
        <v>0.8</v>
      </c>
      <c r="C25" s="1" t="s">
        <v>6</v>
      </c>
      <c r="D25" s="1">
        <v>39.0</v>
      </c>
      <c r="E25" s="1">
        <v>6.76631927490234E-4</v>
      </c>
    </row>
    <row r="26">
      <c r="A26" s="1">
        <v>8.0</v>
      </c>
      <c r="B26" s="1">
        <v>0.8</v>
      </c>
      <c r="C26" s="1" t="s">
        <v>6</v>
      </c>
      <c r="D26" s="1">
        <v>39.0</v>
      </c>
      <c r="E26" s="1">
        <v>6.69479370117187E-4</v>
      </c>
    </row>
    <row r="27">
      <c r="A27" s="1">
        <v>8.0</v>
      </c>
      <c r="B27" s="1">
        <v>0.8</v>
      </c>
      <c r="C27" s="1" t="s">
        <v>6</v>
      </c>
      <c r="D27" s="1">
        <v>39.0</v>
      </c>
      <c r="E27" s="1">
        <v>6.79731369018554E-4</v>
      </c>
    </row>
    <row r="28">
      <c r="A28" s="1">
        <v>8.0</v>
      </c>
      <c r="B28" s="1">
        <v>0.8</v>
      </c>
      <c r="C28" s="1" t="s">
        <v>6</v>
      </c>
      <c r="D28" s="1">
        <v>44.0</v>
      </c>
      <c r="E28" s="1">
        <v>6.93559646606445E-4</v>
      </c>
    </row>
    <row r="29">
      <c r="A29" s="1">
        <v>8.0</v>
      </c>
      <c r="B29" s="1">
        <v>0.8</v>
      </c>
      <c r="C29" s="1" t="s">
        <v>6</v>
      </c>
      <c r="D29" s="1">
        <v>44.0</v>
      </c>
      <c r="E29" s="1">
        <v>6.75916671752929E-4</v>
      </c>
    </row>
    <row r="30">
      <c r="A30" s="1">
        <v>8.0</v>
      </c>
      <c r="B30" s="1">
        <v>0.8</v>
      </c>
      <c r="C30" s="1" t="s">
        <v>6</v>
      </c>
      <c r="D30" s="1">
        <v>40.0</v>
      </c>
      <c r="E30" s="1">
        <v>6.84261322021484E-4</v>
      </c>
    </row>
    <row r="31">
      <c r="A31" s="1">
        <v>8.0</v>
      </c>
      <c r="B31" s="1">
        <v>0.8</v>
      </c>
      <c r="C31" s="1" t="s">
        <v>6</v>
      </c>
      <c r="D31" s="1">
        <v>38.0</v>
      </c>
      <c r="E31" s="1">
        <v>6.79492950439453E-4</v>
      </c>
    </row>
    <row r="32">
      <c r="A32" s="1">
        <v>16.0</v>
      </c>
      <c r="B32" s="1">
        <v>0.8</v>
      </c>
      <c r="C32" s="1" t="s">
        <v>6</v>
      </c>
      <c r="D32" s="1">
        <v>57.0</v>
      </c>
      <c r="E32" s="1">
        <v>8.74280929565429E-4</v>
      </c>
    </row>
    <row r="33">
      <c r="A33" s="1">
        <v>16.0</v>
      </c>
      <c r="B33" s="1">
        <v>0.8</v>
      </c>
      <c r="C33" s="1" t="s">
        <v>6</v>
      </c>
      <c r="D33" s="1">
        <v>53.0</v>
      </c>
      <c r="E33" s="1">
        <v>6.69002532958984E-4</v>
      </c>
    </row>
    <row r="34">
      <c r="A34" s="1">
        <v>16.0</v>
      </c>
      <c r="B34" s="1">
        <v>0.8</v>
      </c>
      <c r="C34" s="1" t="s">
        <v>6</v>
      </c>
      <c r="D34" s="1">
        <v>55.0</v>
      </c>
      <c r="E34" s="1">
        <v>6.7305564880371E-4</v>
      </c>
    </row>
    <row r="35">
      <c r="A35" s="1">
        <v>16.0</v>
      </c>
      <c r="B35" s="1">
        <v>0.8</v>
      </c>
      <c r="C35" s="1" t="s">
        <v>6</v>
      </c>
      <c r="D35" s="1">
        <v>68.0</v>
      </c>
      <c r="E35" s="1">
        <v>6.72340393066406E-4</v>
      </c>
    </row>
    <row r="36">
      <c r="A36" s="1">
        <v>16.0</v>
      </c>
      <c r="B36" s="1">
        <v>0.8</v>
      </c>
      <c r="C36" s="1" t="s">
        <v>6</v>
      </c>
      <c r="D36" s="1">
        <v>63.0</v>
      </c>
      <c r="E36" s="1">
        <v>6.68525695800781E-4</v>
      </c>
    </row>
    <row r="37">
      <c r="A37" s="1">
        <v>16.0</v>
      </c>
      <c r="B37" s="1">
        <v>0.8</v>
      </c>
      <c r="C37" s="1" t="s">
        <v>6</v>
      </c>
      <c r="D37" s="1">
        <v>73.0</v>
      </c>
      <c r="E37" s="1">
        <v>6.72817230224609E-4</v>
      </c>
    </row>
    <row r="38">
      <c r="A38" s="1">
        <v>16.0</v>
      </c>
      <c r="B38" s="1">
        <v>0.8</v>
      </c>
      <c r="C38" s="1" t="s">
        <v>6</v>
      </c>
      <c r="D38" s="1">
        <v>78.0</v>
      </c>
      <c r="E38" s="1">
        <v>6.63280487060546E-4</v>
      </c>
    </row>
    <row r="39">
      <c r="A39" s="1">
        <v>16.0</v>
      </c>
      <c r="B39" s="1">
        <v>0.8</v>
      </c>
      <c r="C39" s="1" t="s">
        <v>6</v>
      </c>
      <c r="D39" s="1">
        <v>60.0</v>
      </c>
      <c r="E39" s="1">
        <v>6.72340393066406E-4</v>
      </c>
    </row>
    <row r="40">
      <c r="A40" s="1">
        <v>16.0</v>
      </c>
      <c r="B40" s="1">
        <v>0.8</v>
      </c>
      <c r="C40" s="1" t="s">
        <v>6</v>
      </c>
      <c r="D40" s="1">
        <v>63.0</v>
      </c>
      <c r="E40" s="1">
        <v>6.87122344970703E-4</v>
      </c>
    </row>
    <row r="41">
      <c r="A41" s="1">
        <v>16.0</v>
      </c>
      <c r="B41" s="1">
        <v>0.8</v>
      </c>
      <c r="C41" s="1" t="s">
        <v>6</v>
      </c>
      <c r="D41" s="1">
        <v>52.0</v>
      </c>
      <c r="E41" s="1">
        <v>6.67810440063476E-4</v>
      </c>
    </row>
    <row r="42">
      <c r="A42" s="1">
        <v>32.0</v>
      </c>
      <c r="B42" s="1">
        <v>0.8</v>
      </c>
      <c r="C42" s="1" t="s">
        <v>6</v>
      </c>
      <c r="D42" s="1">
        <v>66.0</v>
      </c>
      <c r="E42" s="1">
        <v>6.86168670654296E-4</v>
      </c>
    </row>
    <row r="43">
      <c r="A43" s="1">
        <v>32.0</v>
      </c>
      <c r="B43" s="1">
        <v>0.8</v>
      </c>
      <c r="C43" s="1" t="s">
        <v>6</v>
      </c>
      <c r="D43" s="1">
        <v>69.0</v>
      </c>
      <c r="E43" s="1">
        <v>6.84976577758789E-4</v>
      </c>
    </row>
    <row r="44">
      <c r="A44" s="1">
        <v>32.0</v>
      </c>
      <c r="B44" s="1">
        <v>0.8</v>
      </c>
      <c r="C44" s="1" t="s">
        <v>6</v>
      </c>
      <c r="D44" s="1">
        <v>77.0</v>
      </c>
      <c r="E44" s="1">
        <v>6.71148300170898E-4</v>
      </c>
    </row>
    <row r="45">
      <c r="A45" s="1">
        <v>32.0</v>
      </c>
      <c r="B45" s="1">
        <v>0.8</v>
      </c>
      <c r="C45" s="1" t="s">
        <v>6</v>
      </c>
      <c r="D45" s="1">
        <v>73.0</v>
      </c>
      <c r="E45" s="1">
        <v>6.81161880493164E-4</v>
      </c>
    </row>
    <row r="46">
      <c r="A46" s="1">
        <v>32.0</v>
      </c>
      <c r="B46" s="1">
        <v>0.8</v>
      </c>
      <c r="C46" s="1" t="s">
        <v>6</v>
      </c>
      <c r="D46" s="1">
        <v>68.0</v>
      </c>
      <c r="E46" s="1">
        <v>6.83784484863281E-4</v>
      </c>
    </row>
    <row r="47">
      <c r="A47" s="1">
        <v>32.0</v>
      </c>
      <c r="B47" s="1">
        <v>0.8</v>
      </c>
      <c r="C47" s="1" t="s">
        <v>6</v>
      </c>
      <c r="D47" s="1">
        <v>72.0</v>
      </c>
      <c r="E47" s="1">
        <v>7.08818435668945E-4</v>
      </c>
    </row>
    <row r="48">
      <c r="A48" s="1">
        <v>32.0</v>
      </c>
      <c r="B48" s="1">
        <v>0.8</v>
      </c>
      <c r="C48" s="1" t="s">
        <v>6</v>
      </c>
      <c r="D48" s="1">
        <v>85.0</v>
      </c>
      <c r="E48" s="1">
        <v>6.79969787597656E-4</v>
      </c>
    </row>
    <row r="49">
      <c r="A49" s="1">
        <v>32.0</v>
      </c>
      <c r="B49" s="1">
        <v>0.8</v>
      </c>
      <c r="C49" s="1" t="s">
        <v>6</v>
      </c>
      <c r="D49" s="1">
        <v>91.0</v>
      </c>
      <c r="E49" s="1">
        <v>6.79969787597656E-4</v>
      </c>
    </row>
    <row r="50">
      <c r="A50" s="1">
        <v>32.0</v>
      </c>
      <c r="B50" s="1">
        <v>0.8</v>
      </c>
      <c r="C50" s="1" t="s">
        <v>6</v>
      </c>
      <c r="D50" s="1">
        <v>79.0</v>
      </c>
      <c r="E50" s="1">
        <v>6.73294067382812E-4</v>
      </c>
    </row>
    <row r="51">
      <c r="A51" s="1">
        <v>32.0</v>
      </c>
      <c r="B51" s="1">
        <v>0.8</v>
      </c>
      <c r="C51" s="1" t="s">
        <v>6</v>
      </c>
      <c r="D51" s="1">
        <v>66.0</v>
      </c>
      <c r="E51" s="1">
        <v>6.81161880493164E-4</v>
      </c>
    </row>
    <row r="52">
      <c r="A52" s="1">
        <v>64.0</v>
      </c>
      <c r="B52" s="1">
        <v>0.8</v>
      </c>
      <c r="C52" s="1" t="s">
        <v>6</v>
      </c>
      <c r="D52" s="1">
        <v>81.0</v>
      </c>
      <c r="E52" s="1">
        <v>6.84499740600585E-4</v>
      </c>
    </row>
    <row r="53">
      <c r="A53" s="1">
        <v>64.0</v>
      </c>
      <c r="B53" s="1">
        <v>0.8</v>
      </c>
      <c r="C53" s="1" t="s">
        <v>6</v>
      </c>
      <c r="D53" s="1">
        <v>58.0</v>
      </c>
      <c r="E53" s="1">
        <v>8.0418586730957E-4</v>
      </c>
    </row>
    <row r="54">
      <c r="A54" s="1">
        <v>64.0</v>
      </c>
      <c r="B54" s="1">
        <v>0.8</v>
      </c>
      <c r="C54" s="1" t="s">
        <v>6</v>
      </c>
      <c r="D54" s="1">
        <v>86.0</v>
      </c>
      <c r="E54" s="1">
        <v>6.99043273925781E-4</v>
      </c>
    </row>
    <row r="55">
      <c r="A55" s="1">
        <v>64.0</v>
      </c>
      <c r="B55" s="1">
        <v>0.8</v>
      </c>
      <c r="C55" s="1" t="s">
        <v>6</v>
      </c>
      <c r="D55" s="1">
        <v>82.0</v>
      </c>
      <c r="E55" s="1">
        <v>7.14540481567382E-4</v>
      </c>
    </row>
    <row r="56">
      <c r="A56" s="1">
        <v>64.0</v>
      </c>
      <c r="B56" s="1">
        <v>0.8</v>
      </c>
      <c r="C56" s="1" t="s">
        <v>6</v>
      </c>
      <c r="D56" s="1">
        <v>60.0</v>
      </c>
      <c r="E56" s="1">
        <v>6.67095184326171E-4</v>
      </c>
    </row>
    <row r="57">
      <c r="A57" s="1">
        <v>64.0</v>
      </c>
      <c r="B57" s="1">
        <v>0.8</v>
      </c>
      <c r="C57" s="1" t="s">
        <v>6</v>
      </c>
      <c r="D57" s="1">
        <v>90.0</v>
      </c>
      <c r="E57" s="1">
        <v>6.81638717651367E-4</v>
      </c>
    </row>
    <row r="58">
      <c r="A58" s="1">
        <v>64.0</v>
      </c>
      <c r="B58" s="1">
        <v>0.8</v>
      </c>
      <c r="C58" s="1" t="s">
        <v>6</v>
      </c>
      <c r="D58" s="1">
        <v>65.0</v>
      </c>
      <c r="E58" s="1">
        <v>6.86883926391601E-4</v>
      </c>
    </row>
    <row r="59">
      <c r="A59" s="1">
        <v>64.0</v>
      </c>
      <c r="B59" s="1">
        <v>0.8</v>
      </c>
      <c r="C59" s="1" t="s">
        <v>6</v>
      </c>
      <c r="D59" s="1">
        <v>63.0</v>
      </c>
      <c r="E59" s="1">
        <v>6.69002532958984E-4</v>
      </c>
    </row>
    <row r="60">
      <c r="A60" s="1">
        <v>64.0</v>
      </c>
      <c r="B60" s="1">
        <v>0.8</v>
      </c>
      <c r="C60" s="1" t="s">
        <v>6</v>
      </c>
      <c r="D60" s="1">
        <v>76.0</v>
      </c>
      <c r="E60" s="1">
        <v>6.74962997436523E-4</v>
      </c>
    </row>
    <row r="61">
      <c r="A61" s="1">
        <v>64.0</v>
      </c>
      <c r="B61" s="1">
        <v>0.8</v>
      </c>
      <c r="C61" s="1" t="s">
        <v>6</v>
      </c>
      <c r="D61" s="1">
        <v>94.0</v>
      </c>
      <c r="E61" s="1">
        <v>8.36610794067382E-4</v>
      </c>
    </row>
    <row r="62">
      <c r="A62" s="1">
        <v>128.0</v>
      </c>
      <c r="B62" s="1">
        <v>0.8</v>
      </c>
      <c r="C62" s="1" t="s">
        <v>6</v>
      </c>
      <c r="D62" s="1">
        <v>86.0</v>
      </c>
      <c r="E62" s="1">
        <v>6.93321228027343E-4</v>
      </c>
    </row>
    <row r="63">
      <c r="A63" s="1">
        <v>128.0</v>
      </c>
      <c r="B63" s="1">
        <v>0.8</v>
      </c>
      <c r="C63" s="1" t="s">
        <v>6</v>
      </c>
      <c r="D63" s="1">
        <v>75.0</v>
      </c>
      <c r="E63" s="1">
        <v>6.76393508911132E-4</v>
      </c>
    </row>
    <row r="64">
      <c r="A64" s="1">
        <v>128.0</v>
      </c>
      <c r="B64" s="1">
        <v>0.8</v>
      </c>
      <c r="C64" s="1" t="s">
        <v>6</v>
      </c>
      <c r="D64" s="1">
        <v>80.0</v>
      </c>
      <c r="E64" s="1">
        <v>6.76631927490234E-4</v>
      </c>
    </row>
    <row r="65">
      <c r="A65" s="1">
        <v>128.0</v>
      </c>
      <c r="B65" s="1">
        <v>0.8</v>
      </c>
      <c r="C65" s="1" t="s">
        <v>6</v>
      </c>
      <c r="D65" s="1">
        <v>76.0</v>
      </c>
      <c r="E65" s="1">
        <v>0.00117897987365722</v>
      </c>
    </row>
    <row r="66">
      <c r="A66" s="1">
        <v>128.0</v>
      </c>
      <c r="B66" s="1">
        <v>0.8</v>
      </c>
      <c r="C66" s="1" t="s">
        <v>6</v>
      </c>
      <c r="D66" s="1">
        <v>71.0</v>
      </c>
      <c r="E66" s="1">
        <v>6.7138671875E-4</v>
      </c>
    </row>
    <row r="67">
      <c r="A67" s="1">
        <v>128.0</v>
      </c>
      <c r="B67" s="1">
        <v>0.8</v>
      </c>
      <c r="C67" s="1" t="s">
        <v>6</v>
      </c>
      <c r="D67" s="1">
        <v>73.0</v>
      </c>
      <c r="E67" s="1">
        <v>6.69479370117187E-4</v>
      </c>
    </row>
    <row r="68">
      <c r="A68" s="1">
        <v>128.0</v>
      </c>
      <c r="B68" s="1">
        <v>0.8</v>
      </c>
      <c r="C68" s="1" t="s">
        <v>6</v>
      </c>
      <c r="D68" s="1">
        <v>85.0</v>
      </c>
      <c r="E68" s="1">
        <v>6.65187835693359E-4</v>
      </c>
    </row>
    <row r="69">
      <c r="A69" s="1">
        <v>128.0</v>
      </c>
      <c r="B69" s="1">
        <v>0.8</v>
      </c>
      <c r="C69" s="1" t="s">
        <v>6</v>
      </c>
      <c r="D69" s="1">
        <v>78.0</v>
      </c>
      <c r="E69" s="1">
        <v>0.00126147270202636</v>
      </c>
    </row>
    <row r="70">
      <c r="A70" s="1">
        <v>128.0</v>
      </c>
      <c r="B70" s="1">
        <v>0.8</v>
      </c>
      <c r="C70" s="1" t="s">
        <v>6</v>
      </c>
      <c r="D70" s="1">
        <v>84.0</v>
      </c>
      <c r="E70" s="1">
        <v>0.0011911392211914</v>
      </c>
    </row>
    <row r="71">
      <c r="A71" s="1">
        <v>128.0</v>
      </c>
      <c r="B71" s="1">
        <v>0.8</v>
      </c>
      <c r="C71" s="1" t="s">
        <v>6</v>
      </c>
      <c r="D71" s="1">
        <v>83.0</v>
      </c>
      <c r="E71" s="1">
        <v>6.72340393066406E-4</v>
      </c>
    </row>
  </sheetData>
  <drawing r:id="rId1"/>
</worksheet>
</file>