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425"/>
  <workbookPr updateLinks="never" defaultThemeVersion="166925"/>
  <mc:AlternateContent xmlns:mc="http://schemas.openxmlformats.org/markup-compatibility/2006">
    <mc:Choice Requires="x15">
      <x15ac:absPath xmlns:x15ac="http://schemas.microsoft.com/office/spreadsheetml/2010/11/ac" url="https://surreyac-my.sharepoint.com/personal/jr0064_surrey_ac_uk/Documents/MAT1042 Group Projects 2023-24/Project 3 - Athletics/Project 3 - Athletics 2023-24/"/>
    </mc:Choice>
  </mc:AlternateContent>
  <xr:revisionPtr revIDLastSave="231" documentId="11_9F0E8D70B7875F5EA8E29446951025DCC06EEEF2" xr6:coauthVersionLast="47" xr6:coauthVersionMax="47" xr10:uidLastSave="{D19B28B3-3AB9-49ED-A640-0A0B3C121EC8}"/>
  <bookViews>
    <workbookView xWindow="-57720" yWindow="-120" windowWidth="29040" windowHeight="15840" xr2:uid="{00000000-000D-0000-FFFF-FFFF00000000}"/>
  </bookViews>
  <sheets>
    <sheet name="men's 100m" sheetId="3" r:id="rId1"/>
    <sheet name="womens 100m" sheetId="15" r:id="rId2"/>
    <sheet name="men's 1500m" sheetId="8" r:id="rId3"/>
    <sheet name="women's 1500m" sheetId="18" r:id="rId4"/>
    <sheet name="men's long jump" sheetId="4" r:id="rId5"/>
    <sheet name="women's long jump" sheetId="14" r:id="rId6"/>
    <sheet name="men's high jump" sheetId="5" r:id="rId7"/>
    <sheet name="women's high jump" sheetId="19" r:id="rId8"/>
    <sheet name="mens marathon" sheetId="6" r:id="rId9"/>
    <sheet name="women's marathon" sheetId="13" r:id="rId10"/>
  </sheets>
  <definedNames>
    <definedName name="solver_adj" localSheetId="9" hidden="1">'women''s marathon'!$C$60</definedName>
    <definedName name="solver_cvg" localSheetId="9" hidden="1">0.0001</definedName>
    <definedName name="solver_drv" localSheetId="9" hidden="1">1</definedName>
    <definedName name="solver_eng" localSheetId="9" hidden="1">1</definedName>
    <definedName name="solver_est" localSheetId="9" hidden="1">1</definedName>
    <definedName name="solver_itr" localSheetId="9" hidden="1">2147483647</definedName>
    <definedName name="solver_lhs1" localSheetId="9" hidden="1">'women''s marathon'!$C$60</definedName>
    <definedName name="solver_lhs2" localSheetId="9" hidden="1">'women''s marathon'!$C$60</definedName>
    <definedName name="solver_lhs3" localSheetId="9" hidden="1">'women''s marathon'!$C$60</definedName>
    <definedName name="solver_mip" localSheetId="9" hidden="1">2147483647</definedName>
    <definedName name="solver_mni" localSheetId="9" hidden="1">30</definedName>
    <definedName name="solver_mrt" localSheetId="9" hidden="1">0.075</definedName>
    <definedName name="solver_msl" localSheetId="9" hidden="1">2</definedName>
    <definedName name="solver_neg" localSheetId="9" hidden="1">1</definedName>
    <definedName name="solver_nod" localSheetId="9" hidden="1">2147483647</definedName>
    <definedName name="solver_num" localSheetId="9" hidden="1">2</definedName>
    <definedName name="solver_nwt" localSheetId="9" hidden="1">1</definedName>
    <definedName name="solver_opt" localSheetId="9" hidden="1">'women''s marathon'!$E$60</definedName>
    <definedName name="solver_pre" localSheetId="9" hidden="1">0.000001</definedName>
    <definedName name="solver_rbv" localSheetId="9" hidden="1">1</definedName>
    <definedName name="solver_rel1" localSheetId="9" hidden="1">1</definedName>
    <definedName name="solver_rel2" localSheetId="9" hidden="1">3</definedName>
    <definedName name="solver_rel3" localSheetId="9" hidden="1">3</definedName>
    <definedName name="solver_rhs1" localSheetId="9" hidden="1">1</definedName>
    <definedName name="solver_rhs2" localSheetId="9" hidden="1">0</definedName>
    <definedName name="solver_rhs3" localSheetId="9" hidden="1">0</definedName>
    <definedName name="solver_rlx" localSheetId="9" hidden="1">2</definedName>
    <definedName name="solver_rsd" localSheetId="9" hidden="1">0</definedName>
    <definedName name="solver_scl" localSheetId="9" hidden="1">1</definedName>
    <definedName name="solver_sho" localSheetId="9" hidden="1">2</definedName>
    <definedName name="solver_ssz" localSheetId="9" hidden="1">100</definedName>
    <definedName name="solver_tim" localSheetId="9" hidden="1">2147483647</definedName>
    <definedName name="solver_tol" localSheetId="9" hidden="1">0.01</definedName>
    <definedName name="solver_typ" localSheetId="9" hidden="1">2</definedName>
    <definedName name="solver_val" localSheetId="9" hidden="1">0</definedName>
    <definedName name="solver_ver" localSheetId="9" hidden="1">3</definedName>
  </definedName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0" i="8" l="1"/>
  <c r="C39" i="8"/>
  <c r="C38" i="8"/>
  <c r="C37" i="8"/>
  <c r="C36" i="8"/>
  <c r="C35" i="8"/>
  <c r="C34" i="8"/>
  <c r="C33" i="8"/>
  <c r="C32" i="8"/>
  <c r="C31" i="8"/>
  <c r="C30" i="8"/>
  <c r="C29" i="8"/>
  <c r="C28" i="8"/>
  <c r="C27" i="8"/>
  <c r="C26" i="8"/>
  <c r="C25" i="8"/>
  <c r="C24" i="8"/>
  <c r="C23" i="8"/>
  <c r="C22" i="8"/>
  <c r="C21" i="8"/>
  <c r="C20" i="8"/>
  <c r="C19" i="8"/>
  <c r="C18" i="8"/>
  <c r="C17" i="8"/>
  <c r="C16" i="8"/>
  <c r="C15" i="8"/>
  <c r="C14" i="8"/>
  <c r="C13" i="8"/>
  <c r="C12" i="8"/>
  <c r="C11" i="8"/>
  <c r="C10" i="8"/>
  <c r="C9" i="8"/>
  <c r="C8" i="8"/>
  <c r="C7" i="8"/>
  <c r="C6" i="8"/>
  <c r="C5" i="8"/>
  <c r="C4" i="8"/>
  <c r="C3" i="8"/>
</calcChain>
</file>

<file path=xl/sharedStrings.xml><?xml version="1.0" encoding="utf-8"?>
<sst xmlns="http://schemas.openxmlformats.org/spreadsheetml/2006/main" count="1264" uniqueCount="732">
  <si>
    <t>Athlete</t>
  </si>
  <si>
    <t>Date</t>
  </si>
  <si>
    <t>Tom Burke (USA)</t>
  </si>
  <si>
    <t>Frank Jarvis (USA)</t>
  </si>
  <si>
    <t>Archie Hahn (USA)</t>
  </si>
  <si>
    <t>Reggie Walker (SAF)</t>
  </si>
  <si>
    <t>Ralph Craig (USA)</t>
  </si>
  <si>
    <t>Charles Paddock (USA)</t>
  </si>
  <si>
    <t>Harold Abrahams (GBR)</t>
  </si>
  <si>
    <t>Percy Williams (CAN)</t>
  </si>
  <si>
    <t>Eddie Tolan (USA)</t>
  </si>
  <si>
    <t>Jesse Owens (USA)</t>
  </si>
  <si>
    <t>Harrison Dillard (USA)</t>
  </si>
  <si>
    <t>Lindy Remigino (USA)</t>
  </si>
  <si>
    <t>Bobby Morrow (USA)</t>
  </si>
  <si>
    <t>Armin Hary (GER)</t>
  </si>
  <si>
    <t>Bob Hayes (USA)</t>
  </si>
  <si>
    <t>Jim Hines (USA)</t>
  </si>
  <si>
    <t>Valeriy Borzov (URS)</t>
  </si>
  <si>
    <t>Hasely Crawford (TRI)</t>
  </si>
  <si>
    <t>Allan Wells (GBR)</t>
  </si>
  <si>
    <t>Carl Lewis (USA)</t>
  </si>
  <si>
    <t>Linford Christie (GBR)</t>
  </si>
  <si>
    <t>Donovan Bailey (CAN)</t>
  </si>
  <si>
    <t>Maurice Greene (USA)</t>
  </si>
  <si>
    <t>Justin Gatlin (USA)</t>
  </si>
  <si>
    <t>Usain Bolt (JAM)</t>
  </si>
  <si>
    <t>year</t>
  </si>
  <si>
    <t>winner</t>
  </si>
  <si>
    <t>time</t>
  </si>
  <si>
    <t>Time (seconds)</t>
  </si>
  <si>
    <t>Usain Bolt (Jamaica)</t>
  </si>
  <si>
    <t>Asafa Powell (Jamaica)</t>
  </si>
  <si>
    <t>Tim Montgomery (USA)</t>
  </si>
  <si>
    <t>Donovan Bailey (Canada)</t>
  </si>
  <si>
    <t>Leroy Burrell (USA)</t>
  </si>
  <si>
    <t>Calvin Smith (USA)</t>
  </si>
  <si>
    <t>Armin Hary (West Germany)</t>
  </si>
  <si>
    <t>Willie Williams (USA)</t>
  </si>
  <si>
    <t>Percy Williams (Canada)</t>
  </si>
  <si>
    <t>Donald Lippincott (USA)</t>
  </si>
  <si>
    <t>Olympic games</t>
  </si>
  <si>
    <t>Peter</t>
  </si>
  <si>
    <t>O'Connor</t>
  </si>
  <si>
    <t>(GBR)</t>
  </si>
  <si>
    <t>Edwin</t>
  </si>
  <si>
    <t>Gourdin</t>
  </si>
  <si>
    <t>(USA)</t>
  </si>
  <si>
    <t>Robert</t>
  </si>
  <si>
    <t>LeGendre</t>
  </si>
  <si>
    <t>William</t>
  </si>
  <si>
    <t>Hubbard</t>
  </si>
  <si>
    <t>Edward</t>
  </si>
  <si>
    <t>Hamm</t>
  </si>
  <si>
    <t>Sylvio</t>
  </si>
  <si>
    <t>Cator</t>
  </si>
  <si>
    <t>(HAI)</t>
  </si>
  <si>
    <t>Chuhei</t>
  </si>
  <si>
    <t>Nambu</t>
  </si>
  <si>
    <t>(JPN)</t>
  </si>
  <si>
    <t>Jesse</t>
  </si>
  <si>
    <t>Owens</t>
  </si>
  <si>
    <t>Ralph</t>
  </si>
  <si>
    <t>Boston</t>
  </si>
  <si>
    <t>Igor</t>
  </si>
  <si>
    <t>Ter-Ovanesyan</t>
  </si>
  <si>
    <t>(URS)</t>
  </si>
  <si>
    <t>Bob</t>
  </si>
  <si>
    <t>Beamon</t>
  </si>
  <si>
    <t>Mike</t>
  </si>
  <si>
    <t>Powell</t>
  </si>
  <si>
    <t>distance</t>
  </si>
  <si>
    <t>name</t>
  </si>
  <si>
    <t>country</t>
  </si>
  <si>
    <t>George</t>
  </si>
  <si>
    <t>Horine</t>
  </si>
  <si>
    <t>USA</t>
  </si>
  <si>
    <t>Beeson</t>
  </si>
  <si>
    <t>Clinton</t>
  </si>
  <si>
    <t>Larsen</t>
  </si>
  <si>
    <t>Harold</t>
  </si>
  <si>
    <t>Osborn</t>
  </si>
  <si>
    <t>Walter</t>
  </si>
  <si>
    <t>Marty</t>
  </si>
  <si>
    <t>Cornelius</t>
  </si>
  <si>
    <t>Johnson</t>
  </si>
  <si>
    <t>Melvin</t>
  </si>
  <si>
    <t>Walker</t>
  </si>
  <si>
    <t>Lester</t>
  </si>
  <si>
    <t>Steers</t>
  </si>
  <si>
    <t>Davis</t>
  </si>
  <si>
    <t>Charles</t>
  </si>
  <si>
    <t>Dumas</t>
  </si>
  <si>
    <t>Yuriy</t>
  </si>
  <si>
    <t>Stepanov</t>
  </si>
  <si>
    <t>USSR</t>
  </si>
  <si>
    <t>John</t>
  </si>
  <si>
    <t>Thomas</t>
  </si>
  <si>
    <t>Valeriy</t>
  </si>
  <si>
    <t>Brumel</t>
  </si>
  <si>
    <t>Ni</t>
  </si>
  <si>
    <t>Chih-Chin</t>
  </si>
  <si>
    <t>China</t>
  </si>
  <si>
    <t>Dwight</t>
  </si>
  <si>
    <t>Stones</t>
  </si>
  <si>
    <t>Vladimir</t>
  </si>
  <si>
    <t>Yashchenko</t>
  </si>
  <si>
    <t>Jacek</t>
  </si>
  <si>
    <t>Wszola</t>
  </si>
  <si>
    <t>Poland</t>
  </si>
  <si>
    <t>Gerd</t>
  </si>
  <si>
    <t>Wessig</t>
  </si>
  <si>
    <t>Zhu</t>
  </si>
  <si>
    <t>Jianhua</t>
  </si>
  <si>
    <t>Rudolf</t>
  </si>
  <si>
    <t>Povarnitsyn</t>
  </si>
  <si>
    <t>Paklin</t>
  </si>
  <si>
    <t>Patrik</t>
  </si>
  <si>
    <t>Sjöberg</t>
  </si>
  <si>
    <t>Sweden</t>
  </si>
  <si>
    <t>Javier</t>
  </si>
  <si>
    <t>Sotomayor</t>
  </si>
  <si>
    <t>Cuba</t>
  </si>
  <si>
    <t>East Germ</t>
  </si>
  <si>
    <t>Wilson Kipsang</t>
  </si>
  <si>
    <t>Patrick Makau</t>
  </si>
  <si>
    <t>Haile Gebrselassie</t>
  </si>
  <si>
    <t>Paul Tergat</t>
  </si>
  <si>
    <t>Khalid Khannouchi</t>
  </si>
  <si>
    <t>Ronaldo da Costa</t>
  </si>
  <si>
    <t>Belayneh Dinsamo</t>
  </si>
  <si>
    <t>Carlos Lopes</t>
  </si>
  <si>
    <t>Steve Jones</t>
  </si>
  <si>
    <t>Robert De Castella</t>
  </si>
  <si>
    <t>Derek Clayton</t>
  </si>
  <si>
    <t>Morio Shigematsu</t>
  </si>
  <si>
    <t>Abebe Bikila</t>
  </si>
  <si>
    <t>Basil Heatley</t>
  </si>
  <si>
    <t>Leonard Edelen</t>
  </si>
  <si>
    <t>Toru Terasawa</t>
  </si>
  <si>
    <t>Sergei Popov</t>
  </si>
  <si>
    <t>Jim Peters</t>
  </si>
  <si>
    <t>Suh Yun-bok</t>
  </si>
  <si>
    <t>Yasuo Ikenaka</t>
  </si>
  <si>
    <t>Fusashige Suzuki</t>
  </si>
  <si>
    <t>Albert Michelsen</t>
  </si>
  <si>
    <t>Hannes Kolehmainen</t>
  </si>
  <si>
    <t>Alexis Ahlgren</t>
  </si>
  <si>
    <t>Harry Green</t>
  </si>
  <si>
    <t>Thure Johansson</t>
  </si>
  <si>
    <t>Henry Barrett</t>
  </si>
  <si>
    <t>Albert Raines</t>
  </si>
  <si>
    <t>James Clark</t>
  </si>
  <si>
    <t>Robert Fowler</t>
  </si>
  <si>
    <t>Johnny Hayes</t>
  </si>
  <si>
    <t>date</t>
  </si>
  <si>
    <t>Dennis Kimetto</t>
  </si>
  <si>
    <t>Harry Payne</t>
  </si>
  <si>
    <t>Sohn Kee Chung</t>
  </si>
  <si>
    <t>Paavo Kotila</t>
  </si>
  <si>
    <t>Ian Thompson</t>
  </si>
  <si>
    <t>Gerard Nijboer</t>
  </si>
  <si>
    <t>Shizo Kanaguri</t>
  </si>
  <si>
    <t>JPN</t>
  </si>
  <si>
    <t>Iivari Rotko</t>
  </si>
  <si>
    <t>FIN</t>
  </si>
  <si>
    <t>Boughera El Ouafi</t>
  </si>
  <si>
    <t>MAR</t>
  </si>
  <si>
    <t>GBR</t>
  </si>
  <si>
    <t>Clarence DeMar</t>
  </si>
  <si>
    <t>Tanji Yahagi</t>
  </si>
  <si>
    <t>Leslie Pawson</t>
  </si>
  <si>
    <t>Patrick Dengis</t>
  </si>
  <si>
    <t>Kitei Son</t>
  </si>
  <si>
    <t>Manuel Dias</t>
  </si>
  <si>
    <t>POR</t>
  </si>
  <si>
    <t>Ellison Brown</t>
  </si>
  <si>
    <t>Joseph Smith</t>
  </si>
  <si>
    <t>Gerard Cote</t>
  </si>
  <si>
    <t>CAN</t>
  </si>
  <si>
    <t>John A. Kelley</t>
  </si>
  <si>
    <t>Stylianos Kyriakidis</t>
  </si>
  <si>
    <t>GRE</t>
  </si>
  <si>
    <t>Yun Bok Suh</t>
  </si>
  <si>
    <t>KOR</t>
  </si>
  <si>
    <t>Salomon Komonen</t>
  </si>
  <si>
    <t>Feodosiy Vanin</t>
  </si>
  <si>
    <t>URS</t>
  </si>
  <si>
    <t>Veikko Karvonen</t>
  </si>
  <si>
    <t>James Peters</t>
  </si>
  <si>
    <t>Sergey Popov</t>
  </si>
  <si>
    <t>ETH</t>
  </si>
  <si>
    <t>Takayuki Nakao</t>
  </si>
  <si>
    <t>Yu-Mang Hyang</t>
  </si>
  <si>
    <t>PRK</t>
  </si>
  <si>
    <t>Alastair Wood</t>
  </si>
  <si>
    <t>AUS</t>
  </si>
  <si>
    <t>William Adcocks</t>
  </si>
  <si>
    <t>Ronald Hill</t>
  </si>
  <si>
    <t>Frank Shorter</t>
  </si>
  <si>
    <t>John Farrington</t>
  </si>
  <si>
    <t>William Rodgers</t>
  </si>
  <si>
    <t>Waldemar Cierpinski</t>
  </si>
  <si>
    <t>GDR</t>
  </si>
  <si>
    <t>Shigeru Soh</t>
  </si>
  <si>
    <t>NED</t>
  </si>
  <si>
    <t>Rob de Castella</t>
  </si>
  <si>
    <t>Alberto Salazar</t>
  </si>
  <si>
    <t>Taisuke Kodama</t>
  </si>
  <si>
    <t>Takeyuki Nakayama</t>
  </si>
  <si>
    <t>Juma Ikangaa</t>
  </si>
  <si>
    <t>TAN</t>
  </si>
  <si>
    <t>Stephen Moneghetti</t>
  </si>
  <si>
    <t>Koichi Morishita</t>
  </si>
  <si>
    <t>David Tsebe</t>
  </si>
  <si>
    <t>RSA</t>
  </si>
  <si>
    <t>Dionicio Ceron</t>
  </si>
  <si>
    <t>MEX</t>
  </si>
  <si>
    <t>Cosmus N'Deti</t>
  </si>
  <si>
    <t>KEN</t>
  </si>
  <si>
    <t>Samuel Lelei</t>
  </si>
  <si>
    <t>Martin Fiz</t>
  </si>
  <si>
    <t>ESP</t>
  </si>
  <si>
    <t>BRA</t>
  </si>
  <si>
    <t>Antonio Pinto</t>
  </si>
  <si>
    <t>Josephat Kiprono</t>
  </si>
  <si>
    <t>Felix Limo</t>
  </si>
  <si>
    <t>Duncan Kibet Kirong</t>
  </si>
  <si>
    <t>Patrick Makau Musyoki</t>
  </si>
  <si>
    <t>Geoffrey Mutai</t>
  </si>
  <si>
    <t>athlete</t>
  </si>
  <si>
    <t>seconds</t>
  </si>
  <si>
    <t>Fastest time each year</t>
  </si>
  <si>
    <t>GBI</t>
  </si>
  <si>
    <t>SWE</t>
  </si>
  <si>
    <t>KEn</t>
  </si>
  <si>
    <t> Abel Kiviat (USA)</t>
  </si>
  <si>
    <t> John Zander (SWE)</t>
  </si>
  <si>
    <t> Paavo Nurmi (FIN)</t>
  </si>
  <si>
    <t> Otto Peltzer (GER)</t>
  </si>
  <si>
    <t> Jules Ladoumegue (FRA)</t>
  </si>
  <si>
    <t> Luigi Beccali (ITA)</t>
  </si>
  <si>
    <t> Bill Bonthron (USA)</t>
  </si>
  <si>
    <t> Jack Lovelock (NZL)</t>
  </si>
  <si>
    <t> Gunder Hägg (SWE)</t>
  </si>
  <si>
    <t> Arne Andersson (SWE)</t>
  </si>
  <si>
    <t> Lennart Strand (SWE)</t>
  </si>
  <si>
    <t> Werner Lueg (FRG)</t>
  </si>
  <si>
    <t> Wes Santee (USA)</t>
  </si>
  <si>
    <t> John Landy (AUS)</t>
  </si>
  <si>
    <t> Gunnar Nielsen (DEN)</t>
  </si>
  <si>
    <t> László Tábori (HUN)</t>
  </si>
  <si>
    <t> Sándor Iharos (HUN)</t>
  </si>
  <si>
    <t> István Rózsavölgyi (HUN)</t>
  </si>
  <si>
    <t> Olavi Salonen (FIN)</t>
  </si>
  <si>
    <t> Olavi Salsola (FIN)</t>
  </si>
  <si>
    <t> Stanislav Jungwirth (TCH)</t>
  </si>
  <si>
    <t> Herb Elliott (AUS)</t>
  </si>
  <si>
    <t> Jim Ryun (USA)</t>
  </si>
  <si>
    <t> Filbert Bayi (TAN)</t>
  </si>
  <si>
    <t> Sebastian Coe (GBR)</t>
  </si>
  <si>
    <t> Steve Ovett (GBR)</t>
  </si>
  <si>
    <t> Sydney Maree (USA)</t>
  </si>
  <si>
    <t> Steve Cram (GBR)</t>
  </si>
  <si>
    <t> Saïd Aouita (MAR)</t>
  </si>
  <si>
    <t> Noureddine Morceli (ALG)</t>
  </si>
  <si>
    <t> Hicham El Guerrouj (MAR)</t>
  </si>
  <si>
    <t>Year</t>
  </si>
  <si>
    <t>Fastest women's marathon</t>
  </si>
  <si>
    <t xml:space="preserve">Athlete            </t>
  </si>
  <si>
    <t>Caroline Walker</t>
  </si>
  <si>
    <t>Adrienne Beames</t>
  </si>
  <si>
    <t>Cheryl Bridges</t>
  </si>
  <si>
    <t>Michiko Gorman</t>
  </si>
  <si>
    <t>Jacqueline Hansen</t>
  </si>
  <si>
    <t>Christa Vahlensieck</t>
  </si>
  <si>
    <t>Grete Waitz</t>
  </si>
  <si>
    <t>Allison Roe</t>
  </si>
  <si>
    <t>Joan Benoit</t>
  </si>
  <si>
    <t>Ingrid Kristiansen</t>
  </si>
  <si>
    <t>Lisa Ondieki</t>
  </si>
  <si>
    <t>Rosa Mota</t>
  </si>
  <si>
    <t>Wanda Panfil</t>
  </si>
  <si>
    <t>Olga Markova</t>
  </si>
  <si>
    <t>Wang Junxia</t>
  </si>
  <si>
    <t>Uta Pippig</t>
  </si>
  <si>
    <t>Katrin Doerre-Heinig</t>
  </si>
  <si>
    <t>Tegla Loroupe</t>
  </si>
  <si>
    <t>Catherine Ndereba</t>
  </si>
  <si>
    <t>Paula Radcliffe</t>
  </si>
  <si>
    <t>Yoko Shibui</t>
  </si>
  <si>
    <t>Deena Kastor</t>
  </si>
  <si>
    <t>Chunxiu Zhou</t>
  </si>
  <si>
    <t>Irina Mikitenko</t>
  </si>
  <si>
    <t>Liliya Shobukhova</t>
  </si>
  <si>
    <t>Mary Keitany</t>
  </si>
  <si>
    <t>Rita Jeptoo</t>
  </si>
  <si>
    <t>Tirfi Tsegaye</t>
  </si>
  <si>
    <t>Time</t>
  </si>
  <si>
    <t>Nationality</t>
  </si>
  <si>
    <t>Location</t>
  </si>
  <si>
    <t>Marie Mejzlíková II</t>
  </si>
  <si>
    <t> Czechoslovakia</t>
  </si>
  <si>
    <t>Prague, Czechoslovakia</t>
  </si>
  <si>
    <t>Mary Lines</t>
  </si>
  <si>
    <t> United Kingdom</t>
  </si>
  <si>
    <t>Paris, France</t>
  </si>
  <si>
    <t>Emmi Haux</t>
  </si>
  <si>
    <t> Germany</t>
  </si>
  <si>
    <t>Frankfurt, Germany</t>
  </si>
  <si>
    <t>May 21, 1923</t>
  </si>
  <si>
    <t>Marie Mejzlíková</t>
  </si>
  <si>
    <t>May 13, 1923</t>
  </si>
  <si>
    <t>Leni Schmidt</t>
  </si>
  <si>
    <t>Leipzig, Germany</t>
  </si>
  <si>
    <t>August 30, 1925</t>
  </si>
  <si>
    <t>Leni Junker</t>
  </si>
  <si>
    <t>Wiesbaden, Germany</t>
  </si>
  <si>
    <t>September 13, 1925</t>
  </si>
  <si>
    <t>Gundel Wittmann</t>
  </si>
  <si>
    <t>Braunschweig, Germany</t>
  </si>
  <si>
    <t>Hanover, Germany</t>
  </si>
  <si>
    <t>August 29, 1926</t>
  </si>
  <si>
    <t>Gertrud Gladitsch</t>
  </si>
  <si>
    <t>Stuttgart, Germany</t>
  </si>
  <si>
    <t>July 3, 1927</t>
  </si>
  <si>
    <t>Kinue Hitomi</t>
  </si>
  <si>
    <t> Japan</t>
  </si>
  <si>
    <t>Osaka, Japan</t>
  </si>
  <si>
    <t>Betty Robinson</t>
  </si>
  <si>
    <t> United States</t>
  </si>
  <si>
    <t>Chicago, Illinois, United States</t>
  </si>
  <si>
    <t>June 2, 1928</t>
  </si>
  <si>
    <t>Myrtle Cook</t>
  </si>
  <si>
    <t> Canada</t>
  </si>
  <si>
    <t>Halifax, Nova Scotia, Canada</t>
  </si>
  <si>
    <t>Magdeburg, Germany</t>
  </si>
  <si>
    <t>August 1, 1931</t>
  </si>
  <si>
    <t>Tollien Schuurman</t>
  </si>
  <si>
    <t> Netherlands</t>
  </si>
  <si>
    <t>Amsterdam, Netherlands</t>
  </si>
  <si>
    <t>Haarlem, Netherlands</t>
  </si>
  <si>
    <t>Stanisława Walasiewicz[2]</t>
  </si>
  <si>
    <t> Poland</t>
  </si>
  <si>
    <t>Los Angeles, United States</t>
  </si>
  <si>
    <t>Hilda Strike</t>
  </si>
  <si>
    <t>August 2, 1932</t>
  </si>
  <si>
    <t>Poznań, Poland</t>
  </si>
  <si>
    <t>Käthe Krauß</t>
  </si>
  <si>
    <t>London, England</t>
  </si>
  <si>
    <t>August 11, 1934</t>
  </si>
  <si>
    <t>Warsaw, Poland</t>
  </si>
  <si>
    <t>Helen Stephens</t>
  </si>
  <si>
    <t>Fulton, United States</t>
  </si>
  <si>
    <t>April 10, 1935</t>
  </si>
  <si>
    <t>Saint Louis, United States</t>
  </si>
  <si>
    <t>June 1, 1935</t>
  </si>
  <si>
    <t>Kansas City, United States</t>
  </si>
  <si>
    <t>Dresden, Germany</t>
  </si>
  <si>
    <t>August 10, 1936</t>
  </si>
  <si>
    <t>Berlin, Germany</t>
  </si>
  <si>
    <t>Lulu Mae Hymes</t>
  </si>
  <si>
    <t>Tuskegee</t>
  </si>
  <si>
    <t>May 6, 1939</t>
  </si>
  <si>
    <t>Rowena Harrison</t>
  </si>
  <si>
    <t>Fanny Blankers-Koen</t>
  </si>
  <si>
    <t>September 5, 1943</t>
  </si>
  <si>
    <t>Marjorie Jackson</t>
  </si>
  <si>
    <t> Australia</t>
  </si>
  <si>
    <t>Helsinki, Finland</t>
  </si>
  <si>
    <t>July 22, 1952</t>
  </si>
  <si>
    <t>Gifu, Japan</t>
  </si>
  <si>
    <t>Shirley Strickland</t>
  </si>
  <si>
    <t>August 4, 1955</t>
  </si>
  <si>
    <t>Vera Krepkina</t>
  </si>
  <si>
    <t> Soviet Union</t>
  </si>
  <si>
    <t>Kiev, Soviet Union</t>
  </si>
  <si>
    <t>Wilma Rudolph</t>
  </si>
  <si>
    <t>Rome, Italy</t>
  </si>
  <si>
    <t>Stuttgart, West Germany</t>
  </si>
  <si>
    <t>Wyomia Tyus</t>
  </si>
  <si>
    <t>Tokyo, Japan</t>
  </si>
  <si>
    <t>Irena Kirszenstein</t>
  </si>
  <si>
    <t>Barbara Ferrell</t>
  </si>
  <si>
    <t>Santa Barbara, United States</t>
  </si>
  <si>
    <t>Mexico City, Mexico</t>
  </si>
  <si>
    <t>April 21, 1968</t>
  </si>
  <si>
    <t>Lyudmila Samotyosova</t>
  </si>
  <si>
    <t>Leninakan, Soviet Union</t>
  </si>
  <si>
    <t>Margaret Bailes</t>
  </si>
  <si>
    <t>Aurora, Philippines</t>
  </si>
  <si>
    <t>August 18, 1968</t>
  </si>
  <si>
    <t>October 14, 1968</t>
  </si>
  <si>
    <t>Irena Szewińska</t>
  </si>
  <si>
    <t>Chi Cheng</t>
  </si>
  <si>
    <t> Republic of China (Taiwan)</t>
  </si>
  <si>
    <t>Vienna, Austria</t>
  </si>
  <si>
    <t>Renate Meißner</t>
  </si>
  <si>
    <t> East Germany</t>
  </si>
  <si>
    <t>Berlin, East Germany</t>
  </si>
  <si>
    <t>Potsdam, East Germany</t>
  </si>
  <si>
    <t>Ellen Strophal</t>
  </si>
  <si>
    <t>Eva Glesková</t>
  </si>
  <si>
    <t>Budapest, Hungary</t>
  </si>
  <si>
    <t>Ostrava, Czechoslovakia</t>
  </si>
  <si>
    <t>Renate Stecher</t>
  </si>
  <si>
    <t>Leipzig, East Germany</t>
  </si>
  <si>
    <t>June 30, 1973</t>
  </si>
  <si>
    <t>Dresden, East Germany</t>
  </si>
  <si>
    <t>July 20, 1973</t>
  </si>
  <si>
    <t>Munich, West Germany</t>
  </si>
  <si>
    <t>Inge Helten</t>
  </si>
  <si>
    <t> West Germany</t>
  </si>
  <si>
    <t>Fürth, West Germany</t>
  </si>
  <si>
    <t>Annegret Richter</t>
  </si>
  <si>
    <t>Montreal, Canada</t>
  </si>
  <si>
    <t>Marlies Oelsner</t>
  </si>
  <si>
    <t>Marlies Göhr</t>
  </si>
  <si>
    <t>Karl-Marx-Stadt, East Germany</t>
  </si>
  <si>
    <t>Evelyn Ashford</t>
  </si>
  <si>
    <t>US Air Force Academy, United States</t>
  </si>
  <si>
    <t>Zürich, Switzerland</t>
  </si>
  <si>
    <t>Florence Griffith-Joyner</t>
  </si>
  <si>
    <t>Indianapolis, United States</t>
  </si>
  <si>
    <t>Violet Piercy</t>
  </si>
  <si>
    <t>October 3, 1926</t>
  </si>
  <si>
    <t>Merry Lepper</t>
  </si>
  <si>
    <t>Dale Greig</t>
  </si>
  <si>
    <t>May 23, 1964</t>
  </si>
  <si>
    <t>Mildred Sampson</t>
  </si>
  <si>
    <t>Maureen Wilton</t>
  </si>
  <si>
    <t>May 6, 1967</t>
  </si>
  <si>
    <t>Anni Pede-Erdkamp</t>
  </si>
  <si>
    <t>September 16, 1967</t>
  </si>
  <si>
    <t>February 28, 1970</t>
  </si>
  <si>
    <t>Elizabeth Bonner</t>
  </si>
  <si>
    <t>May 9, 1971</t>
  </si>
  <si>
    <t>September 19, 1971</t>
  </si>
  <si>
    <t>December 5, 1971</t>
  </si>
  <si>
    <t>December 2, 1973</t>
  </si>
  <si>
    <t>Chantal Langlacé</t>
  </si>
  <si>
    <t>October 27, 1974</t>
  </si>
  <si>
    <t>December 1, 1974</t>
  </si>
  <si>
    <t>Liane Winter</t>
  </si>
  <si>
    <t>April 21, 1975</t>
  </si>
  <si>
    <t>May 3, 1975</t>
  </si>
  <si>
    <t>October 12, 1975</t>
  </si>
  <si>
    <t>May 1, 1977</t>
  </si>
  <si>
    <t>September 10, 1977</t>
  </si>
  <si>
    <t>October 22, 1978</t>
  </si>
  <si>
    <t>October 21, 1979</t>
  </si>
  <si>
    <t>October 26, 1980</t>
  </si>
  <si>
    <t>October 25, 1981</t>
  </si>
  <si>
    <t>April 17, 1983</t>
  </si>
  <si>
    <t>April 18, 1983</t>
  </si>
  <si>
    <t>April 21, 1985</t>
  </si>
  <si>
    <t>April 19, 1998</t>
  </si>
  <si>
    <t>September 26, 1999</t>
  </si>
  <si>
    <t>Naoko Takahashi</t>
  </si>
  <si>
    <t>September 30, 2001</t>
  </si>
  <si>
    <t>October 7, 2001</t>
  </si>
  <si>
    <t>October 13, 2002</t>
  </si>
  <si>
    <t>April 13, 2003</t>
  </si>
  <si>
    <t>Mary Jepkosgei Keitany</t>
  </si>
  <si>
    <t>December 16, 1963</t>
  </si>
  <si>
    <t>July 21, 1964</t>
  </si>
  <si>
    <t> Anne Smith (GBR)</t>
  </si>
  <si>
    <t> Maria Gommers (NED)</t>
  </si>
  <si>
    <t> Paola Pigni (ITA)</t>
  </si>
  <si>
    <t>Milan, Italy</t>
  </si>
  <si>
    <t> Jaroslava Jehličková (CZE)</t>
  </si>
  <si>
    <t> Karin Burneleit (GDR)</t>
  </si>
  <si>
    <t> Ludmila Bragina (URS)</t>
  </si>
  <si>
    <t>Munich, Germany</t>
  </si>
  <si>
    <t> Tatyana Kazankina (URS)</t>
  </si>
  <si>
    <t>Zurich, Switzerland</t>
  </si>
  <si>
    <t> Qu Yunxia (CHN)</t>
  </si>
  <si>
    <t>Beijing, China</t>
  </si>
  <si>
    <t> Genzebe Dibaba (ETH)</t>
  </si>
  <si>
    <t> Anna Mushkina (URS)</t>
  </si>
  <si>
    <t> Lydia Freiberg (URS)</t>
  </si>
  <si>
    <t> Yevdokiya Vasilyeva (URS)</t>
  </si>
  <si>
    <t> Anna Zaytseva-Bosenko (URS)</t>
  </si>
  <si>
    <t> Olga Ovsyannikova (URS)</t>
  </si>
  <si>
    <t> Nina Pletnyova (URS)</t>
  </si>
  <si>
    <t> Phyllis Perkins (GBR)</t>
  </si>
  <si>
    <t> Diane Leather (GBR)</t>
  </si>
  <si>
    <t> Marise Chamberlain (NZL)</t>
  </si>
  <si>
    <t>Perth, Australia</t>
  </si>
  <si>
    <t>Moscow, Soviet Union</t>
  </si>
  <si>
    <t>Alma-Ata, Soviet Union</t>
  </si>
  <si>
    <t>Dnepropetrovsk, Soviet Union</t>
  </si>
  <si>
    <t>Leningrad, Soviet Union</t>
  </si>
  <si>
    <t>Hornchurch, Great Britain</t>
  </si>
  <si>
    <t>London, Great Britain</t>
  </si>
  <si>
    <t>Chiswick, Great Britain</t>
  </si>
  <si>
    <t>Sittard, Netherlands</t>
  </si>
  <si>
    <t>Athens, Greece</t>
  </si>
  <si>
    <t>Helsinki, Finland</t>
  </si>
  <si>
    <t>Podolsk, Soviet Union</t>
  </si>
  <si>
    <t>Fontvieille, Mon</t>
  </si>
  <si>
    <t>Women's 1500m world record</t>
  </si>
  <si>
    <t>place</t>
  </si>
  <si>
    <t>Women's 100m world record</t>
  </si>
  <si>
    <t>men's long jump world records</t>
  </si>
  <si>
    <t>Venue</t>
  </si>
  <si>
    <t>  Marie Mejzlikova II (TCH)</t>
  </si>
  <si>
    <t> Prague, Czechoslovakia</t>
  </si>
  <si>
    <t> 6 August 1922[4]</t>
  </si>
  <si>
    <t> 23 September 1923[4]</t>
  </si>
  <si>
    <t>  Muriel Gunn (GBR)</t>
  </si>
  <si>
    <t> London, United Kingdom</t>
  </si>
  <si>
    <t> 2 August 1926[4]</t>
  </si>
  <si>
    <t>  Kinue Hitomi (JPN)</t>
  </si>
  <si>
    <t> Gothenburg, Sweden</t>
  </si>
  <si>
    <t> 28 August 1926[4]</t>
  </si>
  <si>
    <t> 1 August 1927[4]</t>
  </si>
  <si>
    <t> Osaka, Japan</t>
  </si>
  <si>
    <t> 20 May 1928[4]</t>
  </si>
  <si>
    <t>  Christel Schulz (GER)</t>
  </si>
  <si>
    <t> Berlin, Nazi Germany</t>
  </si>
  <si>
    <t> 30 July 1939[4]</t>
  </si>
  <si>
    <t>  Fanny Blankers-Koen (NED)</t>
  </si>
  <si>
    <t> Leiden, Netherlands</t>
  </si>
  <si>
    <t> 19 September 1943[4]</t>
  </si>
  <si>
    <t>  Yvette Williams (NZL)</t>
  </si>
  <si>
    <t> Gisborne, New Zealand</t>
  </si>
  <si>
    <t> 20 February 1954[4]</t>
  </si>
  <si>
    <t> Moscow, Soviet Union</t>
  </si>
  <si>
    <t> 11 September 1955[4]</t>
  </si>
  <si>
    <t> Tbilisi, Soviet Union</t>
  </si>
  <si>
    <t> 18 November 1955[4]</t>
  </si>
  <si>
    <t>  Elżbieta Krzesińska (POL)</t>
  </si>
  <si>
    <t> Budapest, Hungary</t>
  </si>
  <si>
    <t> 20 August 1956[4]</t>
  </si>
  <si>
    <t> Melbourne, Australia</t>
  </si>
  <si>
    <t> 27 November 1956[4]</t>
  </si>
  <si>
    <t>  Hildrun Claus (GDR)</t>
  </si>
  <si>
    <t> Erfurt, East Germany</t>
  </si>
  <si>
    <t> 7 August 1960[4]</t>
  </si>
  <si>
    <t> East Berlin, East Germany</t>
  </si>
  <si>
    <t> 23 June 1961[4]</t>
  </si>
  <si>
    <t>  Tatyana Shchelkanova (URS)</t>
  </si>
  <si>
    <t> 16 July 1961[4]</t>
  </si>
  <si>
    <t> Leipzig, East Germany</t>
  </si>
  <si>
    <t> 10 June 1962[4]</t>
  </si>
  <si>
    <t> 4 July 1964[4]</t>
  </si>
  <si>
    <t>  Mary Rand (GBR)</t>
  </si>
  <si>
    <t> Tokyo, Japan</t>
  </si>
  <si>
    <t> 14 October 1964[4]</t>
  </si>
  <si>
    <t>  Viorica Viscopoleanu (ROU)</t>
  </si>
  <si>
    <t> Mexico City, Mexico</t>
  </si>
  <si>
    <t> 14 October 1968[4]</t>
  </si>
  <si>
    <t>  Heide Rosendahl (FRG)</t>
  </si>
  <si>
    <t> Torino, Italy</t>
  </si>
  <si>
    <t> 3 September 1970[4]</t>
  </si>
  <si>
    <t>  Angela Voigt (GDR)</t>
  </si>
  <si>
    <t> Dresden, East Germany</t>
  </si>
  <si>
    <t> 9 May 1976[4]</t>
  </si>
  <si>
    <t>  Siegrun Siegl (GDR)</t>
  </si>
  <si>
    <t> 19 May 1976[4]</t>
  </si>
  <si>
    <t>  Vilma Bardauskiené (URS)</t>
  </si>
  <si>
    <t> Kishinyov, Soviet Union</t>
  </si>
  <si>
    <t> 18 August 1978[4]</t>
  </si>
  <si>
    <t> 29 August 1978[4]</t>
  </si>
  <si>
    <t>  Anişoara Cuşmir (ROU)</t>
  </si>
  <si>
    <t> Bucharest, Romania</t>
  </si>
  <si>
    <t> 1 August 1982[4]</t>
  </si>
  <si>
    <t>  Valy Ionescu (ROU)</t>
  </si>
  <si>
    <t> 15 May 1983[4]</t>
  </si>
  <si>
    <t> 4 June 1983[4]</t>
  </si>
  <si>
    <t>  Heike Drechsler (GDR)</t>
  </si>
  <si>
    <t> 22 September 1985[4]</t>
  </si>
  <si>
    <t> Tallinn, Soviet Union</t>
  </si>
  <si>
    <t> 21 June 1986[4]</t>
  </si>
  <si>
    <t> 3 July 1986[4]</t>
  </si>
  <si>
    <t>  Jackie Joyner-Kersee (USA)</t>
  </si>
  <si>
    <t> Indianapolis, United States</t>
  </si>
  <si>
    <t> 13 August 1987[4]</t>
  </si>
  <si>
    <t>  Galina Chistyakova (URS)</t>
  </si>
  <si>
    <t> Leningrad, Soviet Union</t>
  </si>
  <si>
    <t> 11 June 1988[4]</t>
  </si>
  <si>
    <t>  Galina Vinogradova (URS)</t>
  </si>
  <si>
    <t>Women's long jump records</t>
  </si>
  <si>
    <t>Place</t>
  </si>
  <si>
    <t> Nancy Voorhees (USA)</t>
  </si>
  <si>
    <t>Simsbury[1]</t>
  </si>
  <si>
    <t> Elizabeth Stine (USA)</t>
  </si>
  <si>
    <t>Leonia[1]</t>
  </si>
  <si>
    <t> Sophie Eliott-Lynn (GBR)</t>
  </si>
  <si>
    <t>Brentwood[1]</t>
  </si>
  <si>
    <t> Phyllis Green (GBR)</t>
  </si>
  <si>
    <t>London[1]</t>
  </si>
  <si>
    <t> Ethel Catherwood (CAN)</t>
  </si>
  <si>
    <t>Regina[1]</t>
  </si>
  <si>
    <t> Lien Gisolf (NED)</t>
  </si>
  <si>
    <t>Brussels[1]</t>
  </si>
  <si>
    <t>Amsterdam[1]</t>
  </si>
  <si>
    <t>Maastricht[1]</t>
  </si>
  <si>
    <t> Jean Shiley (USA)</t>
  </si>
  <si>
    <t>Los Angeles[1]</t>
  </si>
  <si>
    <t> Mildred Didrikson (USA)</t>
  </si>
  <si>
    <t> Dorothy Odam (GBR)</t>
  </si>
  <si>
    <t> Esther van Heerden (South Africa)</t>
  </si>
  <si>
    <t>Stellenbosch[1]</t>
  </si>
  <si>
    <t> Ilsebill Pfenning (SUI)</t>
  </si>
  <si>
    <t>Lugano[1]</t>
  </si>
  <si>
    <t> Fanny Blankers-Koen (NED)</t>
  </si>
  <si>
    <t> Sheila Lerwill (GBR)</t>
  </si>
  <si>
    <t> Aleksandra Chudina (URS)</t>
  </si>
  <si>
    <t>Kiev[1]</t>
  </si>
  <si>
    <t> Thelma Hopkins (GBR)</t>
  </si>
  <si>
    <t>Belfast[1]</t>
  </si>
  <si>
    <t> Iolanda Balaș (ROM)</t>
  </si>
  <si>
    <t>Bucharest[1]</t>
  </si>
  <si>
    <t> Mildred McDaniel (USA)</t>
  </si>
  <si>
    <t>Melbourne[1]</t>
  </si>
  <si>
    <t> Iolanda Balaş (ROM)</t>
  </si>
  <si>
    <t> Zheng Fengrong (CHN)</t>
  </si>
  <si>
    <t>Beijing[1]</t>
  </si>
  <si>
    <t>Cluj-Napoca[1]</t>
  </si>
  <si>
    <t>Poiana Brasov[1]</t>
  </si>
  <si>
    <t>Warsaw[1]</t>
  </si>
  <si>
    <t>Budapest[1]</t>
  </si>
  <si>
    <t>Sofia[1]</t>
  </si>
  <si>
    <t> Ilona Gusenbauer (AUT)</t>
  </si>
  <si>
    <t>Vienna[1]</t>
  </si>
  <si>
    <t> Ulrike Meyfarth (FRG)</t>
  </si>
  <si>
    <t>Munich[1]</t>
  </si>
  <si>
    <t> Yordanka Blagoeva (BUL)</t>
  </si>
  <si>
    <t>Zagreb[1]</t>
  </si>
  <si>
    <t> Rosemarie Witschas (GDR)</t>
  </si>
  <si>
    <t>Berlin[1]</t>
  </si>
  <si>
    <t> Rosemarie Ackermann (GDR)</t>
  </si>
  <si>
    <t>Rome[1]</t>
  </si>
  <si>
    <t>Dresden[1]</t>
  </si>
  <si>
    <t>Helsinki[1]</t>
  </si>
  <si>
    <t>West Berlin[1]</t>
  </si>
  <si>
    <t> Sara Simeoni (ITA)</t>
  </si>
  <si>
    <t>Brescia[1]</t>
  </si>
  <si>
    <t>Prague[1]</t>
  </si>
  <si>
    <t>Athens[1]</t>
  </si>
  <si>
    <t> Tamara Bykova (URS)</t>
  </si>
  <si>
    <t>Pisa[1]</t>
  </si>
  <si>
    <t> Lyudmila Andonova (BUL)</t>
  </si>
  <si>
    <t>East Berlin[1]</t>
  </si>
  <si>
    <t> Stefka Kostadinova (BUL)</t>
  </si>
  <si>
    <t>Women's high jump world records</t>
  </si>
  <si>
    <t>Men's marathon world record</t>
  </si>
  <si>
    <t>Women's marathon world record</t>
  </si>
  <si>
    <t>Men's high jump world record</t>
  </si>
  <si>
    <t>men's 1500m world record</t>
  </si>
  <si>
    <t>Men's 100m world records</t>
  </si>
  <si>
    <t>Race Time - Seconds</t>
  </si>
  <si>
    <t>Time 
(Hours:Minutes:Seconds)</t>
  </si>
  <si>
    <t xml:space="preserve">Date </t>
  </si>
  <si>
    <t>height (metres)</t>
  </si>
  <si>
    <t>weight (kg)</t>
  </si>
  <si>
    <t>BMI (Body Mass Index)</t>
  </si>
  <si>
    <t>August 22, 1926</t>
  </si>
  <si>
    <t>August 5, 1922</t>
  </si>
  <si>
    <t>August 20, 1922</t>
  </si>
  <si>
    <t>July 16, 1988</t>
  </si>
  <si>
    <t>August 22, 1984</t>
  </si>
  <si>
    <t>July 3, 1983</t>
  </si>
  <si>
    <t>June 8, 1983</t>
  </si>
  <si>
    <t>July 9, 1982</t>
  </si>
  <si>
    <t>July 1, 1977</t>
  </si>
  <si>
    <t>July 25, 1976</t>
  </si>
  <si>
    <t>June 13, 1976</t>
  </si>
  <si>
    <t>September 2, 1972</t>
  </si>
  <si>
    <t>October 15, 1968</t>
  </si>
  <si>
    <t>June 7, 1973</t>
  </si>
  <si>
    <t>July 1, 1972</t>
  </si>
  <si>
    <t>June 15, 1972</t>
  </si>
  <si>
    <t>June 3, 1972</t>
  </si>
  <si>
    <t>July 31, 1971</t>
  </si>
  <si>
    <t>August 2, 1970</t>
  </si>
  <si>
    <t>July 18, 1970</t>
  </si>
  <si>
    <t>August 15, 1968</t>
  </si>
  <si>
    <t>July 2, 1967</t>
  </si>
  <si>
    <t>July 31, 1965</t>
  </si>
  <si>
    <t>July 9, 1965</t>
  </si>
  <si>
    <t>October 15, 1964</t>
  </si>
  <si>
    <t>July 19, 1961</t>
  </si>
  <si>
    <t>September 2, 1960</t>
  </si>
  <si>
    <t>September 13, 1958</t>
  </si>
  <si>
    <t>October 4, 1952</t>
  </si>
  <si>
    <t>June 13, 1948</t>
  </si>
  <si>
    <t>August 1, 1937</t>
  </si>
  <si>
    <t>June 8, 1935</t>
  </si>
  <si>
    <t>August 26, 1934</t>
  </si>
  <si>
    <t>September 17, 1933</t>
  </si>
  <si>
    <t>August 1, 1932</t>
  </si>
  <si>
    <t>June 5, 1932</t>
  </si>
  <si>
    <t>August 31, 1930</t>
  </si>
  <si>
    <t>July 2, 1928</t>
  </si>
  <si>
    <t>May 20, 1928</t>
  </si>
  <si>
    <t>distance (m)</t>
  </si>
  <si>
    <t>  5.16</t>
  </si>
  <si>
    <t>  5.30</t>
  </si>
  <si>
    <t>  5.485</t>
  </si>
  <si>
    <t>  5.50</t>
  </si>
  <si>
    <t>  5.57</t>
  </si>
  <si>
    <t>  5.98</t>
  </si>
  <si>
    <t>  6.12</t>
  </si>
  <si>
    <t>  6.25</t>
  </si>
  <si>
    <t>  6.28</t>
  </si>
  <si>
    <t>  6.31</t>
  </si>
  <si>
    <t>  6.35</t>
  </si>
  <si>
    <t>  6.40</t>
  </si>
  <si>
    <t>  6.42</t>
  </si>
  <si>
    <t>  6.48</t>
  </si>
  <si>
    <t>  6.53</t>
  </si>
  <si>
    <t>  6.70</t>
  </si>
  <si>
    <t>  6.76</t>
  </si>
  <si>
    <t xml:space="preserve">  6.82 </t>
  </si>
  <si>
    <t>  6.84</t>
  </si>
  <si>
    <t>  6.92</t>
  </si>
  <si>
    <t>  6.99</t>
  </si>
  <si>
    <t>  7.07</t>
  </si>
  <si>
    <t>  7.09</t>
  </si>
  <si>
    <t>  7.15</t>
  </si>
  <si>
    <t>  7.20</t>
  </si>
  <si>
    <t>  7.21</t>
  </si>
  <si>
    <t>  7.27</t>
  </si>
  <si>
    <t>  7.43</t>
  </si>
  <si>
    <t>  7.44</t>
  </si>
  <si>
    <t>  7.45</t>
  </si>
  <si>
    <t>  7.52</t>
  </si>
  <si>
    <t>  Galina Vinogradova (URS)</t>
  </si>
  <si>
    <t>Height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</si>
</sst>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"/>
    <numFmt numFmtId="165" formatCode="m/d/yy;@"/>
    <numFmt numFmtId="166" formatCode="[$-F800]dddd\,\ mmmm\ dd\,\ yyyy"/>
    <numFmt numFmtId="167" formatCode="h:mm:ss;@"/>
  </numFmts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u/>
      <sz val="11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color theme="1"/>
      <name val="Calibri"/>
      <family val="2"/>
    </font>
    <font>
      <b/>
      <sz val="20"/>
      <color theme="1"/>
      <name val="Calibri"/>
      <family val="2"/>
      <scheme val="minor"/>
    </font>
    <font>
      <b/>
      <sz val="20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1"/>
      <color rgb="FF222222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8F9FA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8" fillId="0" borderId="0"/>
  </cellStyleXfs>
  <cellXfs count="88">
    <xf numFmtId="0" fontId="0" fillId="0" borderId="0" xfId="0"/>
    <xf numFmtId="1" fontId="0" fillId="0" borderId="0" xfId="0" applyNumberFormat="1" applyAlignment="1">
      <alignment horizontal="center"/>
    </xf>
    <xf numFmtId="2" fontId="0" fillId="0" borderId="0" xfId="0" applyNumberForma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2" fontId="5" fillId="0" borderId="0" xfId="0" applyNumberFormat="1" applyFont="1" applyAlignment="1">
      <alignment horizontal="center"/>
    </xf>
    <xf numFmtId="0" fontId="0" fillId="0" borderId="0" xfId="0" applyAlignment="1">
      <alignment horizontal="left"/>
    </xf>
    <xf numFmtId="0" fontId="1" fillId="0" borderId="0" xfId="0" applyFont="1" applyAlignment="1">
      <alignment horizontal="center" vertical="center" wrapText="1"/>
    </xf>
    <xf numFmtId="0" fontId="6" fillId="0" borderId="0" xfId="0" applyFont="1" applyAlignment="1">
      <alignment horizontal="left"/>
    </xf>
    <xf numFmtId="0" fontId="1" fillId="0" borderId="0" xfId="0" applyFont="1" applyAlignment="1">
      <alignment vertical="center" wrapText="1"/>
    </xf>
    <xf numFmtId="10" fontId="1" fillId="0" borderId="0" xfId="0" applyNumberFormat="1" applyFont="1" applyAlignment="1">
      <alignment horizontal="center" vertical="center" wrapText="1"/>
    </xf>
    <xf numFmtId="10" fontId="0" fillId="0" borderId="0" xfId="0" applyNumberFormat="1" applyAlignment="1">
      <alignment horizontal="center"/>
    </xf>
    <xf numFmtId="0" fontId="0" fillId="0" borderId="0" xfId="0" applyAlignment="1">
      <alignment vertical="center" wrapText="1"/>
    </xf>
    <xf numFmtId="0" fontId="7" fillId="0" borderId="0" xfId="0" applyFont="1" applyAlignment="1">
      <alignment horizontal="center" vertical="center" wrapText="1"/>
    </xf>
    <xf numFmtId="10" fontId="0" fillId="0" borderId="0" xfId="0" applyNumberForma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1" fontId="0" fillId="0" borderId="0" xfId="0" applyNumberForma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/>
    </xf>
    <xf numFmtId="2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" fontId="0" fillId="0" borderId="0" xfId="0" applyNumberFormat="1"/>
    <xf numFmtId="2" fontId="3" fillId="0" borderId="0" xfId="0" applyNumberFormat="1" applyFont="1" applyAlignment="1">
      <alignment horizontal="center"/>
    </xf>
    <xf numFmtId="0" fontId="3" fillId="0" borderId="0" xfId="0" applyFont="1"/>
    <xf numFmtId="165" fontId="3" fillId="0" borderId="0" xfId="0" applyNumberFormat="1" applyFont="1"/>
    <xf numFmtId="165" fontId="0" fillId="0" borderId="0" xfId="0" applyNumberFormat="1"/>
    <xf numFmtId="166" fontId="0" fillId="0" borderId="0" xfId="0" applyNumberFormat="1" applyAlignment="1">
      <alignment horizontal="left"/>
    </xf>
    <xf numFmtId="0" fontId="0" fillId="0" borderId="0" xfId="0" applyAlignment="1">
      <alignment horizontal="left" vertical="center"/>
    </xf>
    <xf numFmtId="0" fontId="1" fillId="0" borderId="0" xfId="0" applyFont="1" applyAlignment="1">
      <alignment horizontal="left" vertical="center"/>
    </xf>
    <xf numFmtId="1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vertical="center"/>
    </xf>
    <xf numFmtId="1" fontId="0" fillId="0" borderId="0" xfId="0" applyNumberFormat="1" applyAlignment="1">
      <alignment horizontal="right"/>
    </xf>
    <xf numFmtId="167" fontId="0" fillId="0" borderId="0" xfId="0" applyNumberFormat="1" applyAlignment="1">
      <alignment horizontal="center"/>
    </xf>
    <xf numFmtId="167" fontId="14" fillId="0" borderId="0" xfId="0" applyNumberFormat="1" applyFont="1" applyAlignment="1">
      <alignment horizontal="center" vertical="center" wrapText="1"/>
    </xf>
    <xf numFmtId="167" fontId="0" fillId="0" borderId="0" xfId="0" applyNumberFormat="1" applyAlignment="1">
      <alignment horizontal="center" vertical="center"/>
    </xf>
    <xf numFmtId="167" fontId="14" fillId="0" borderId="0" xfId="0" applyNumberFormat="1" applyFont="1" applyAlignment="1">
      <alignment horizontal="center" vertical="top" wrapText="1"/>
    </xf>
    <xf numFmtId="47" fontId="5" fillId="0" borderId="0" xfId="0" applyNumberFormat="1" applyFont="1"/>
    <xf numFmtId="14" fontId="5" fillId="0" borderId="0" xfId="0" applyNumberFormat="1" applyFont="1" applyAlignment="1">
      <alignment horizontal="center"/>
    </xf>
    <xf numFmtId="0" fontId="5" fillId="0" borderId="0" xfId="0" applyFont="1"/>
    <xf numFmtId="47" fontId="5" fillId="2" borderId="0" xfId="0" applyNumberFormat="1" applyFont="1" applyFill="1" applyAlignment="1">
      <alignment vertical="center" wrapText="1"/>
    </xf>
    <xf numFmtId="14" fontId="5" fillId="2" borderId="0" xfId="0" applyNumberFormat="1" applyFont="1" applyFill="1" applyAlignment="1">
      <alignment horizontal="center" vertical="center" wrapText="1"/>
    </xf>
    <xf numFmtId="14" fontId="0" fillId="0" borderId="0" xfId="0" applyNumberFormat="1"/>
    <xf numFmtId="1" fontId="0" fillId="0" borderId="0" xfId="0" applyNumberFormat="1" applyAlignment="1">
      <alignment horizontal="center" wrapText="1"/>
    </xf>
    <xf numFmtId="0" fontId="5" fillId="0" borderId="0" xfId="0" applyFont="1" applyAlignment="1">
      <alignment wrapText="1"/>
    </xf>
    <xf numFmtId="2" fontId="0" fillId="0" borderId="0" xfId="0" applyNumberFormat="1" applyAlignment="1">
      <alignment horizontal="center" wrapText="1"/>
    </xf>
    <xf numFmtId="0" fontId="0" fillId="0" borderId="0" xfId="0" applyAlignment="1">
      <alignment wrapText="1"/>
    </xf>
    <xf numFmtId="0" fontId="5" fillId="0" borderId="0" xfId="1" applyFont="1" applyFill="1" applyAlignment="1">
      <alignment wrapText="1"/>
    </xf>
    <xf numFmtId="164" fontId="7" fillId="0" borderId="0" xfId="0" applyNumberFormat="1" applyFont="1" applyAlignment="1">
      <alignment horizontal="center" vertical="center" wrapText="1"/>
    </xf>
    <xf numFmtId="14" fontId="0" fillId="0" borderId="0" xfId="0" applyNumberFormat="1" applyAlignment="1">
      <alignment horizontal="center"/>
    </xf>
    <xf numFmtId="47" fontId="0" fillId="0" borderId="0" xfId="0" applyNumberFormat="1"/>
    <xf numFmtId="164" fontId="0" fillId="0" borderId="0" xfId="0" applyNumberFormat="1" applyAlignment="1">
      <alignment horizontal="center"/>
    </xf>
    <xf numFmtId="2" fontId="1" fillId="0" borderId="0" xfId="0" applyNumberFormat="1" applyFont="1" applyAlignment="1">
      <alignment horizontal="center" vertical="center"/>
    </xf>
    <xf numFmtId="1" fontId="0" fillId="0" borderId="0" xfId="0" applyNumberFormat="1" applyAlignment="1">
      <alignment horizontal="left"/>
    </xf>
    <xf numFmtId="14" fontId="13" fillId="0" borderId="0" xfId="0" applyNumberFormat="1" applyFont="1" applyAlignment="1">
      <alignment horizontal="left"/>
    </xf>
    <xf numFmtId="0" fontId="5" fillId="0" borderId="0" xfId="0" applyFont="1" applyAlignment="1">
      <alignment horizontal="center"/>
    </xf>
    <xf numFmtId="14" fontId="1" fillId="0" borderId="0" xfId="0" applyNumberFormat="1" applyFont="1" applyAlignment="1">
      <alignment horizontal="center" vertical="center" wrapText="1"/>
    </xf>
    <xf numFmtId="1" fontId="1" fillId="0" borderId="0" xfId="0" applyNumberFormat="1" applyFont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21" fontId="0" fillId="0" borderId="0" xfId="0" applyNumberFormat="1" applyAlignment="1">
      <alignment vertical="center" wrapText="1"/>
    </xf>
    <xf numFmtId="21" fontId="0" fillId="0" borderId="0" xfId="0" applyNumberFormat="1" applyAlignment="1">
      <alignment wrapText="1"/>
    </xf>
    <xf numFmtId="0" fontId="5" fillId="0" borderId="0" xfId="1" applyFont="1" applyFill="1" applyAlignment="1">
      <alignment horizontal="center" wrapText="1"/>
    </xf>
    <xf numFmtId="47" fontId="0" fillId="0" borderId="0" xfId="0" applyNumberFormat="1" applyAlignment="1">
      <alignment wrapText="1"/>
    </xf>
    <xf numFmtId="1" fontId="3" fillId="0" borderId="0" xfId="0" applyNumberFormat="1" applyFont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21" fontId="0" fillId="0" borderId="0" xfId="0" applyNumberFormat="1" applyAlignment="1">
      <alignment horizontal="center"/>
    </xf>
    <xf numFmtId="1" fontId="0" fillId="0" borderId="0" xfId="0" applyNumberFormat="1" applyAlignment="1">
      <alignment horizontal="center" vertical="center" wrapText="1"/>
    </xf>
    <xf numFmtId="2" fontId="5" fillId="0" borderId="0" xfId="0" applyNumberFormat="1" applyFont="1" applyAlignment="1">
      <alignment horizontal="center" vertical="center" wrapText="1"/>
    </xf>
    <xf numFmtId="2" fontId="5" fillId="0" borderId="0" xfId="0" applyNumberFormat="1" applyFont="1" applyAlignment="1">
      <alignment horizontal="center" wrapText="1"/>
    </xf>
    <xf numFmtId="2" fontId="5" fillId="0" borderId="0" xfId="1" applyNumberFormat="1" applyFont="1" applyFill="1" applyAlignment="1">
      <alignment horizontal="center" wrapText="1"/>
    </xf>
    <xf numFmtId="165" fontId="1" fillId="0" borderId="0" xfId="0" applyNumberFormat="1" applyFont="1"/>
    <xf numFmtId="15" fontId="0" fillId="0" borderId="0" xfId="0" applyNumberFormat="1" applyAlignment="1">
      <alignment horizontal="center"/>
    </xf>
    <xf numFmtId="167" fontId="1" fillId="0" borderId="0" xfId="0" applyNumberFormat="1" applyFont="1" applyAlignment="1">
      <alignment horizontal="center" wrapText="1"/>
    </xf>
    <xf numFmtId="0" fontId="1" fillId="0" borderId="0" xfId="0" applyFont="1" applyAlignment="1">
      <alignment horizontal="left"/>
    </xf>
    <xf numFmtId="1" fontId="9" fillId="0" borderId="0" xfId="0" applyNumberFormat="1" applyFont="1" applyAlignment="1">
      <alignment horizontal="center" vertical="center"/>
    </xf>
    <xf numFmtId="1" fontId="9" fillId="0" borderId="0" xfId="0" applyNumberFormat="1" applyFont="1" applyAlignment="1">
      <alignment horizontal="center" vertical="center" wrapText="1"/>
    </xf>
    <xf numFmtId="1" fontId="10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/>
    </xf>
    <xf numFmtId="0" fontId="12" fillId="0" borderId="0" xfId="0" applyFont="1" applyAlignment="1">
      <alignment horizontal="center"/>
    </xf>
    <xf numFmtId="2" fontId="15" fillId="0" borderId="0" xfId="0" applyNumberFormat="1" applyFont="1" applyAlignment="1">
      <alignment horizontal="center" vertical="center"/>
    </xf>
    <xf numFmtId="0" fontId="11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 vertical="center" wrapText="1"/>
    </xf>
    <xf numFmtId="2" fontId="12" fillId="0" borderId="0" xfId="0" applyNumberFormat="1" applyFont="1" applyAlignment="1">
      <alignment horizontal="center" vertical="center"/>
    </xf>
    <xf numFmtId="2" fontId="11" fillId="0" borderId="0" xfId="0" applyNumberFormat="1" applyFont="1" applyAlignment="1">
      <alignment horizontal="center"/>
    </xf>
    <xf numFmtId="1" fontId="11" fillId="0" borderId="0" xfId="0" applyNumberFormat="1" applyFont="1" applyAlignment="1">
      <alignment horizontal="center" vertical="center"/>
    </xf>
    <xf numFmtId="1" fontId="11" fillId="0" borderId="0" xfId="0" applyNumberFormat="1" applyFont="1" applyAlignment="1">
      <alignment horizontal="center" vertical="center" wrapText="1"/>
    </xf>
    <xf numFmtId="167" fontId="11" fillId="0" borderId="0" xfId="0" applyNumberFormat="1" applyFont="1" applyAlignment="1">
      <alignment horizontal="center"/>
    </xf>
  </cellXfs>
  <cellStyles count="3">
    <cellStyle name="Hyperlink" xfId="1" builtinId="8"/>
    <cellStyle name="Normal" xfId="0" builtinId="0"/>
    <cellStyle name="Normal 2" xfId="2" xr:uid="{00000000-0005-0000-0000-000002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rgbClr val="FF0000"/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solidFill>
                  <a:srgbClr val="FF0000"/>
                </a:solidFill>
              </a:rPr>
              <a:t>annual change in fastest time of the year</a:t>
            </a:r>
          </a:p>
        </c:rich>
      </c:tx>
      <c:layout>
        <c:manualLayout>
          <c:xMode val="edge"/>
          <c:yMode val="edge"/>
          <c:x val="0.16897222222222222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rgbClr val="FF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2567147856517933E-2"/>
          <c:y val="0.11710921758158269"/>
          <c:w val="0.88965507436570423"/>
          <c:h val="0.74190382082852691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rgbClr val="00B0F0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23544886467679912"/>
                  <c:y val="-0.1535408387431195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1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cat>
            <c:numLit>
              <c:formatCode>General</c:formatCode>
              <c:ptCount val="45"/>
              <c:pt idx="0">
                <c:v>1970</c:v>
              </c:pt>
              <c:pt idx="1">
                <c:v>1971</c:v>
              </c:pt>
              <c:pt idx="2">
                <c:v>1972</c:v>
              </c:pt>
              <c:pt idx="3">
                <c:v>1973</c:v>
              </c:pt>
              <c:pt idx="4">
                <c:v>1974</c:v>
              </c:pt>
              <c:pt idx="5">
                <c:v>1975</c:v>
              </c:pt>
              <c:pt idx="6">
                <c:v>1976</c:v>
              </c:pt>
              <c:pt idx="7">
                <c:v>1977</c:v>
              </c:pt>
              <c:pt idx="8">
                <c:v>1978</c:v>
              </c:pt>
              <c:pt idx="9">
                <c:v>1979</c:v>
              </c:pt>
              <c:pt idx="10">
                <c:v>1980</c:v>
              </c:pt>
              <c:pt idx="11">
                <c:v>1981</c:v>
              </c:pt>
              <c:pt idx="12">
                <c:v>1982</c:v>
              </c:pt>
              <c:pt idx="13">
                <c:v>1983</c:v>
              </c:pt>
              <c:pt idx="14">
                <c:v>1984</c:v>
              </c:pt>
              <c:pt idx="15">
                <c:v>1985</c:v>
              </c:pt>
              <c:pt idx="16">
                <c:v>1986</c:v>
              </c:pt>
              <c:pt idx="17">
                <c:v>1987</c:v>
              </c:pt>
              <c:pt idx="18">
                <c:v>1988</c:v>
              </c:pt>
              <c:pt idx="19">
                <c:v>1989</c:v>
              </c:pt>
              <c:pt idx="20">
                <c:v>1990</c:v>
              </c:pt>
              <c:pt idx="21">
                <c:v>1991</c:v>
              </c:pt>
              <c:pt idx="22">
                <c:v>1992</c:v>
              </c:pt>
              <c:pt idx="23">
                <c:v>1993</c:v>
              </c:pt>
              <c:pt idx="24">
                <c:v>1994</c:v>
              </c:pt>
              <c:pt idx="25">
                <c:v>1995</c:v>
              </c:pt>
              <c:pt idx="26">
                <c:v>1996</c:v>
              </c:pt>
              <c:pt idx="27">
                <c:v>1997</c:v>
              </c:pt>
              <c:pt idx="28">
                <c:v>1998</c:v>
              </c:pt>
              <c:pt idx="29">
                <c:v>1999</c:v>
              </c:pt>
              <c:pt idx="30">
                <c:v>2000</c:v>
              </c:pt>
              <c:pt idx="31">
                <c:v>2001</c:v>
              </c:pt>
              <c:pt idx="32">
                <c:v>2002</c:v>
              </c:pt>
              <c:pt idx="33">
                <c:v>2003</c:v>
              </c:pt>
              <c:pt idx="34">
                <c:v>2004</c:v>
              </c:pt>
              <c:pt idx="35">
                <c:v>2005</c:v>
              </c:pt>
              <c:pt idx="36">
                <c:v>2006</c:v>
              </c:pt>
              <c:pt idx="37">
                <c:v>2007</c:v>
              </c:pt>
              <c:pt idx="38">
                <c:v>2008</c:v>
              </c:pt>
              <c:pt idx="39">
                <c:v>2009</c:v>
              </c:pt>
              <c:pt idx="40">
                <c:v>2010</c:v>
              </c:pt>
              <c:pt idx="41">
                <c:v>2011</c:v>
              </c:pt>
              <c:pt idx="42">
                <c:v>2012</c:v>
              </c:pt>
              <c:pt idx="43">
                <c:v>2013</c:v>
              </c:pt>
              <c:pt idx="44">
                <c:v>2014</c:v>
              </c:pt>
            </c:numLit>
          </c:cat>
          <c:val>
            <c:numLit>
              <c:formatCode>General</c:formatCode>
              <c:ptCount val="45"/>
              <c:pt idx="1">
                <c:v>-8.958352319329263E-2</c:v>
              </c:pt>
              <c:pt idx="2">
                <c:v>5.5555555555555552E-2</c:v>
              </c:pt>
              <c:pt idx="3">
                <c:v>-5.2062588904694167E-2</c:v>
              </c:pt>
              <c:pt idx="4">
                <c:v>-1.6106442577030811E-2</c:v>
              </c:pt>
              <c:pt idx="5">
                <c:v>-3.4163701067615661E-2</c:v>
              </c:pt>
              <c:pt idx="6">
                <c:v>5.4742604484682598E-3</c:v>
              </c:pt>
              <c:pt idx="7">
                <c:v>-2.7536383624751335E-2</c:v>
              </c:pt>
              <c:pt idx="8">
                <c:v>-1.4857881136950904E-2</c:v>
              </c:pt>
              <c:pt idx="9">
                <c:v>-3.2459016393442626E-2</c:v>
              </c:pt>
              <c:pt idx="10">
                <c:v>-1.253812267028126E-2</c:v>
              </c:pt>
              <c:pt idx="11">
                <c:v>7.3209791809654545E-3</c:v>
              </c:pt>
              <c:pt idx="12">
                <c:v>-3.9745627980922096E-3</c:v>
              </c:pt>
              <c:pt idx="13">
                <c:v>-2.3714513738456275E-2</c:v>
              </c:pt>
              <c:pt idx="14">
                <c:v>1.2028494686441668E-2</c:v>
              </c:pt>
              <c:pt idx="15">
                <c:v>-2.3078698361412416E-2</c:v>
              </c:pt>
              <c:pt idx="16">
                <c:v>2.6931254429482635E-2</c:v>
              </c:pt>
              <c:pt idx="17">
                <c:v>-1.4492753623188406E-2</c:v>
              </c:pt>
              <c:pt idx="18">
                <c:v>7.3529411764705881E-3</c:v>
              </c:pt>
              <c:pt idx="19">
                <c:v>4.8661800486618006E-3</c:v>
              </c:pt>
              <c:pt idx="20">
                <c:v>5.8803182289865101E-3</c:v>
              </c:pt>
              <c:pt idx="21">
                <c:v>-7.5653370013755161E-3</c:v>
              </c:pt>
              <c:pt idx="22">
                <c:v>-4.0425040425040425E-3</c:v>
              </c:pt>
              <c:pt idx="23">
                <c:v>2.7832540879044417E-3</c:v>
              </c:pt>
              <c:pt idx="24">
                <c:v>-1.6421880420955246E-2</c:v>
              </c:pt>
              <c:pt idx="25">
                <c:v>2.4221046443268664E-2</c:v>
              </c:pt>
              <c:pt idx="26">
                <c:v>6.0842612788428426E-3</c:v>
              </c:pt>
              <c:pt idx="27">
                <c:v>-2.7042446371519854E-2</c:v>
              </c:pt>
              <c:pt idx="28">
                <c:v>-9.3819631757945353E-3</c:v>
              </c:pt>
              <c:pt idx="29">
                <c:v>-4.7354090209541849E-4</c:v>
              </c:pt>
              <c:pt idx="30">
                <c:v>5.9220656164870305E-3</c:v>
              </c:pt>
              <c:pt idx="31">
                <c:v>-1.9545508065465678E-2</c:v>
              </c:pt>
              <c:pt idx="32">
                <c:v>-1.068812297345983E-2</c:v>
              </c:pt>
              <c:pt idx="33">
                <c:v>-1.3716921582908473E-2</c:v>
              </c:pt>
              <c:pt idx="34">
                <c:v>3.1507692307692306E-2</c:v>
              </c:pt>
              <c:pt idx="35">
                <c:v>-1.4198782961460446E-2</c:v>
              </c:pt>
              <c:pt idx="36">
                <c:v>1.3798111837327523E-2</c:v>
              </c:pt>
              <c:pt idx="37">
                <c:v>7.4021012416427886E-3</c:v>
              </c:pt>
              <c:pt idx="38">
                <c:v>-9.3624081535908978E-3</c:v>
              </c:pt>
              <c:pt idx="39">
                <c:v>2.0576623998085894E-2</c:v>
              </c:pt>
              <c:pt idx="40">
                <c:v>-1.2425272535458914E-2</c:v>
              </c:pt>
              <c:pt idx="41">
                <c:v>-1.483679525222552E-2</c:v>
              </c:pt>
              <c:pt idx="42">
                <c:v>2.0481927710843373E-3</c:v>
              </c:pt>
              <c:pt idx="43">
                <c:v>9.6188529517855E-3</c:v>
              </c:pt>
              <c:pt idx="44">
                <c:v>2.5008931761343338E-3</c:v>
              </c:pt>
            </c:numLit>
          </c:val>
          <c:smooth val="0"/>
          <c:extLst>
            <c:ext xmlns:c16="http://schemas.microsoft.com/office/drawing/2014/chart" uri="{C3380CC4-5D6E-409C-BE32-E72D297353CC}">
              <c16:uniqueId val="{00000000-D1D7-4EAC-8C6A-B3F761DEF4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0791784"/>
        <c:axId val="390792176"/>
      </c:lineChart>
      <c:catAx>
        <c:axId val="390791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 algn="ctr">
              <a:defRPr lang="en-GB"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92176"/>
        <c:crossesAt val="-9.0000000000000024E-2"/>
        <c:auto val="1"/>
        <c:lblAlgn val="ctr"/>
        <c:lblOffset val="100"/>
        <c:tickLblSkip val="5"/>
        <c:noMultiLvlLbl val="0"/>
      </c:catAx>
      <c:valAx>
        <c:axId val="390792176"/>
        <c:scaling>
          <c:orientation val="minMax"/>
          <c:max val="6.0000000000000012E-2"/>
          <c:min val="-9.0000000000000024E-2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90791784"/>
        <c:crosses val="autoZero"/>
        <c:crossBetween val="between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579966</xdr:colOff>
      <xdr:row>22</xdr:row>
      <xdr:rowOff>186266</xdr:rowOff>
    </xdr:from>
    <xdr:to>
      <xdr:col>5</xdr:col>
      <xdr:colOff>0</xdr:colOff>
      <xdr:row>44</xdr:row>
      <xdr:rowOff>33866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C9F9855-8198-43BE-80EA-9C0C4D8B5B4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topendsports.com/events/summer/athletes/bolt-usain.htm" TargetMode="External"/><Relationship Id="rId3" Type="http://schemas.openxmlformats.org/officeDocument/2006/relationships/hyperlink" Target="http://www.topendsports.com/athletes/athletics/lewis-carl.htm" TargetMode="External"/><Relationship Id="rId7" Type="http://schemas.openxmlformats.org/officeDocument/2006/relationships/hyperlink" Target="http://www.topendsports.com/events/summer/athletes/bolt-usain.htm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www.topendsports.com/athletes/athletics/lewis-carl.htm" TargetMode="External"/><Relationship Id="rId1" Type="http://schemas.openxmlformats.org/officeDocument/2006/relationships/hyperlink" Target="http://www.topendsports.com/athletes/athletics/owens-jesse.htm" TargetMode="External"/><Relationship Id="rId6" Type="http://schemas.openxmlformats.org/officeDocument/2006/relationships/hyperlink" Target="http://www.topendsports.com/events/summer/athletes/bolt-usain.htm" TargetMode="External"/><Relationship Id="rId11" Type="http://schemas.openxmlformats.org/officeDocument/2006/relationships/hyperlink" Target="http://www.topendsports.com/athletes/athletics/owens-jesse.htm" TargetMode="External"/><Relationship Id="rId5" Type="http://schemas.openxmlformats.org/officeDocument/2006/relationships/hyperlink" Target="http://www.topendsports.com/events/summer/athletes/bolt-usain.htm" TargetMode="External"/><Relationship Id="rId10" Type="http://schemas.openxmlformats.org/officeDocument/2006/relationships/hyperlink" Target="http://www.topendsports.com/athletes/athletics/lewis-carl.htm" TargetMode="External"/><Relationship Id="rId4" Type="http://schemas.openxmlformats.org/officeDocument/2006/relationships/hyperlink" Target="http://www.topendsports.com/events/summer/athletes/bolt-usain.htm" TargetMode="External"/><Relationship Id="rId9" Type="http://schemas.openxmlformats.org/officeDocument/2006/relationships/hyperlink" Target="http://www.topendsports.com/athletes/athletics/lewis-carl.htm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hyperlink" Target="http://www.topendsports.com/events/summer/athletes/beamon-bob.htm" TargetMode="External"/><Relationship Id="rId1" Type="http://schemas.openxmlformats.org/officeDocument/2006/relationships/hyperlink" Target="http://www.topendsports.com/athletes/athletics/owens-jesse.ht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0"/>
  <sheetViews>
    <sheetView tabSelected="1" zoomScale="75" zoomScaleNormal="75" workbookViewId="0">
      <selection activeCell="A2" sqref="A2"/>
    </sheetView>
  </sheetViews>
  <sheetFormatPr defaultRowHeight="15" x14ac:dyDescent="0.25"/>
  <cols>
    <col min="1" max="1" width="8.85546875" style="1" bestFit="1" customWidth="1"/>
    <col min="2" max="2" width="20.85546875" style="39" bestFit="1" customWidth="1"/>
    <col min="3" max="3" width="8.85546875" style="2" bestFit="1" customWidth="1"/>
    <col min="4" max="4" width="18.5703125" bestFit="1" customWidth="1"/>
    <col min="5" max="5" width="15.28515625" customWidth="1"/>
    <col min="6" max="6" width="8.85546875" style="2" bestFit="1" customWidth="1"/>
    <col min="8" max="8" width="27.28515625" style="39" customWidth="1"/>
    <col min="9" max="9" width="13.42578125" style="42" customWidth="1"/>
    <col min="10" max="10" width="15.7109375" style="2" customWidth="1"/>
  </cols>
  <sheetData>
    <row r="1" spans="1:10" ht="26.25" x14ac:dyDescent="0.4">
      <c r="A1" s="77" t="s">
        <v>41</v>
      </c>
      <c r="B1" s="77"/>
      <c r="C1" s="77"/>
      <c r="D1" s="77"/>
      <c r="E1" s="77"/>
      <c r="F1" s="77"/>
      <c r="H1" s="78" t="s">
        <v>652</v>
      </c>
      <c r="I1" s="78"/>
      <c r="J1" s="78"/>
    </row>
    <row r="2" spans="1:10" s="7" customFormat="1" ht="60" x14ac:dyDescent="0.25">
      <c r="A2" s="7" t="s">
        <v>27</v>
      </c>
      <c r="B2" s="7" t="s">
        <v>28</v>
      </c>
      <c r="C2" s="7" t="s">
        <v>29</v>
      </c>
      <c r="D2" s="7" t="s">
        <v>656</v>
      </c>
      <c r="E2" s="7" t="s">
        <v>657</v>
      </c>
      <c r="F2" s="7" t="s">
        <v>658</v>
      </c>
      <c r="H2" s="7" t="s">
        <v>0</v>
      </c>
      <c r="I2" s="7" t="s">
        <v>1</v>
      </c>
      <c r="J2" s="7" t="s">
        <v>30</v>
      </c>
    </row>
    <row r="3" spans="1:10" x14ac:dyDescent="0.25">
      <c r="A3" s="43">
        <v>1896</v>
      </c>
      <c r="B3" s="44" t="s">
        <v>2</v>
      </c>
      <c r="C3" s="45">
        <v>12</v>
      </c>
      <c r="D3" s="46">
        <v>1.83</v>
      </c>
      <c r="E3" s="46">
        <v>66</v>
      </c>
      <c r="F3" s="45">
        <v>19.7</v>
      </c>
      <c r="H3" s="44" t="s">
        <v>40</v>
      </c>
      <c r="I3" s="42">
        <v>4571</v>
      </c>
      <c r="J3" s="45">
        <v>10.6</v>
      </c>
    </row>
    <row r="4" spans="1:10" x14ac:dyDescent="0.25">
      <c r="A4" s="43">
        <v>1900</v>
      </c>
      <c r="B4" s="44" t="s">
        <v>3</v>
      </c>
      <c r="C4" s="45">
        <v>11</v>
      </c>
      <c r="D4" s="46">
        <v>1.67</v>
      </c>
      <c r="E4" s="46">
        <v>58</v>
      </c>
      <c r="F4" s="45">
        <v>20.8</v>
      </c>
      <c r="H4" s="44" t="s">
        <v>7</v>
      </c>
      <c r="I4" s="42">
        <v>7784</v>
      </c>
      <c r="J4" s="45">
        <v>10.4</v>
      </c>
    </row>
    <row r="5" spans="1:10" x14ac:dyDescent="0.25">
      <c r="A5" s="43">
        <v>1904</v>
      </c>
      <c r="B5" s="44" t="s">
        <v>4</v>
      </c>
      <c r="C5" s="45">
        <v>11</v>
      </c>
      <c r="D5" s="46">
        <v>1.67</v>
      </c>
      <c r="E5" s="46">
        <v>64</v>
      </c>
      <c r="F5" s="45">
        <v>22.9</v>
      </c>
      <c r="H5" s="44" t="s">
        <v>39</v>
      </c>
      <c r="I5" s="42">
        <v>11179</v>
      </c>
      <c r="J5" s="45">
        <v>10.3</v>
      </c>
    </row>
    <row r="6" spans="1:10" x14ac:dyDescent="0.25">
      <c r="A6" s="43">
        <v>1908</v>
      </c>
      <c r="B6" s="44" t="s">
        <v>5</v>
      </c>
      <c r="C6" s="45">
        <v>10.8</v>
      </c>
      <c r="D6" s="46">
        <v>1.7</v>
      </c>
      <c r="E6" s="46">
        <v>61</v>
      </c>
      <c r="F6" s="45">
        <v>21.1</v>
      </c>
      <c r="H6" s="47" t="s">
        <v>11</v>
      </c>
      <c r="I6" s="42">
        <v>13321</v>
      </c>
      <c r="J6" s="45">
        <v>10.199999999999999</v>
      </c>
    </row>
    <row r="7" spans="1:10" x14ac:dyDescent="0.25">
      <c r="A7" s="43">
        <v>1912</v>
      </c>
      <c r="B7" s="44" t="s">
        <v>6</v>
      </c>
      <c r="C7" s="45">
        <v>10.8</v>
      </c>
      <c r="D7" s="46">
        <v>1.82</v>
      </c>
      <c r="E7" s="46">
        <v>73</v>
      </c>
      <c r="F7" s="45">
        <v>22</v>
      </c>
      <c r="H7" s="44" t="s">
        <v>38</v>
      </c>
      <c r="I7" s="42">
        <v>20670</v>
      </c>
      <c r="J7" s="45">
        <v>10.1</v>
      </c>
    </row>
    <row r="8" spans="1:10" ht="30" x14ac:dyDescent="0.25">
      <c r="A8" s="43">
        <v>1920</v>
      </c>
      <c r="B8" s="44" t="s">
        <v>7</v>
      </c>
      <c r="C8" s="45">
        <v>10.8</v>
      </c>
      <c r="D8" s="46">
        <v>1.71</v>
      </c>
      <c r="E8" s="46">
        <v>75</v>
      </c>
      <c r="F8" s="45">
        <v>25.6</v>
      </c>
      <c r="H8" s="44" t="s">
        <v>37</v>
      </c>
      <c r="I8" s="42">
        <v>22088</v>
      </c>
      <c r="J8" s="45">
        <v>10</v>
      </c>
    </row>
    <row r="9" spans="1:10" ht="30" x14ac:dyDescent="0.25">
      <c r="A9" s="43">
        <v>1924</v>
      </c>
      <c r="B9" s="44" t="s">
        <v>8</v>
      </c>
      <c r="C9" s="45">
        <v>10.6</v>
      </c>
      <c r="D9" s="46">
        <v>1.83</v>
      </c>
      <c r="E9" s="46">
        <v>75</v>
      </c>
      <c r="F9" s="45">
        <v>22.4</v>
      </c>
      <c r="H9" s="44" t="s">
        <v>17</v>
      </c>
      <c r="I9" s="42">
        <v>25009</v>
      </c>
      <c r="J9" s="45">
        <v>9.99</v>
      </c>
    </row>
    <row r="10" spans="1:10" x14ac:dyDescent="0.25">
      <c r="A10" s="43">
        <v>1928</v>
      </c>
      <c r="B10" s="44" t="s">
        <v>9</v>
      </c>
      <c r="C10" s="45">
        <v>10.8</v>
      </c>
      <c r="D10" s="46">
        <v>1.7</v>
      </c>
      <c r="E10" s="46">
        <v>56</v>
      </c>
      <c r="F10" s="45">
        <v>19.399999999999999</v>
      </c>
      <c r="H10" s="44" t="s">
        <v>17</v>
      </c>
      <c r="I10" s="42">
        <v>25125</v>
      </c>
      <c r="J10" s="45">
        <v>9.9499999999999993</v>
      </c>
    </row>
    <row r="11" spans="1:10" x14ac:dyDescent="0.25">
      <c r="A11" s="43">
        <v>1932</v>
      </c>
      <c r="B11" s="44" t="s">
        <v>10</v>
      </c>
      <c r="C11" s="45">
        <v>10.38</v>
      </c>
      <c r="D11" s="46">
        <v>1.7</v>
      </c>
      <c r="E11" s="46">
        <v>65</v>
      </c>
      <c r="F11" s="45">
        <v>22.5</v>
      </c>
      <c r="H11" s="44" t="s">
        <v>36</v>
      </c>
      <c r="I11" s="42">
        <v>30500</v>
      </c>
      <c r="J11" s="45">
        <v>9.93</v>
      </c>
    </row>
    <row r="12" spans="1:10" x14ac:dyDescent="0.25">
      <c r="A12" s="43">
        <v>1936</v>
      </c>
      <c r="B12" s="47" t="s">
        <v>11</v>
      </c>
      <c r="C12" s="45">
        <v>10.3</v>
      </c>
      <c r="D12" s="46">
        <v>1.8</v>
      </c>
      <c r="E12" s="46">
        <v>75</v>
      </c>
      <c r="F12" s="45">
        <v>23.1</v>
      </c>
      <c r="H12" s="47" t="s">
        <v>21</v>
      </c>
      <c r="I12" s="42">
        <v>32410</v>
      </c>
      <c r="J12" s="45">
        <v>9.92</v>
      </c>
    </row>
    <row r="13" spans="1:10" x14ac:dyDescent="0.25">
      <c r="A13" s="43">
        <v>1948</v>
      </c>
      <c r="B13" s="44" t="s">
        <v>12</v>
      </c>
      <c r="C13" s="45">
        <v>10.3</v>
      </c>
      <c r="D13" s="46">
        <v>1.78</v>
      </c>
      <c r="E13" s="46">
        <v>69</v>
      </c>
      <c r="F13" s="45">
        <v>21.8</v>
      </c>
      <c r="H13" s="44" t="s">
        <v>35</v>
      </c>
      <c r="I13" s="42">
        <v>33403</v>
      </c>
      <c r="J13" s="45">
        <v>9.9</v>
      </c>
    </row>
    <row r="14" spans="1:10" x14ac:dyDescent="0.25">
      <c r="A14" s="43">
        <v>1952</v>
      </c>
      <c r="B14" s="44" t="s">
        <v>13</v>
      </c>
      <c r="C14" s="45">
        <v>10.4</v>
      </c>
      <c r="D14" s="46">
        <v>1.73</v>
      </c>
      <c r="E14" s="46">
        <v>67</v>
      </c>
      <c r="F14" s="45">
        <v>22.4</v>
      </c>
      <c r="H14" s="47" t="s">
        <v>21</v>
      </c>
      <c r="I14" s="42">
        <v>33475</v>
      </c>
      <c r="J14" s="45">
        <v>9.86</v>
      </c>
    </row>
    <row r="15" spans="1:10" x14ac:dyDescent="0.25">
      <c r="A15" s="43">
        <v>1956</v>
      </c>
      <c r="B15" s="44" t="s">
        <v>14</v>
      </c>
      <c r="C15" s="45">
        <v>10.5</v>
      </c>
      <c r="D15" s="46">
        <v>1.86</v>
      </c>
      <c r="E15" s="46">
        <v>75</v>
      </c>
      <c r="F15" s="45">
        <v>24.2</v>
      </c>
      <c r="H15" s="44" t="s">
        <v>35</v>
      </c>
      <c r="I15" s="42">
        <v>34521</v>
      </c>
      <c r="J15" s="45">
        <v>9.85</v>
      </c>
    </row>
    <row r="16" spans="1:10" x14ac:dyDescent="0.25">
      <c r="A16" s="43">
        <v>1960</v>
      </c>
      <c r="B16" s="44" t="s">
        <v>15</v>
      </c>
      <c r="C16" s="45">
        <v>10.199999999999999</v>
      </c>
      <c r="D16" s="46">
        <v>1.82</v>
      </c>
      <c r="E16" s="46">
        <v>71</v>
      </c>
      <c r="F16" s="45">
        <v>21.4</v>
      </c>
      <c r="H16" s="44" t="s">
        <v>34</v>
      </c>
      <c r="I16" s="42">
        <v>35273</v>
      </c>
      <c r="J16" s="45">
        <v>9.84</v>
      </c>
    </row>
    <row r="17" spans="1:10" x14ac:dyDescent="0.25">
      <c r="A17" s="43">
        <v>1964</v>
      </c>
      <c r="B17" s="44" t="s">
        <v>16</v>
      </c>
      <c r="C17" s="45">
        <v>10</v>
      </c>
      <c r="D17" s="46">
        <v>1.8</v>
      </c>
      <c r="E17" s="46">
        <v>84</v>
      </c>
      <c r="F17" s="45">
        <v>25.9</v>
      </c>
      <c r="H17" s="44" t="s">
        <v>24</v>
      </c>
      <c r="I17" s="42">
        <v>36327</v>
      </c>
      <c r="J17" s="45">
        <v>9.7899999999999991</v>
      </c>
    </row>
    <row r="18" spans="1:10" x14ac:dyDescent="0.25">
      <c r="A18" s="43">
        <v>1968</v>
      </c>
      <c r="B18" s="44" t="s">
        <v>17</v>
      </c>
      <c r="C18" s="45">
        <v>9.9499999999999993</v>
      </c>
      <c r="D18" s="46">
        <v>1.83</v>
      </c>
      <c r="E18" s="46">
        <v>81</v>
      </c>
      <c r="F18" s="45">
        <v>24.2</v>
      </c>
      <c r="H18" s="44" t="s">
        <v>33</v>
      </c>
      <c r="I18" s="42">
        <v>37513</v>
      </c>
      <c r="J18" s="45">
        <v>9.7799999999999994</v>
      </c>
    </row>
    <row r="19" spans="1:10" ht="23.25" customHeight="1" x14ac:dyDescent="0.25">
      <c r="A19" s="43">
        <v>1972</v>
      </c>
      <c r="B19" s="44" t="s">
        <v>18</v>
      </c>
      <c r="C19" s="45">
        <v>10.14</v>
      </c>
      <c r="D19" s="46">
        <v>1.83</v>
      </c>
      <c r="E19" s="46">
        <v>80</v>
      </c>
      <c r="F19" s="45">
        <v>23.9</v>
      </c>
      <c r="H19" s="44" t="s">
        <v>32</v>
      </c>
      <c r="I19" s="42">
        <v>38517</v>
      </c>
      <c r="J19" s="45">
        <v>9.77</v>
      </c>
    </row>
    <row r="20" spans="1:10" ht="21" customHeight="1" x14ac:dyDescent="0.25">
      <c r="A20" s="43">
        <v>1976</v>
      </c>
      <c r="B20" s="44" t="s">
        <v>19</v>
      </c>
      <c r="C20" s="45">
        <v>10.06</v>
      </c>
      <c r="D20" s="46">
        <v>1.87</v>
      </c>
      <c r="E20" s="46">
        <v>90</v>
      </c>
      <c r="F20" s="45">
        <v>25.7</v>
      </c>
      <c r="H20" s="44" t="s">
        <v>32</v>
      </c>
      <c r="I20" s="42">
        <v>39334</v>
      </c>
      <c r="J20" s="45">
        <v>9.74</v>
      </c>
    </row>
    <row r="21" spans="1:10" ht="18.75" customHeight="1" x14ac:dyDescent="0.25">
      <c r="A21" s="43">
        <v>1980</v>
      </c>
      <c r="B21" s="44" t="s">
        <v>20</v>
      </c>
      <c r="C21" s="45">
        <v>10.25</v>
      </c>
      <c r="D21" s="46">
        <v>1.83</v>
      </c>
      <c r="E21" s="46">
        <v>86</v>
      </c>
      <c r="F21" s="45">
        <v>25.7</v>
      </c>
      <c r="H21" s="47" t="s">
        <v>31</v>
      </c>
      <c r="I21" s="42">
        <v>39599</v>
      </c>
      <c r="J21" s="45">
        <v>9.7200000000000006</v>
      </c>
    </row>
    <row r="22" spans="1:10" x14ac:dyDescent="0.25">
      <c r="A22" s="43">
        <v>1984</v>
      </c>
      <c r="B22" s="47" t="s">
        <v>21</v>
      </c>
      <c r="C22" s="45">
        <v>9.99</v>
      </c>
      <c r="D22" s="46">
        <v>1.88</v>
      </c>
      <c r="E22" s="46">
        <v>80</v>
      </c>
      <c r="F22" s="45">
        <v>22.6</v>
      </c>
      <c r="H22" s="47" t="s">
        <v>31</v>
      </c>
      <c r="I22" s="42">
        <v>39676</v>
      </c>
      <c r="J22" s="45">
        <v>9.69</v>
      </c>
    </row>
    <row r="23" spans="1:10" x14ac:dyDescent="0.25">
      <c r="A23" s="43">
        <v>1988</v>
      </c>
      <c r="B23" s="47" t="s">
        <v>21</v>
      </c>
      <c r="C23" s="45">
        <v>9.92</v>
      </c>
      <c r="D23" s="46">
        <v>1.88</v>
      </c>
      <c r="E23" s="46">
        <v>80</v>
      </c>
      <c r="F23" s="45">
        <v>22.6</v>
      </c>
      <c r="H23" s="47" t="s">
        <v>31</v>
      </c>
      <c r="I23" s="42">
        <v>40041</v>
      </c>
      <c r="J23" s="45">
        <v>9.58</v>
      </c>
    </row>
    <row r="24" spans="1:10" x14ac:dyDescent="0.25">
      <c r="A24" s="43">
        <v>1992</v>
      </c>
      <c r="B24" s="44" t="s">
        <v>22</v>
      </c>
      <c r="C24" s="45">
        <v>9.9600000000000009</v>
      </c>
      <c r="D24" s="46">
        <v>1.88</v>
      </c>
      <c r="E24" s="46">
        <v>92</v>
      </c>
      <c r="F24" s="45">
        <v>26</v>
      </c>
      <c r="J24" s="45"/>
    </row>
    <row r="25" spans="1:10" x14ac:dyDescent="0.25">
      <c r="A25" s="43">
        <v>1996</v>
      </c>
      <c r="B25" s="44" t="s">
        <v>23</v>
      </c>
      <c r="C25" s="45">
        <v>9.84</v>
      </c>
      <c r="D25" s="46">
        <v>1.85</v>
      </c>
      <c r="E25" s="46">
        <v>91</v>
      </c>
      <c r="F25" s="45">
        <v>26.6</v>
      </c>
    </row>
    <row r="26" spans="1:10" x14ac:dyDescent="0.25">
      <c r="A26" s="43">
        <v>2000</v>
      </c>
      <c r="B26" s="44" t="s">
        <v>24</v>
      </c>
      <c r="C26" s="45">
        <v>9.8699999999999992</v>
      </c>
      <c r="D26" s="46">
        <v>1.76</v>
      </c>
      <c r="E26" s="46">
        <v>75</v>
      </c>
      <c r="F26" s="45">
        <v>24.2</v>
      </c>
    </row>
    <row r="27" spans="1:10" x14ac:dyDescent="0.25">
      <c r="A27" s="43">
        <v>2004</v>
      </c>
      <c r="B27" s="44" t="s">
        <v>25</v>
      </c>
      <c r="C27" s="45">
        <v>9.85</v>
      </c>
      <c r="D27" s="46">
        <v>1.85</v>
      </c>
      <c r="E27" s="46">
        <v>83</v>
      </c>
      <c r="F27" s="45">
        <v>24.3</v>
      </c>
    </row>
    <row r="28" spans="1:10" x14ac:dyDescent="0.25">
      <c r="A28" s="43">
        <v>2008</v>
      </c>
      <c r="B28" s="47" t="s">
        <v>26</v>
      </c>
      <c r="C28" s="45">
        <v>9.69</v>
      </c>
      <c r="D28" s="46">
        <v>1.95</v>
      </c>
      <c r="E28" s="46">
        <v>94</v>
      </c>
      <c r="F28" s="45">
        <v>24.7</v>
      </c>
    </row>
    <row r="29" spans="1:10" x14ac:dyDescent="0.25">
      <c r="A29" s="43">
        <v>2012</v>
      </c>
      <c r="B29" s="47" t="s">
        <v>26</v>
      </c>
      <c r="C29" s="45">
        <v>9.6300000000000008</v>
      </c>
      <c r="D29" s="46">
        <v>1.95</v>
      </c>
      <c r="E29" s="46">
        <v>94</v>
      </c>
      <c r="F29" s="45">
        <v>24.7</v>
      </c>
      <c r="J29" s="11"/>
    </row>
    <row r="30" spans="1:10" x14ac:dyDescent="0.25">
      <c r="B30" s="47"/>
      <c r="C30" s="45"/>
      <c r="J30" s="11"/>
    </row>
  </sheetData>
  <sortState xmlns:xlrd2="http://schemas.microsoft.com/office/spreadsheetml/2017/richdata2" ref="H4:J22">
    <sortCondition descending="1" ref="J3:J22"/>
  </sortState>
  <mergeCells count="2">
    <mergeCell ref="A1:F1"/>
    <mergeCell ref="H1:J1"/>
  </mergeCells>
  <hyperlinks>
    <hyperlink ref="B12" r:id="rId1" display="http://www.topendsports.com/athletes/athletics/owens-jesse.htm" xr:uid="{00000000-0004-0000-0000-000000000000}"/>
    <hyperlink ref="B22" r:id="rId2" display="http://www.topendsports.com/athletes/athletics/lewis-carl.htm" xr:uid="{00000000-0004-0000-0000-000001000000}"/>
    <hyperlink ref="B23" r:id="rId3" display="http://www.topendsports.com/athletes/athletics/lewis-carl.htm" xr:uid="{00000000-0004-0000-0000-000002000000}"/>
    <hyperlink ref="B28" r:id="rId4" display="http://www.topendsports.com/events/summer/athletes/bolt-usain.htm" xr:uid="{00000000-0004-0000-0000-000003000000}"/>
    <hyperlink ref="B29" r:id="rId5" display="http://www.topendsports.com/events/summer/athletes/bolt-usain.htm" xr:uid="{00000000-0004-0000-0000-000004000000}"/>
    <hyperlink ref="H23" r:id="rId6" display="http://www.topendsports.com/events/summer/athletes/bolt-usain.htm" xr:uid="{00000000-0004-0000-0000-000005000000}"/>
    <hyperlink ref="H22" r:id="rId7" display="http://www.topendsports.com/events/summer/athletes/bolt-usain.htm" xr:uid="{00000000-0004-0000-0000-000006000000}"/>
    <hyperlink ref="H21" r:id="rId8" display="http://www.topendsports.com/events/summer/athletes/bolt-usain.htm" xr:uid="{00000000-0004-0000-0000-000007000000}"/>
    <hyperlink ref="H14" r:id="rId9" display="http://www.topendsports.com/athletes/athletics/lewis-carl.htm" xr:uid="{00000000-0004-0000-0000-000008000000}"/>
    <hyperlink ref="H12" r:id="rId10" display="http://www.topendsports.com/athletes/athletics/lewis-carl.htm" xr:uid="{00000000-0004-0000-0000-000009000000}"/>
    <hyperlink ref="H6" r:id="rId11" display="http://www.topendsports.com/athletes/athletics/owens-jesse.htm" xr:uid="{00000000-0004-0000-0000-00000A000000}"/>
  </hyperlinks>
  <pageMargins left="0.7" right="0.7" top="0.75" bottom="0.75" header="0.3" footer="0.3"/>
  <pageSetup paperSize="9" orientation="portrait" r:id="rId1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K106"/>
  <sheetViews>
    <sheetView zoomScale="75" zoomScaleNormal="75" workbookViewId="0">
      <selection activeCell="B4" sqref="B4"/>
    </sheetView>
  </sheetViews>
  <sheetFormatPr defaultColWidth="8.7109375" defaultRowHeight="15" x14ac:dyDescent="0.25"/>
  <cols>
    <col min="2" max="2" width="13.42578125" style="1" customWidth="1"/>
    <col min="3" max="3" width="22.7109375" customWidth="1"/>
    <col min="4" max="4" width="19" style="1" customWidth="1"/>
    <col min="7" max="7" width="8.7109375" style="4"/>
    <col min="8" max="8" width="16.140625" style="33" customWidth="1"/>
    <col min="9" max="9" width="21.28515625" style="6" customWidth="1"/>
    <col min="10" max="10" width="22.42578125" style="6" customWidth="1"/>
    <col min="11" max="11" width="12" style="16" customWidth="1"/>
  </cols>
  <sheetData>
    <row r="1" spans="2:11" ht="26.25" x14ac:dyDescent="0.4">
      <c r="B1" s="77" t="s">
        <v>268</v>
      </c>
      <c r="C1" s="77"/>
      <c r="D1" s="77"/>
      <c r="G1" s="87" t="s">
        <v>649</v>
      </c>
      <c r="H1" s="87"/>
      <c r="I1" s="87"/>
      <c r="J1" s="87"/>
    </row>
    <row r="4" spans="2:11" s="3" customFormat="1" ht="45" x14ac:dyDescent="0.25">
      <c r="B4" s="20" t="s">
        <v>267</v>
      </c>
      <c r="C4" s="3" t="s">
        <v>269</v>
      </c>
      <c r="D4" s="20" t="s">
        <v>653</v>
      </c>
      <c r="G4" s="21" t="s">
        <v>267</v>
      </c>
      <c r="H4" s="72" t="s">
        <v>654</v>
      </c>
      <c r="I4" s="73" t="s">
        <v>0</v>
      </c>
      <c r="J4" s="73" t="s">
        <v>655</v>
      </c>
      <c r="K4" s="16"/>
    </row>
    <row r="5" spans="2:11" x14ac:dyDescent="0.25">
      <c r="B5" s="74">
        <v>1970</v>
      </c>
      <c r="C5" t="s">
        <v>270</v>
      </c>
      <c r="D5" s="1">
        <v>10973</v>
      </c>
      <c r="E5" s="22"/>
      <c r="G5" s="1">
        <v>1926</v>
      </c>
      <c r="H5" s="34">
        <v>0.15303240740740739</v>
      </c>
      <c r="I5" s="6" t="s">
        <v>424</v>
      </c>
      <c r="J5" s="27" t="s">
        <v>425</v>
      </c>
    </row>
    <row r="6" spans="2:11" x14ac:dyDescent="0.25">
      <c r="B6" s="74">
        <v>1971</v>
      </c>
      <c r="C6" t="s">
        <v>271</v>
      </c>
      <c r="D6" s="1">
        <v>9990</v>
      </c>
      <c r="E6" s="22"/>
      <c r="G6" s="1">
        <v>1963</v>
      </c>
      <c r="H6" s="34">
        <v>0.15077546296296296</v>
      </c>
      <c r="I6" s="6" t="s">
        <v>426</v>
      </c>
      <c r="J6" s="27" t="s">
        <v>464</v>
      </c>
    </row>
    <row r="7" spans="2:11" ht="18.75" customHeight="1" x14ac:dyDescent="0.25">
      <c r="B7" s="74">
        <v>1972</v>
      </c>
      <c r="C7" t="s">
        <v>272</v>
      </c>
      <c r="D7" s="1">
        <v>10545</v>
      </c>
      <c r="E7" s="22"/>
      <c r="G7" s="1">
        <v>1964</v>
      </c>
      <c r="H7" s="34">
        <v>0.14427083333333332</v>
      </c>
      <c r="I7" s="28" t="s">
        <v>427</v>
      </c>
      <c r="J7" s="27" t="s">
        <v>428</v>
      </c>
    </row>
    <row r="8" spans="2:11" x14ac:dyDescent="0.25">
      <c r="B8" s="74">
        <v>1973</v>
      </c>
      <c r="C8" t="s">
        <v>273</v>
      </c>
      <c r="D8" s="1">
        <v>9996</v>
      </c>
      <c r="E8" s="22"/>
      <c r="G8" s="1">
        <v>1964</v>
      </c>
      <c r="H8" s="34">
        <v>0.13857638888888887</v>
      </c>
      <c r="I8" s="6" t="s">
        <v>429</v>
      </c>
      <c r="J8" s="27" t="s">
        <v>465</v>
      </c>
    </row>
    <row r="9" spans="2:11" x14ac:dyDescent="0.25">
      <c r="B9" s="74">
        <v>1974</v>
      </c>
      <c r="C9" t="s">
        <v>274</v>
      </c>
      <c r="D9" s="1">
        <v>9835</v>
      </c>
      <c r="E9" s="22"/>
      <c r="G9" s="1">
        <v>1967</v>
      </c>
      <c r="H9" s="34">
        <v>0.13568287037037038</v>
      </c>
      <c r="I9" s="6" t="s">
        <v>430</v>
      </c>
      <c r="J9" s="27" t="s">
        <v>431</v>
      </c>
    </row>
    <row r="10" spans="2:11" x14ac:dyDescent="0.25">
      <c r="B10" s="74">
        <v>1975</v>
      </c>
      <c r="C10" t="s">
        <v>274</v>
      </c>
      <c r="D10" s="1">
        <v>9499</v>
      </c>
      <c r="E10" s="22"/>
      <c r="G10" s="1">
        <v>1967</v>
      </c>
      <c r="H10" s="35">
        <v>0.13017361111111111</v>
      </c>
      <c r="I10" s="6" t="s">
        <v>432</v>
      </c>
      <c r="J10" s="27" t="s">
        <v>433</v>
      </c>
    </row>
    <row r="11" spans="2:11" x14ac:dyDescent="0.25">
      <c r="B11" s="74">
        <v>1976</v>
      </c>
      <c r="C11" t="s">
        <v>273</v>
      </c>
      <c r="D11" s="1">
        <v>9551</v>
      </c>
      <c r="E11" s="22"/>
      <c r="G11" s="1">
        <v>1970</v>
      </c>
      <c r="H11" s="34">
        <v>0.1270023148148148</v>
      </c>
      <c r="I11" s="6" t="s">
        <v>270</v>
      </c>
      <c r="J11" s="27" t="s">
        <v>434</v>
      </c>
    </row>
    <row r="12" spans="2:11" x14ac:dyDescent="0.25">
      <c r="B12" s="74">
        <v>1977</v>
      </c>
      <c r="C12" t="s">
        <v>275</v>
      </c>
      <c r="D12" s="1">
        <v>9288</v>
      </c>
      <c r="E12" s="22"/>
      <c r="G12" s="1">
        <v>1971</v>
      </c>
      <c r="H12" s="34">
        <v>0.12618055555555555</v>
      </c>
      <c r="I12" s="6" t="s">
        <v>435</v>
      </c>
      <c r="J12" s="27" t="s">
        <v>436</v>
      </c>
    </row>
    <row r="13" spans="2:11" x14ac:dyDescent="0.25">
      <c r="B13" s="74">
        <v>1978</v>
      </c>
      <c r="C13" t="s">
        <v>276</v>
      </c>
      <c r="D13" s="1">
        <v>9150</v>
      </c>
      <c r="E13" s="22"/>
      <c r="G13" s="1">
        <v>1971</v>
      </c>
      <c r="H13" s="34">
        <v>0.12178240740740741</v>
      </c>
      <c r="I13" s="6" t="s">
        <v>435</v>
      </c>
      <c r="J13" s="27" t="s">
        <v>437</v>
      </c>
    </row>
    <row r="14" spans="2:11" x14ac:dyDescent="0.25">
      <c r="B14" s="74">
        <v>1979</v>
      </c>
      <c r="C14" t="s">
        <v>276</v>
      </c>
      <c r="D14" s="1">
        <v>8853</v>
      </c>
      <c r="E14" s="22"/>
      <c r="G14" s="1">
        <v>1971</v>
      </c>
      <c r="H14" s="34">
        <v>0.11782407407407407</v>
      </c>
      <c r="I14" s="6" t="s">
        <v>272</v>
      </c>
      <c r="J14" s="27" t="s">
        <v>438</v>
      </c>
    </row>
    <row r="15" spans="2:11" x14ac:dyDescent="0.25">
      <c r="B15" s="74">
        <v>1980</v>
      </c>
      <c r="C15" t="s">
        <v>276</v>
      </c>
      <c r="D15" s="1">
        <v>8742</v>
      </c>
      <c r="E15" s="22"/>
      <c r="G15" s="1">
        <v>1973</v>
      </c>
      <c r="H15" s="34">
        <v>0.11569444444444445</v>
      </c>
      <c r="I15" s="6" t="s">
        <v>273</v>
      </c>
      <c r="J15" s="27" t="s">
        <v>439</v>
      </c>
    </row>
    <row r="16" spans="2:11" x14ac:dyDescent="0.25">
      <c r="B16" s="74">
        <v>1981</v>
      </c>
      <c r="C16" t="s">
        <v>277</v>
      </c>
      <c r="D16" s="1">
        <v>8806</v>
      </c>
      <c r="E16" s="22"/>
      <c r="G16" s="1">
        <v>1974</v>
      </c>
      <c r="H16" s="34">
        <v>0.11555555555555556</v>
      </c>
      <c r="I16" s="6" t="s">
        <v>440</v>
      </c>
      <c r="J16" s="27" t="s">
        <v>441</v>
      </c>
    </row>
    <row r="17" spans="2:10" x14ac:dyDescent="0.25">
      <c r="B17" s="74">
        <v>1982</v>
      </c>
      <c r="C17" t="s">
        <v>278</v>
      </c>
      <c r="D17" s="1">
        <v>8771</v>
      </c>
      <c r="E17" s="22"/>
      <c r="G17" s="1">
        <v>1974</v>
      </c>
      <c r="H17" s="33">
        <v>0.11381944444444443</v>
      </c>
      <c r="I17" s="6" t="s">
        <v>274</v>
      </c>
      <c r="J17" s="27" t="s">
        <v>442</v>
      </c>
    </row>
    <row r="18" spans="2:10" x14ac:dyDescent="0.25">
      <c r="B18" s="74">
        <v>1983</v>
      </c>
      <c r="C18" t="s">
        <v>278</v>
      </c>
      <c r="D18" s="1">
        <v>8563</v>
      </c>
      <c r="E18" s="22"/>
      <c r="G18" s="1">
        <v>1975</v>
      </c>
      <c r="H18" s="34">
        <v>0.11277777777777777</v>
      </c>
      <c r="I18" s="6" t="s">
        <v>443</v>
      </c>
      <c r="J18" s="27" t="s">
        <v>444</v>
      </c>
    </row>
    <row r="19" spans="2:10" x14ac:dyDescent="0.25">
      <c r="B19" s="74">
        <v>1984</v>
      </c>
      <c r="C19" t="s">
        <v>279</v>
      </c>
      <c r="D19" s="1">
        <v>8666</v>
      </c>
      <c r="E19" s="22"/>
      <c r="G19" s="1">
        <v>1975</v>
      </c>
      <c r="H19" s="33">
        <v>0.1112962962962963</v>
      </c>
      <c r="I19" s="6" t="s">
        <v>275</v>
      </c>
      <c r="J19" s="27" t="s">
        <v>445</v>
      </c>
    </row>
    <row r="20" spans="2:10" x14ac:dyDescent="0.25">
      <c r="B20" s="74">
        <v>1985</v>
      </c>
      <c r="C20" t="s">
        <v>279</v>
      </c>
      <c r="D20" s="1">
        <v>8466</v>
      </c>
      <c r="E20" s="22"/>
      <c r="G20" s="1">
        <v>1975</v>
      </c>
      <c r="H20" s="34">
        <v>0.10994212962962963</v>
      </c>
      <c r="I20" s="6" t="s">
        <v>274</v>
      </c>
      <c r="J20" s="27" t="s">
        <v>446</v>
      </c>
    </row>
    <row r="21" spans="2:10" x14ac:dyDescent="0.25">
      <c r="B21" s="74">
        <v>1986</v>
      </c>
      <c r="C21" t="s">
        <v>276</v>
      </c>
      <c r="D21" s="1">
        <v>8694</v>
      </c>
      <c r="E21" s="22"/>
      <c r="G21" s="1">
        <v>1977</v>
      </c>
      <c r="H21" s="33">
        <v>0.10781249999999999</v>
      </c>
      <c r="I21" s="6" t="s">
        <v>440</v>
      </c>
      <c r="J21" s="27" t="s">
        <v>447</v>
      </c>
    </row>
    <row r="22" spans="2:10" x14ac:dyDescent="0.25">
      <c r="B22" s="74">
        <v>1987</v>
      </c>
      <c r="C22" t="s">
        <v>279</v>
      </c>
      <c r="D22" s="1">
        <v>8568</v>
      </c>
      <c r="E22" s="22"/>
      <c r="G22" s="1">
        <v>1977</v>
      </c>
      <c r="H22" s="33">
        <v>0.1075</v>
      </c>
      <c r="I22" s="6" t="s">
        <v>275</v>
      </c>
      <c r="J22" s="27" t="s">
        <v>448</v>
      </c>
    </row>
    <row r="23" spans="2:10" x14ac:dyDescent="0.25">
      <c r="B23" s="74">
        <v>1988</v>
      </c>
      <c r="C23" t="s">
        <v>280</v>
      </c>
      <c r="D23" s="1">
        <v>8631</v>
      </c>
      <c r="E23" s="22"/>
      <c r="G23" s="1">
        <v>1978</v>
      </c>
      <c r="H23" s="33">
        <v>0.10590277777777778</v>
      </c>
      <c r="I23" s="6" t="s">
        <v>276</v>
      </c>
      <c r="J23" s="27" t="s">
        <v>449</v>
      </c>
    </row>
    <row r="24" spans="2:10" x14ac:dyDescent="0.25">
      <c r="B24" s="74">
        <v>1989</v>
      </c>
      <c r="C24" t="s">
        <v>279</v>
      </c>
      <c r="D24" s="1">
        <v>8673</v>
      </c>
      <c r="E24" s="22"/>
      <c r="G24" s="1">
        <v>1979</v>
      </c>
      <c r="H24" s="33">
        <v>0.10246527777777777</v>
      </c>
      <c r="I24" s="6" t="s">
        <v>276</v>
      </c>
      <c r="J24" s="27" t="s">
        <v>450</v>
      </c>
    </row>
    <row r="25" spans="2:10" x14ac:dyDescent="0.25">
      <c r="B25" s="74">
        <v>1990</v>
      </c>
      <c r="C25" t="s">
        <v>281</v>
      </c>
      <c r="D25" s="1">
        <v>8724</v>
      </c>
      <c r="E25" s="22"/>
      <c r="G25" s="1">
        <v>1980</v>
      </c>
      <c r="H25" s="33">
        <v>0.10116898148148147</v>
      </c>
      <c r="I25" s="6" t="s">
        <v>276</v>
      </c>
      <c r="J25" s="27" t="s">
        <v>451</v>
      </c>
    </row>
    <row r="26" spans="2:10" x14ac:dyDescent="0.25">
      <c r="B26" s="74">
        <v>1991</v>
      </c>
      <c r="C26" t="s">
        <v>282</v>
      </c>
      <c r="D26" s="1">
        <v>8658</v>
      </c>
      <c r="E26" s="22"/>
      <c r="G26" s="1">
        <v>1981</v>
      </c>
      <c r="H26" s="34">
        <v>0.10101851851851851</v>
      </c>
      <c r="I26" s="6" t="s">
        <v>277</v>
      </c>
      <c r="J26" s="27" t="s">
        <v>452</v>
      </c>
    </row>
    <row r="27" spans="2:10" x14ac:dyDescent="0.25">
      <c r="B27" s="74">
        <v>1992</v>
      </c>
      <c r="C27" t="s">
        <v>283</v>
      </c>
      <c r="D27" s="1">
        <v>8623</v>
      </c>
      <c r="E27" s="22"/>
      <c r="G27" s="1">
        <v>1983</v>
      </c>
      <c r="H27" s="33">
        <v>0.10103009259259259</v>
      </c>
      <c r="I27" s="6" t="s">
        <v>276</v>
      </c>
      <c r="J27" s="27" t="s">
        <v>453</v>
      </c>
    </row>
    <row r="28" spans="2:10" x14ac:dyDescent="0.25">
      <c r="B28" s="74">
        <v>1993</v>
      </c>
      <c r="C28" t="s">
        <v>284</v>
      </c>
      <c r="D28" s="1">
        <v>8647</v>
      </c>
      <c r="E28" s="22"/>
      <c r="G28" s="1">
        <v>1983</v>
      </c>
      <c r="H28" s="34">
        <v>9.9108796296296306E-2</v>
      </c>
      <c r="I28" s="6" t="s">
        <v>278</v>
      </c>
      <c r="J28" s="27" t="s">
        <v>454</v>
      </c>
    </row>
    <row r="29" spans="2:10" x14ac:dyDescent="0.25">
      <c r="B29" s="74">
        <v>1994</v>
      </c>
      <c r="C29" t="s">
        <v>285</v>
      </c>
      <c r="D29" s="1">
        <v>8505</v>
      </c>
      <c r="E29" s="22"/>
      <c r="G29" s="1">
        <v>1985</v>
      </c>
      <c r="H29" s="34">
        <v>9.7986111111111107E-2</v>
      </c>
      <c r="I29" s="6" t="s">
        <v>279</v>
      </c>
      <c r="J29" s="27" t="s">
        <v>455</v>
      </c>
    </row>
    <row r="30" spans="2:10" x14ac:dyDescent="0.25">
      <c r="B30" s="74">
        <v>1995</v>
      </c>
      <c r="C30" t="s">
        <v>285</v>
      </c>
      <c r="D30" s="1">
        <v>8711</v>
      </c>
      <c r="E30" s="22"/>
      <c r="G30" s="1">
        <v>1998</v>
      </c>
      <c r="H30" s="34">
        <v>9.7766203703703702E-2</v>
      </c>
      <c r="I30" s="6" t="s">
        <v>287</v>
      </c>
      <c r="J30" s="27" t="s">
        <v>456</v>
      </c>
    </row>
    <row r="31" spans="2:10" x14ac:dyDescent="0.25">
      <c r="B31" s="74">
        <v>1996</v>
      </c>
      <c r="C31" t="s">
        <v>286</v>
      </c>
      <c r="D31" s="1">
        <v>8764</v>
      </c>
      <c r="E31" s="22"/>
      <c r="G31" s="1">
        <v>1999</v>
      </c>
      <c r="H31" s="34">
        <v>9.7719907407407394E-2</v>
      </c>
      <c r="I31" s="6" t="s">
        <v>287</v>
      </c>
      <c r="J31" s="27" t="s">
        <v>457</v>
      </c>
    </row>
    <row r="32" spans="2:10" x14ac:dyDescent="0.25">
      <c r="B32" s="74">
        <v>1997</v>
      </c>
      <c r="C32" t="s">
        <v>287</v>
      </c>
      <c r="D32" s="1">
        <v>8527</v>
      </c>
      <c r="E32" s="22"/>
      <c r="G32" s="1">
        <v>2001</v>
      </c>
      <c r="H32" s="34">
        <v>9.706018518518518E-2</v>
      </c>
      <c r="I32" s="6" t="s">
        <v>458</v>
      </c>
      <c r="J32" s="27" t="s">
        <v>459</v>
      </c>
    </row>
    <row r="33" spans="2:11" x14ac:dyDescent="0.25">
      <c r="B33" s="74">
        <v>1998</v>
      </c>
      <c r="C33" t="s">
        <v>287</v>
      </c>
      <c r="D33" s="1">
        <v>8447</v>
      </c>
      <c r="E33" s="22"/>
      <c r="G33" s="1">
        <v>2001</v>
      </c>
      <c r="H33" s="34">
        <v>9.6377314814814818E-2</v>
      </c>
      <c r="I33" s="6" t="s">
        <v>288</v>
      </c>
      <c r="J33" s="27" t="s">
        <v>460</v>
      </c>
    </row>
    <row r="34" spans="2:11" x14ac:dyDescent="0.25">
      <c r="B34" s="74">
        <v>1999</v>
      </c>
      <c r="C34" t="s">
        <v>287</v>
      </c>
      <c r="D34" s="1">
        <v>8443</v>
      </c>
      <c r="E34" s="22"/>
      <c r="G34" s="1">
        <v>2002</v>
      </c>
      <c r="H34" s="34">
        <v>9.5347222222222208E-2</v>
      </c>
      <c r="I34" s="6" t="s">
        <v>289</v>
      </c>
      <c r="J34" s="27" t="s">
        <v>461</v>
      </c>
    </row>
    <row r="35" spans="2:11" x14ac:dyDescent="0.25">
      <c r="B35" s="74">
        <v>2000</v>
      </c>
      <c r="C35" t="s">
        <v>288</v>
      </c>
      <c r="D35" s="1">
        <v>8493</v>
      </c>
      <c r="E35" s="22"/>
      <c r="G35" s="1">
        <v>2003</v>
      </c>
      <c r="H35" s="34">
        <v>9.403935185185186E-2</v>
      </c>
      <c r="I35" s="6" t="s">
        <v>289</v>
      </c>
      <c r="J35" s="27" t="s">
        <v>462</v>
      </c>
    </row>
    <row r="36" spans="2:11" x14ac:dyDescent="0.25">
      <c r="B36" s="74">
        <v>2001</v>
      </c>
      <c r="C36" t="s">
        <v>288</v>
      </c>
      <c r="D36" s="1">
        <v>8327</v>
      </c>
      <c r="E36" s="22"/>
      <c r="G36" s="1">
        <v>2005</v>
      </c>
      <c r="H36" s="36">
        <v>9.5625000000000002E-2</v>
      </c>
      <c r="I36" s="6" t="s">
        <v>289</v>
      </c>
      <c r="J36" s="27">
        <v>38459</v>
      </c>
      <c r="K36" s="32"/>
    </row>
    <row r="37" spans="2:11" x14ac:dyDescent="0.25">
      <c r="B37" s="74">
        <v>2002</v>
      </c>
      <c r="C37" t="s">
        <v>289</v>
      </c>
      <c r="D37" s="1">
        <v>8238</v>
      </c>
      <c r="E37" s="22"/>
      <c r="G37" s="1">
        <v>2107</v>
      </c>
      <c r="H37" s="34">
        <v>9.5150462962962964E-2</v>
      </c>
      <c r="I37" s="6" t="s">
        <v>463</v>
      </c>
      <c r="J37" s="27">
        <v>42848</v>
      </c>
      <c r="K37" s="32"/>
    </row>
    <row r="38" spans="2:11" x14ac:dyDescent="0.25">
      <c r="B38" s="74">
        <v>2003</v>
      </c>
      <c r="C38" t="s">
        <v>289</v>
      </c>
      <c r="D38" s="1">
        <v>8125</v>
      </c>
      <c r="E38" s="22"/>
      <c r="J38" s="27"/>
    </row>
    <row r="39" spans="2:11" x14ac:dyDescent="0.25">
      <c r="B39" s="74">
        <v>2004</v>
      </c>
      <c r="C39" t="s">
        <v>290</v>
      </c>
      <c r="D39" s="1">
        <v>8381</v>
      </c>
      <c r="E39" s="22"/>
      <c r="J39" s="27"/>
    </row>
    <row r="40" spans="2:11" x14ac:dyDescent="0.25">
      <c r="B40" s="74">
        <v>2005</v>
      </c>
      <c r="C40" t="s">
        <v>289</v>
      </c>
      <c r="D40" s="1">
        <v>8262</v>
      </c>
      <c r="E40" s="22"/>
    </row>
    <row r="41" spans="2:11" x14ac:dyDescent="0.25">
      <c r="B41" s="74">
        <v>2006</v>
      </c>
      <c r="C41" t="s">
        <v>291</v>
      </c>
      <c r="D41" s="1">
        <v>8376</v>
      </c>
      <c r="E41" s="22"/>
    </row>
    <row r="42" spans="2:11" x14ac:dyDescent="0.25">
      <c r="B42" s="74">
        <v>2007</v>
      </c>
      <c r="C42" t="s">
        <v>292</v>
      </c>
      <c r="D42" s="1">
        <v>8438</v>
      </c>
      <c r="E42" s="22"/>
    </row>
    <row r="43" spans="2:11" x14ac:dyDescent="0.25">
      <c r="B43" s="74">
        <v>2008</v>
      </c>
      <c r="C43" t="s">
        <v>293</v>
      </c>
      <c r="D43" s="1">
        <v>8359</v>
      </c>
      <c r="E43" s="22"/>
    </row>
    <row r="44" spans="2:11" x14ac:dyDescent="0.25">
      <c r="B44" s="74">
        <v>2009</v>
      </c>
      <c r="C44" t="s">
        <v>293</v>
      </c>
      <c r="D44" s="1">
        <v>8531</v>
      </c>
      <c r="E44" s="22"/>
    </row>
    <row r="45" spans="2:11" x14ac:dyDescent="0.25">
      <c r="B45" s="74">
        <v>2010</v>
      </c>
      <c r="C45" t="s">
        <v>294</v>
      </c>
      <c r="D45" s="1">
        <v>8425</v>
      </c>
      <c r="E45" s="22"/>
    </row>
    <row r="46" spans="2:11" x14ac:dyDescent="0.25">
      <c r="B46" s="74">
        <v>2011</v>
      </c>
      <c r="C46" t="s">
        <v>294</v>
      </c>
      <c r="D46" s="1">
        <v>8300</v>
      </c>
      <c r="E46" s="22"/>
    </row>
    <row r="47" spans="2:11" x14ac:dyDescent="0.25">
      <c r="B47" s="74">
        <v>2012</v>
      </c>
      <c r="C47" t="s">
        <v>295</v>
      </c>
      <c r="D47" s="1">
        <v>8317</v>
      </c>
      <c r="E47" s="22"/>
    </row>
    <row r="48" spans="2:11" x14ac:dyDescent="0.25">
      <c r="B48" s="74">
        <v>2013</v>
      </c>
      <c r="C48" t="s">
        <v>296</v>
      </c>
      <c r="D48" s="1">
        <v>8397</v>
      </c>
      <c r="E48" s="22"/>
    </row>
    <row r="49" spans="2:5" x14ac:dyDescent="0.25">
      <c r="B49" s="74">
        <v>2014</v>
      </c>
      <c r="C49" t="s">
        <v>297</v>
      </c>
      <c r="D49" s="1">
        <v>8418</v>
      </c>
      <c r="E49" s="22"/>
    </row>
    <row r="50" spans="2:5" x14ac:dyDescent="0.25">
      <c r="B50" s="74"/>
    </row>
    <row r="51" spans="2:5" x14ac:dyDescent="0.25">
      <c r="B51" s="75"/>
    </row>
    <row r="52" spans="2:5" x14ac:dyDescent="0.25">
      <c r="D52" s="20"/>
    </row>
    <row r="53" spans="2:5" x14ac:dyDescent="0.25">
      <c r="D53" s="20"/>
    </row>
    <row r="54" spans="2:5" x14ac:dyDescent="0.25">
      <c r="D54" s="20"/>
    </row>
    <row r="55" spans="2:5" x14ac:dyDescent="0.25">
      <c r="D55" s="20"/>
    </row>
    <row r="56" spans="2:5" x14ac:dyDescent="0.25">
      <c r="D56" s="20"/>
    </row>
    <row r="57" spans="2:5" x14ac:dyDescent="0.25">
      <c r="D57" s="20"/>
    </row>
    <row r="58" spans="2:5" x14ac:dyDescent="0.25">
      <c r="D58" s="20"/>
    </row>
    <row r="59" spans="2:5" x14ac:dyDescent="0.25">
      <c r="D59" s="20"/>
    </row>
    <row r="60" spans="2:5" ht="21" x14ac:dyDescent="0.25">
      <c r="B60" s="76"/>
      <c r="C60" s="29"/>
      <c r="D60" s="30"/>
      <c r="E60" s="31"/>
    </row>
    <row r="61" spans="2:5" x14ac:dyDescent="0.25">
      <c r="B61" s="74"/>
      <c r="C61" s="1"/>
      <c r="E61" s="3"/>
    </row>
    <row r="62" spans="2:5" x14ac:dyDescent="0.25">
      <c r="B62" s="74"/>
      <c r="C62" s="1"/>
      <c r="E62" s="16"/>
    </row>
    <row r="63" spans="2:5" x14ac:dyDescent="0.25">
      <c r="B63" s="74"/>
      <c r="C63" s="1"/>
      <c r="E63" s="16"/>
    </row>
    <row r="64" spans="2:5" x14ac:dyDescent="0.25">
      <c r="B64" s="74"/>
      <c r="C64" s="1"/>
      <c r="E64" s="16"/>
    </row>
    <row r="65" spans="2:5" x14ac:dyDescent="0.25">
      <c r="B65" s="74"/>
      <c r="C65" s="1"/>
      <c r="E65" s="16"/>
    </row>
    <row r="66" spans="2:5" x14ac:dyDescent="0.25">
      <c r="B66" s="74"/>
      <c r="C66" s="1"/>
      <c r="E66" s="16"/>
    </row>
    <row r="67" spans="2:5" x14ac:dyDescent="0.25">
      <c r="B67" s="74"/>
      <c r="C67" s="1"/>
      <c r="E67" s="16"/>
    </row>
    <row r="68" spans="2:5" x14ac:dyDescent="0.25">
      <c r="B68" s="74"/>
      <c r="C68" s="1"/>
      <c r="E68" s="16"/>
    </row>
    <row r="69" spans="2:5" x14ac:dyDescent="0.25">
      <c r="B69" s="74"/>
      <c r="C69" s="1"/>
      <c r="E69" s="16"/>
    </row>
    <row r="70" spans="2:5" x14ac:dyDescent="0.25">
      <c r="B70" s="74"/>
      <c r="C70" s="1"/>
      <c r="E70" s="16"/>
    </row>
    <row r="71" spans="2:5" x14ac:dyDescent="0.25">
      <c r="B71" s="74"/>
      <c r="C71" s="1"/>
      <c r="E71" s="16"/>
    </row>
    <row r="72" spans="2:5" x14ac:dyDescent="0.25">
      <c r="B72" s="74"/>
      <c r="C72" s="1"/>
      <c r="E72" s="16"/>
    </row>
    <row r="73" spans="2:5" x14ac:dyDescent="0.25">
      <c r="B73" s="74"/>
      <c r="C73" s="1"/>
      <c r="E73" s="16"/>
    </row>
    <row r="74" spans="2:5" x14ac:dyDescent="0.25">
      <c r="B74" s="74"/>
      <c r="C74" s="1"/>
      <c r="E74" s="16"/>
    </row>
    <row r="75" spans="2:5" x14ac:dyDescent="0.25">
      <c r="B75" s="74"/>
      <c r="C75" s="1"/>
      <c r="E75" s="16"/>
    </row>
    <row r="76" spans="2:5" x14ac:dyDescent="0.25">
      <c r="B76" s="74"/>
      <c r="C76" s="1"/>
      <c r="E76" s="16"/>
    </row>
    <row r="77" spans="2:5" x14ac:dyDescent="0.25">
      <c r="B77" s="74"/>
      <c r="C77" s="1"/>
      <c r="E77" s="16"/>
    </row>
    <row r="78" spans="2:5" x14ac:dyDescent="0.25">
      <c r="B78" s="74"/>
      <c r="C78" s="1"/>
      <c r="E78" s="16"/>
    </row>
    <row r="79" spans="2:5" x14ac:dyDescent="0.25">
      <c r="B79" s="74"/>
      <c r="C79" s="1"/>
      <c r="E79" s="16"/>
    </row>
    <row r="80" spans="2:5" x14ac:dyDescent="0.25">
      <c r="B80" s="74"/>
      <c r="C80" s="1"/>
      <c r="E80" s="16"/>
    </row>
    <row r="81" spans="2:5" x14ac:dyDescent="0.25">
      <c r="B81" s="74"/>
      <c r="C81" s="1"/>
      <c r="E81" s="16"/>
    </row>
    <row r="82" spans="2:5" x14ac:dyDescent="0.25">
      <c r="B82" s="74"/>
      <c r="C82" s="1"/>
      <c r="E82" s="16"/>
    </row>
    <row r="83" spans="2:5" x14ac:dyDescent="0.25">
      <c r="B83" s="74"/>
      <c r="C83" s="1"/>
      <c r="E83" s="16"/>
    </row>
    <row r="84" spans="2:5" x14ac:dyDescent="0.25">
      <c r="B84" s="74"/>
      <c r="C84" s="1"/>
      <c r="E84" s="16"/>
    </row>
    <row r="85" spans="2:5" x14ac:dyDescent="0.25">
      <c r="B85" s="74"/>
      <c r="C85" s="1"/>
      <c r="E85" s="16"/>
    </row>
    <row r="86" spans="2:5" x14ac:dyDescent="0.25">
      <c r="B86" s="74"/>
      <c r="C86" s="1"/>
      <c r="E86" s="16"/>
    </row>
    <row r="87" spans="2:5" x14ac:dyDescent="0.25">
      <c r="B87" s="74"/>
      <c r="C87" s="1"/>
      <c r="E87" s="16"/>
    </row>
    <row r="88" spans="2:5" x14ac:dyDescent="0.25">
      <c r="B88" s="74"/>
      <c r="C88" s="1"/>
      <c r="E88" s="16"/>
    </row>
    <row r="89" spans="2:5" x14ac:dyDescent="0.25">
      <c r="B89" s="74"/>
      <c r="C89" s="1"/>
      <c r="E89" s="16"/>
    </row>
    <row r="90" spans="2:5" x14ac:dyDescent="0.25">
      <c r="B90" s="74"/>
      <c r="C90" s="1"/>
      <c r="E90" s="16"/>
    </row>
    <row r="91" spans="2:5" x14ac:dyDescent="0.25">
      <c r="B91" s="74"/>
      <c r="C91" s="1"/>
      <c r="E91" s="16"/>
    </row>
    <row r="92" spans="2:5" x14ac:dyDescent="0.25">
      <c r="B92" s="74"/>
      <c r="C92" s="1"/>
      <c r="E92" s="16"/>
    </row>
    <row r="93" spans="2:5" x14ac:dyDescent="0.25">
      <c r="B93" s="74"/>
      <c r="C93" s="1"/>
      <c r="E93" s="16"/>
    </row>
    <row r="94" spans="2:5" x14ac:dyDescent="0.25">
      <c r="B94" s="74"/>
      <c r="C94" s="1"/>
      <c r="E94" s="16"/>
    </row>
    <row r="95" spans="2:5" x14ac:dyDescent="0.25">
      <c r="B95" s="74"/>
      <c r="C95" s="1"/>
      <c r="E95" s="16"/>
    </row>
    <row r="96" spans="2:5" x14ac:dyDescent="0.25">
      <c r="B96" s="74"/>
      <c r="C96" s="1"/>
      <c r="E96" s="16"/>
    </row>
    <row r="97" spans="2:5" x14ac:dyDescent="0.25">
      <c r="B97" s="74"/>
      <c r="C97" s="1"/>
      <c r="E97" s="16"/>
    </row>
    <row r="98" spans="2:5" x14ac:dyDescent="0.25">
      <c r="B98" s="74"/>
      <c r="C98" s="1"/>
      <c r="E98" s="16"/>
    </row>
    <row r="99" spans="2:5" x14ac:dyDescent="0.25">
      <c r="B99" s="74"/>
      <c r="C99" s="1"/>
      <c r="E99" s="16"/>
    </row>
    <row r="100" spans="2:5" x14ac:dyDescent="0.25">
      <c r="B100" s="74"/>
      <c r="C100" s="1"/>
      <c r="E100" s="16"/>
    </row>
    <row r="101" spans="2:5" x14ac:dyDescent="0.25">
      <c r="B101" s="74"/>
      <c r="C101" s="1"/>
      <c r="E101" s="16"/>
    </row>
    <row r="102" spans="2:5" x14ac:dyDescent="0.25">
      <c r="B102" s="74"/>
      <c r="C102" s="1"/>
      <c r="E102" s="16"/>
    </row>
    <row r="103" spans="2:5" x14ac:dyDescent="0.25">
      <c r="B103" s="74"/>
      <c r="C103" s="1"/>
      <c r="E103" s="16"/>
    </row>
    <row r="104" spans="2:5" x14ac:dyDescent="0.25">
      <c r="B104" s="74"/>
      <c r="C104" s="1"/>
      <c r="E104" s="16"/>
    </row>
    <row r="105" spans="2:5" x14ac:dyDescent="0.25">
      <c r="B105" s="74"/>
      <c r="C105" s="1"/>
      <c r="E105" s="16"/>
    </row>
    <row r="106" spans="2:5" x14ac:dyDescent="0.25">
      <c r="B106" s="74"/>
      <c r="E106" s="16"/>
    </row>
  </sheetData>
  <mergeCells count="2">
    <mergeCell ref="G1:J1"/>
    <mergeCell ref="B1:D1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66"/>
  <sheetViews>
    <sheetView zoomScale="75" zoomScaleNormal="75" workbookViewId="0">
      <selection activeCell="A2" sqref="A2"/>
    </sheetView>
  </sheetViews>
  <sheetFormatPr defaultRowHeight="15" x14ac:dyDescent="0.25"/>
  <cols>
    <col min="1" max="1" width="13.42578125" style="2" customWidth="1"/>
    <col min="2" max="2" width="32.42578125" customWidth="1"/>
    <col min="3" max="3" width="26.140625" customWidth="1"/>
    <col min="4" max="4" width="27.42578125" customWidth="1"/>
    <col min="5" max="5" width="24.7109375" style="26" customWidth="1"/>
  </cols>
  <sheetData>
    <row r="1" spans="1:5" ht="23.25" x14ac:dyDescent="0.25">
      <c r="A1" s="79" t="s">
        <v>503</v>
      </c>
      <c r="B1" s="79"/>
      <c r="C1" s="79"/>
      <c r="D1" s="79"/>
      <c r="E1" s="79"/>
    </row>
    <row r="2" spans="1:5" s="24" customFormat="1" ht="18.75" x14ac:dyDescent="0.3">
      <c r="A2" s="23" t="s">
        <v>298</v>
      </c>
      <c r="B2" s="24" t="s">
        <v>0</v>
      </c>
      <c r="C2" s="24" t="s">
        <v>299</v>
      </c>
      <c r="D2" s="24" t="s">
        <v>300</v>
      </c>
      <c r="E2" s="25" t="s">
        <v>1</v>
      </c>
    </row>
    <row r="3" spans="1:5" x14ac:dyDescent="0.25">
      <c r="A3" s="2">
        <v>13.6</v>
      </c>
      <c r="B3" t="s">
        <v>301</v>
      </c>
      <c r="C3" t="s">
        <v>302</v>
      </c>
      <c r="D3" t="s">
        <v>303</v>
      </c>
      <c r="E3" s="26" t="s">
        <v>660</v>
      </c>
    </row>
    <row r="4" spans="1:5" x14ac:dyDescent="0.25">
      <c r="A4" s="2">
        <v>12.8</v>
      </c>
      <c r="B4" t="s">
        <v>304</v>
      </c>
      <c r="C4" t="s">
        <v>305</v>
      </c>
      <c r="D4" t="s">
        <v>306</v>
      </c>
      <c r="E4" s="26" t="s">
        <v>661</v>
      </c>
    </row>
    <row r="5" spans="1:5" x14ac:dyDescent="0.25">
      <c r="A5" s="2">
        <v>12.7</v>
      </c>
      <c r="B5" t="s">
        <v>307</v>
      </c>
      <c r="C5" t="s">
        <v>308</v>
      </c>
      <c r="D5" t="s">
        <v>309</v>
      </c>
      <c r="E5" s="26" t="s">
        <v>310</v>
      </c>
    </row>
    <row r="6" spans="1:5" x14ac:dyDescent="0.25">
      <c r="A6" s="2">
        <v>12.8</v>
      </c>
      <c r="B6" t="s">
        <v>311</v>
      </c>
      <c r="C6" t="s">
        <v>302</v>
      </c>
      <c r="D6" t="s">
        <v>303</v>
      </c>
      <c r="E6" s="26" t="s">
        <v>312</v>
      </c>
    </row>
    <row r="7" spans="1:5" x14ac:dyDescent="0.25">
      <c r="A7" s="2">
        <v>12.4</v>
      </c>
      <c r="B7" t="s">
        <v>313</v>
      </c>
      <c r="C7" t="s">
        <v>308</v>
      </c>
      <c r="D7" t="s">
        <v>314</v>
      </c>
      <c r="E7" s="26" t="s">
        <v>315</v>
      </c>
    </row>
    <row r="8" spans="1:5" x14ac:dyDescent="0.25">
      <c r="A8" s="2">
        <v>12.2</v>
      </c>
      <c r="B8" t="s">
        <v>316</v>
      </c>
      <c r="C8" t="s">
        <v>308</v>
      </c>
      <c r="D8" t="s">
        <v>317</v>
      </c>
      <c r="E8" s="26" t="s">
        <v>318</v>
      </c>
    </row>
    <row r="9" spans="1:5" x14ac:dyDescent="0.25">
      <c r="A9" s="2">
        <v>12.4</v>
      </c>
      <c r="B9" t="s">
        <v>319</v>
      </c>
      <c r="C9" t="s">
        <v>308</v>
      </c>
      <c r="D9" t="s">
        <v>320</v>
      </c>
      <c r="E9" s="26" t="s">
        <v>659</v>
      </c>
    </row>
    <row r="10" spans="1:5" x14ac:dyDescent="0.25">
      <c r="A10" s="2">
        <v>12.2</v>
      </c>
      <c r="B10" t="s">
        <v>316</v>
      </c>
      <c r="C10" t="s">
        <v>308</v>
      </c>
      <c r="D10" t="s">
        <v>321</v>
      </c>
      <c r="E10" s="26" t="s">
        <v>322</v>
      </c>
    </row>
    <row r="11" spans="1:5" x14ac:dyDescent="0.25">
      <c r="A11" s="2">
        <v>12.1</v>
      </c>
      <c r="B11" t="s">
        <v>323</v>
      </c>
      <c r="C11" t="s">
        <v>308</v>
      </c>
      <c r="D11" t="s">
        <v>324</v>
      </c>
      <c r="E11" s="26" t="s">
        <v>325</v>
      </c>
    </row>
    <row r="12" spans="1:5" x14ac:dyDescent="0.25">
      <c r="A12" s="2">
        <v>12.2</v>
      </c>
      <c r="B12" t="s">
        <v>326</v>
      </c>
      <c r="C12" t="s">
        <v>327</v>
      </c>
      <c r="D12" t="s">
        <v>328</v>
      </c>
      <c r="E12" s="26" t="s">
        <v>697</v>
      </c>
    </row>
    <row r="13" spans="1:5" x14ac:dyDescent="0.25">
      <c r="A13" s="2">
        <v>12</v>
      </c>
      <c r="B13" t="s">
        <v>329</v>
      </c>
      <c r="C13" t="s">
        <v>330</v>
      </c>
      <c r="D13" t="s">
        <v>331</v>
      </c>
      <c r="E13" s="26" t="s">
        <v>332</v>
      </c>
    </row>
    <row r="14" spans="1:5" x14ac:dyDescent="0.25">
      <c r="A14" s="2">
        <v>12</v>
      </c>
      <c r="B14" t="s">
        <v>333</v>
      </c>
      <c r="C14" t="s">
        <v>334</v>
      </c>
      <c r="D14" t="s">
        <v>335</v>
      </c>
      <c r="E14" s="26" t="s">
        <v>696</v>
      </c>
    </row>
    <row r="15" spans="1:5" x14ac:dyDescent="0.25">
      <c r="A15" s="2">
        <v>12</v>
      </c>
      <c r="B15" t="s">
        <v>316</v>
      </c>
      <c r="C15" t="s">
        <v>308</v>
      </c>
      <c r="D15" t="s">
        <v>336</v>
      </c>
      <c r="E15" s="26" t="s">
        <v>337</v>
      </c>
    </row>
    <row r="16" spans="1:5" x14ac:dyDescent="0.25">
      <c r="A16" s="2">
        <v>12</v>
      </c>
      <c r="B16" t="s">
        <v>338</v>
      </c>
      <c r="C16" t="s">
        <v>339</v>
      </c>
      <c r="D16" t="s">
        <v>340</v>
      </c>
      <c r="E16" s="26" t="s">
        <v>695</v>
      </c>
    </row>
    <row r="17" spans="1:5" x14ac:dyDescent="0.25">
      <c r="A17" s="2">
        <v>11.9</v>
      </c>
      <c r="B17" t="s">
        <v>338</v>
      </c>
      <c r="C17" t="s">
        <v>339</v>
      </c>
      <c r="D17" t="s">
        <v>341</v>
      </c>
      <c r="E17" s="26" t="s">
        <v>694</v>
      </c>
    </row>
    <row r="18" spans="1:5" x14ac:dyDescent="0.25">
      <c r="A18" s="2">
        <v>11.9</v>
      </c>
      <c r="B18" t="s">
        <v>342</v>
      </c>
      <c r="C18" t="s">
        <v>343</v>
      </c>
      <c r="D18" t="s">
        <v>344</v>
      </c>
      <c r="E18" s="26" t="s">
        <v>693</v>
      </c>
    </row>
    <row r="19" spans="1:5" x14ac:dyDescent="0.25">
      <c r="A19" s="2">
        <v>11.9</v>
      </c>
      <c r="B19" t="s">
        <v>345</v>
      </c>
      <c r="C19" t="s">
        <v>334</v>
      </c>
      <c r="D19" t="s">
        <v>344</v>
      </c>
      <c r="E19" s="26" t="s">
        <v>346</v>
      </c>
    </row>
    <row r="20" spans="1:5" x14ac:dyDescent="0.25">
      <c r="A20" s="2">
        <v>11.8</v>
      </c>
      <c r="B20" t="s">
        <v>342</v>
      </c>
      <c r="C20" t="s">
        <v>343</v>
      </c>
      <c r="D20" t="s">
        <v>347</v>
      </c>
      <c r="E20" s="26" t="s">
        <v>692</v>
      </c>
    </row>
    <row r="21" spans="1:5" x14ac:dyDescent="0.25">
      <c r="A21" s="2">
        <v>11.9</v>
      </c>
      <c r="B21" t="s">
        <v>348</v>
      </c>
      <c r="C21" t="s">
        <v>308</v>
      </c>
      <c r="D21" t="s">
        <v>349</v>
      </c>
      <c r="E21" s="26" t="s">
        <v>350</v>
      </c>
    </row>
    <row r="22" spans="1:5" x14ac:dyDescent="0.25">
      <c r="A22" s="2">
        <v>11.7</v>
      </c>
      <c r="B22" t="s">
        <v>342</v>
      </c>
      <c r="C22" t="s">
        <v>343</v>
      </c>
      <c r="D22" t="s">
        <v>351</v>
      </c>
      <c r="E22" s="26" t="s">
        <v>691</v>
      </c>
    </row>
    <row r="23" spans="1:5" x14ac:dyDescent="0.25">
      <c r="A23" s="2">
        <v>11.9</v>
      </c>
      <c r="B23" t="s">
        <v>352</v>
      </c>
      <c r="C23" t="s">
        <v>330</v>
      </c>
      <c r="D23" t="s">
        <v>353</v>
      </c>
      <c r="E23" s="26" t="s">
        <v>354</v>
      </c>
    </row>
    <row r="24" spans="1:5" x14ac:dyDescent="0.25">
      <c r="A24" s="2">
        <v>11.8</v>
      </c>
      <c r="B24" t="s">
        <v>352</v>
      </c>
      <c r="C24" t="s">
        <v>330</v>
      </c>
      <c r="D24" t="s">
        <v>355</v>
      </c>
      <c r="E24" s="26" t="s">
        <v>356</v>
      </c>
    </row>
    <row r="25" spans="1:5" x14ac:dyDescent="0.25">
      <c r="A25" s="2">
        <v>11.6</v>
      </c>
      <c r="B25" t="s">
        <v>352</v>
      </c>
      <c r="C25" t="s">
        <v>330</v>
      </c>
      <c r="D25" t="s">
        <v>357</v>
      </c>
      <c r="E25" s="26" t="s">
        <v>690</v>
      </c>
    </row>
    <row r="26" spans="1:5" x14ac:dyDescent="0.25">
      <c r="A26" s="2">
        <v>11.5</v>
      </c>
      <c r="B26" t="s">
        <v>352</v>
      </c>
      <c r="C26" t="s">
        <v>330</v>
      </c>
      <c r="D26" t="s">
        <v>358</v>
      </c>
      <c r="E26" s="26" t="s">
        <v>359</v>
      </c>
    </row>
    <row r="27" spans="1:5" x14ac:dyDescent="0.25">
      <c r="A27" s="2">
        <v>11.6</v>
      </c>
      <c r="B27" t="s">
        <v>342</v>
      </c>
      <c r="C27" t="s">
        <v>343</v>
      </c>
      <c r="D27" t="s">
        <v>360</v>
      </c>
      <c r="E27" s="26" t="s">
        <v>689</v>
      </c>
    </row>
    <row r="28" spans="1:5" x14ac:dyDescent="0.25">
      <c r="A28" s="2">
        <v>11.5</v>
      </c>
      <c r="B28" t="s">
        <v>361</v>
      </c>
      <c r="C28" t="s">
        <v>330</v>
      </c>
      <c r="D28" t="s">
        <v>362</v>
      </c>
      <c r="E28" s="26" t="s">
        <v>363</v>
      </c>
    </row>
    <row r="29" spans="1:5" x14ac:dyDescent="0.25">
      <c r="A29" s="2">
        <v>11.5</v>
      </c>
      <c r="B29" t="s">
        <v>364</v>
      </c>
      <c r="C29" t="s">
        <v>330</v>
      </c>
      <c r="D29" t="s">
        <v>362</v>
      </c>
      <c r="E29" s="26" t="s">
        <v>363</v>
      </c>
    </row>
    <row r="30" spans="1:5" x14ac:dyDescent="0.25">
      <c r="A30" s="2">
        <v>11.5</v>
      </c>
      <c r="B30" t="s">
        <v>365</v>
      </c>
      <c r="C30" t="s">
        <v>339</v>
      </c>
      <c r="D30" t="s">
        <v>340</v>
      </c>
      <c r="E30" s="26" t="s">
        <v>366</v>
      </c>
    </row>
    <row r="31" spans="1:5" x14ac:dyDescent="0.25">
      <c r="A31" s="2">
        <v>11.5</v>
      </c>
      <c r="B31" t="s">
        <v>365</v>
      </c>
      <c r="C31" t="s">
        <v>339</v>
      </c>
      <c r="D31" t="s">
        <v>340</v>
      </c>
      <c r="E31" s="26" t="s">
        <v>688</v>
      </c>
    </row>
    <row r="32" spans="1:5" x14ac:dyDescent="0.25">
      <c r="A32" s="2">
        <v>11.5</v>
      </c>
      <c r="B32" t="s">
        <v>367</v>
      </c>
      <c r="C32" t="s">
        <v>368</v>
      </c>
      <c r="D32" t="s">
        <v>369</v>
      </c>
      <c r="E32" s="26" t="s">
        <v>370</v>
      </c>
    </row>
    <row r="33" spans="1:5" x14ac:dyDescent="0.25">
      <c r="A33" s="2">
        <v>11.4</v>
      </c>
      <c r="B33" t="s">
        <v>367</v>
      </c>
      <c r="C33" t="s">
        <v>368</v>
      </c>
      <c r="D33" t="s">
        <v>371</v>
      </c>
      <c r="E33" s="26" t="s">
        <v>687</v>
      </c>
    </row>
    <row r="34" spans="1:5" x14ac:dyDescent="0.25">
      <c r="A34" s="2">
        <v>11.3</v>
      </c>
      <c r="B34" t="s">
        <v>372</v>
      </c>
      <c r="C34" t="s">
        <v>368</v>
      </c>
      <c r="D34" t="s">
        <v>351</v>
      </c>
      <c r="E34" s="26" t="s">
        <v>373</v>
      </c>
    </row>
    <row r="35" spans="1:5" x14ac:dyDescent="0.25">
      <c r="A35" s="2">
        <v>11.3</v>
      </c>
      <c r="B35" t="s">
        <v>374</v>
      </c>
      <c r="C35" t="s">
        <v>375</v>
      </c>
      <c r="D35" t="s">
        <v>376</v>
      </c>
      <c r="E35" s="26" t="s">
        <v>686</v>
      </c>
    </row>
    <row r="36" spans="1:5" x14ac:dyDescent="0.25">
      <c r="A36" s="2">
        <v>11.3</v>
      </c>
      <c r="B36" t="s">
        <v>377</v>
      </c>
      <c r="C36" t="s">
        <v>330</v>
      </c>
      <c r="D36" t="s">
        <v>378</v>
      </c>
      <c r="E36" s="26" t="s">
        <v>685</v>
      </c>
    </row>
    <row r="37" spans="1:5" x14ac:dyDescent="0.25">
      <c r="A37" s="2">
        <v>11.2</v>
      </c>
      <c r="B37" t="s">
        <v>377</v>
      </c>
      <c r="C37" t="s">
        <v>330</v>
      </c>
      <c r="D37" t="s">
        <v>379</v>
      </c>
      <c r="E37" s="26" t="s">
        <v>684</v>
      </c>
    </row>
    <row r="38" spans="1:5" x14ac:dyDescent="0.25">
      <c r="A38" s="2">
        <v>11.2</v>
      </c>
      <c r="B38" t="s">
        <v>380</v>
      </c>
      <c r="C38" t="s">
        <v>330</v>
      </c>
      <c r="D38" t="s">
        <v>381</v>
      </c>
      <c r="E38" s="26" t="s">
        <v>683</v>
      </c>
    </row>
    <row r="39" spans="1:5" x14ac:dyDescent="0.25">
      <c r="A39" s="2">
        <v>11.1</v>
      </c>
      <c r="B39" t="s">
        <v>382</v>
      </c>
      <c r="C39" t="s">
        <v>343</v>
      </c>
      <c r="D39" t="s">
        <v>303</v>
      </c>
      <c r="E39" s="26" t="s">
        <v>682</v>
      </c>
    </row>
    <row r="40" spans="1:5" x14ac:dyDescent="0.25">
      <c r="A40" s="2">
        <v>11.1</v>
      </c>
      <c r="B40" t="s">
        <v>380</v>
      </c>
      <c r="C40" t="s">
        <v>330</v>
      </c>
      <c r="D40" t="s">
        <v>376</v>
      </c>
      <c r="E40" s="26" t="s">
        <v>681</v>
      </c>
    </row>
    <row r="41" spans="1:5" x14ac:dyDescent="0.25">
      <c r="A41" s="2">
        <v>11.1</v>
      </c>
      <c r="B41" t="s">
        <v>383</v>
      </c>
      <c r="C41" t="s">
        <v>330</v>
      </c>
      <c r="D41" t="s">
        <v>384</v>
      </c>
      <c r="E41" s="26" t="s">
        <v>680</v>
      </c>
    </row>
    <row r="42" spans="1:5" x14ac:dyDescent="0.25">
      <c r="A42" s="2">
        <v>11.1</v>
      </c>
      <c r="B42" t="s">
        <v>380</v>
      </c>
      <c r="C42" t="s">
        <v>330</v>
      </c>
      <c r="D42" t="s">
        <v>385</v>
      </c>
      <c r="E42" s="26" t="s">
        <v>386</v>
      </c>
    </row>
    <row r="43" spans="1:5" x14ac:dyDescent="0.25">
      <c r="A43" s="2">
        <v>11.1</v>
      </c>
      <c r="B43" t="s">
        <v>387</v>
      </c>
      <c r="C43" t="s">
        <v>375</v>
      </c>
      <c r="D43" t="s">
        <v>388</v>
      </c>
      <c r="E43" s="26" t="s">
        <v>679</v>
      </c>
    </row>
    <row r="44" spans="1:5" x14ac:dyDescent="0.25">
      <c r="A44" s="2">
        <v>11.1</v>
      </c>
      <c r="B44" t="s">
        <v>389</v>
      </c>
      <c r="C44" t="s">
        <v>330</v>
      </c>
      <c r="D44" t="s">
        <v>390</v>
      </c>
      <c r="E44" s="26" t="s">
        <v>391</v>
      </c>
    </row>
    <row r="45" spans="1:5" x14ac:dyDescent="0.25">
      <c r="A45" s="2">
        <v>11.1</v>
      </c>
      <c r="B45" t="s">
        <v>383</v>
      </c>
      <c r="C45" t="s">
        <v>330</v>
      </c>
      <c r="D45" t="s">
        <v>385</v>
      </c>
      <c r="E45" s="26" t="s">
        <v>392</v>
      </c>
    </row>
    <row r="46" spans="1:5" x14ac:dyDescent="0.25">
      <c r="A46" s="2">
        <v>11.1</v>
      </c>
      <c r="B46" t="s">
        <v>393</v>
      </c>
      <c r="C46" t="s">
        <v>343</v>
      </c>
      <c r="D46" t="s">
        <v>385</v>
      </c>
      <c r="E46" s="26" t="s">
        <v>392</v>
      </c>
    </row>
    <row r="47" spans="1:5" x14ac:dyDescent="0.25">
      <c r="A47" s="2">
        <v>11</v>
      </c>
      <c r="B47" t="s">
        <v>380</v>
      </c>
      <c r="C47" t="s">
        <v>330</v>
      </c>
      <c r="D47" t="s">
        <v>385</v>
      </c>
      <c r="E47" s="26" t="s">
        <v>671</v>
      </c>
    </row>
    <row r="48" spans="1:5" x14ac:dyDescent="0.25">
      <c r="A48" s="2">
        <v>11</v>
      </c>
      <c r="B48" t="s">
        <v>394</v>
      </c>
      <c r="C48" t="s">
        <v>395</v>
      </c>
      <c r="D48" t="s">
        <v>396</v>
      </c>
      <c r="E48" s="26" t="s">
        <v>678</v>
      </c>
    </row>
    <row r="49" spans="1:5" x14ac:dyDescent="0.25">
      <c r="A49" s="2">
        <v>11</v>
      </c>
      <c r="B49" t="s">
        <v>397</v>
      </c>
      <c r="C49" t="s">
        <v>398</v>
      </c>
      <c r="D49" t="s">
        <v>399</v>
      </c>
      <c r="E49" s="26" t="s">
        <v>677</v>
      </c>
    </row>
    <row r="50" spans="1:5" x14ac:dyDescent="0.25">
      <c r="A50" s="2">
        <v>11</v>
      </c>
      <c r="B50" t="s">
        <v>397</v>
      </c>
      <c r="C50" t="s">
        <v>398</v>
      </c>
      <c r="D50" t="s">
        <v>399</v>
      </c>
      <c r="E50" s="26" t="s">
        <v>676</v>
      </c>
    </row>
    <row r="51" spans="1:5" x14ac:dyDescent="0.25">
      <c r="A51" s="2">
        <v>11</v>
      </c>
      <c r="B51" t="s">
        <v>397</v>
      </c>
      <c r="C51" t="s">
        <v>398</v>
      </c>
      <c r="D51" t="s">
        <v>400</v>
      </c>
      <c r="E51" s="26" t="s">
        <v>675</v>
      </c>
    </row>
    <row r="52" spans="1:5" x14ac:dyDescent="0.25">
      <c r="A52" s="2">
        <v>11</v>
      </c>
      <c r="B52" t="s">
        <v>401</v>
      </c>
      <c r="C52" t="s">
        <v>398</v>
      </c>
      <c r="D52" t="s">
        <v>400</v>
      </c>
      <c r="E52" s="26" t="s">
        <v>674</v>
      </c>
    </row>
    <row r="53" spans="1:5" x14ac:dyDescent="0.25">
      <c r="A53" s="2">
        <v>11</v>
      </c>
      <c r="B53" t="s">
        <v>402</v>
      </c>
      <c r="C53" t="s">
        <v>302</v>
      </c>
      <c r="D53" t="s">
        <v>403</v>
      </c>
      <c r="E53" s="26" t="s">
        <v>673</v>
      </c>
    </row>
    <row r="54" spans="1:5" x14ac:dyDescent="0.25">
      <c r="A54" s="2">
        <v>10.9</v>
      </c>
      <c r="B54" t="s">
        <v>397</v>
      </c>
      <c r="C54" t="s">
        <v>398</v>
      </c>
      <c r="D54" t="s">
        <v>404</v>
      </c>
      <c r="E54" s="26" t="s">
        <v>672</v>
      </c>
    </row>
    <row r="55" spans="1:5" x14ac:dyDescent="0.25">
      <c r="A55" s="2">
        <v>10.9</v>
      </c>
      <c r="B55" t="s">
        <v>405</v>
      </c>
      <c r="C55" t="s">
        <v>398</v>
      </c>
      <c r="D55" t="s">
        <v>406</v>
      </c>
      <c r="E55" s="26" t="s">
        <v>407</v>
      </c>
    </row>
    <row r="56" spans="1:5" x14ac:dyDescent="0.25">
      <c r="A56" s="2">
        <v>10.8</v>
      </c>
      <c r="B56" t="s">
        <v>405</v>
      </c>
      <c r="C56" t="s">
        <v>398</v>
      </c>
      <c r="D56" t="s">
        <v>408</v>
      </c>
      <c r="E56" s="26" t="s">
        <v>409</v>
      </c>
    </row>
    <row r="57" spans="1:5" x14ac:dyDescent="0.25">
      <c r="A57" s="2">
        <v>11.07</v>
      </c>
      <c r="B57" t="s">
        <v>380</v>
      </c>
      <c r="C57" t="s">
        <v>330</v>
      </c>
      <c r="D57" t="s">
        <v>385</v>
      </c>
      <c r="E57" s="26" t="s">
        <v>671</v>
      </c>
    </row>
    <row r="58" spans="1:5" x14ac:dyDescent="0.25">
      <c r="A58" s="2">
        <v>11.07</v>
      </c>
      <c r="B58" t="s">
        <v>405</v>
      </c>
      <c r="C58" t="s">
        <v>398</v>
      </c>
      <c r="D58" t="s">
        <v>410</v>
      </c>
      <c r="E58" s="26" t="s">
        <v>670</v>
      </c>
    </row>
    <row r="59" spans="1:5" x14ac:dyDescent="0.25">
      <c r="A59" s="2">
        <v>11.04</v>
      </c>
      <c r="B59" t="s">
        <v>411</v>
      </c>
      <c r="C59" t="s">
        <v>412</v>
      </c>
      <c r="D59" t="s">
        <v>413</v>
      </c>
      <c r="E59" s="26" t="s">
        <v>669</v>
      </c>
    </row>
    <row r="60" spans="1:5" x14ac:dyDescent="0.25">
      <c r="A60" s="2">
        <v>11.01</v>
      </c>
      <c r="B60" t="s">
        <v>414</v>
      </c>
      <c r="C60" t="s">
        <v>412</v>
      </c>
      <c r="D60" t="s">
        <v>415</v>
      </c>
      <c r="E60" s="26" t="s">
        <v>668</v>
      </c>
    </row>
    <row r="61" spans="1:5" x14ac:dyDescent="0.25">
      <c r="A61" s="2">
        <v>10.88</v>
      </c>
      <c r="B61" t="s">
        <v>416</v>
      </c>
      <c r="C61" t="s">
        <v>398</v>
      </c>
      <c r="D61" t="s">
        <v>408</v>
      </c>
      <c r="E61" s="26" t="s">
        <v>667</v>
      </c>
    </row>
    <row r="62" spans="1:5" x14ac:dyDescent="0.25">
      <c r="A62" s="2">
        <v>10.88</v>
      </c>
      <c r="B62" t="s">
        <v>417</v>
      </c>
      <c r="C62" t="s">
        <v>398</v>
      </c>
      <c r="D62" t="s">
        <v>418</v>
      </c>
      <c r="E62" s="26" t="s">
        <v>666</v>
      </c>
    </row>
    <row r="63" spans="1:5" x14ac:dyDescent="0.25">
      <c r="A63" s="2">
        <v>10.81</v>
      </c>
      <c r="B63" t="s">
        <v>417</v>
      </c>
      <c r="C63" t="s">
        <v>398</v>
      </c>
      <c r="D63" t="s">
        <v>399</v>
      </c>
      <c r="E63" s="26" t="s">
        <v>665</v>
      </c>
    </row>
    <row r="64" spans="1:5" x14ac:dyDescent="0.25">
      <c r="A64" s="2">
        <v>10.79</v>
      </c>
      <c r="B64" t="s">
        <v>419</v>
      </c>
      <c r="C64" t="s">
        <v>330</v>
      </c>
      <c r="D64" t="s">
        <v>420</v>
      </c>
      <c r="E64" s="26" t="s">
        <v>664</v>
      </c>
    </row>
    <row r="65" spans="1:5" x14ac:dyDescent="0.25">
      <c r="A65" s="2">
        <v>10.76</v>
      </c>
      <c r="B65" t="s">
        <v>419</v>
      </c>
      <c r="C65" t="s">
        <v>330</v>
      </c>
      <c r="D65" t="s">
        <v>421</v>
      </c>
      <c r="E65" s="26" t="s">
        <v>663</v>
      </c>
    </row>
    <row r="66" spans="1:5" x14ac:dyDescent="0.25">
      <c r="A66" s="2">
        <v>10.49</v>
      </c>
      <c r="B66" t="s">
        <v>422</v>
      </c>
      <c r="C66" t="s">
        <v>330</v>
      </c>
      <c r="D66" t="s">
        <v>423</v>
      </c>
      <c r="E66" s="26" t="s">
        <v>662</v>
      </c>
    </row>
  </sheetData>
  <mergeCells count="1">
    <mergeCell ref="A1:E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41"/>
  <sheetViews>
    <sheetView zoomScale="75" zoomScaleNormal="75" workbookViewId="0">
      <selection activeCell="A2" sqref="A2"/>
    </sheetView>
  </sheetViews>
  <sheetFormatPr defaultRowHeight="15" x14ac:dyDescent="0.25"/>
  <cols>
    <col min="1" max="1" width="20.5703125" style="4" customWidth="1"/>
    <col min="3" max="3" width="10.42578125" style="51" bestFit="1" customWidth="1"/>
    <col min="4" max="4" width="19" customWidth="1"/>
  </cols>
  <sheetData>
    <row r="1" spans="1:4" ht="26.25" x14ac:dyDescent="0.4">
      <c r="A1" s="80" t="s">
        <v>651</v>
      </c>
      <c r="B1" s="80"/>
      <c r="C1" s="80"/>
      <c r="D1" s="80"/>
    </row>
    <row r="2" spans="1:4" s="13" customFormat="1" ht="15.75" x14ac:dyDescent="0.25">
      <c r="A2" s="13" t="s">
        <v>155</v>
      </c>
      <c r="B2" s="13" t="s">
        <v>29</v>
      </c>
      <c r="C2" s="48" t="s">
        <v>231</v>
      </c>
      <c r="D2" s="13" t="s">
        <v>230</v>
      </c>
    </row>
    <row r="3" spans="1:4" x14ac:dyDescent="0.25">
      <c r="A3" s="49">
        <v>4543</v>
      </c>
      <c r="B3" s="50">
        <v>2.7291666666666662E-3</v>
      </c>
      <c r="C3" s="51">
        <f>180+55.8</f>
        <v>235.8</v>
      </c>
      <c r="D3" t="s">
        <v>236</v>
      </c>
    </row>
    <row r="4" spans="1:4" x14ac:dyDescent="0.25">
      <c r="A4" s="49">
        <v>6427</v>
      </c>
      <c r="B4" s="50">
        <v>2.716435185185185E-3</v>
      </c>
      <c r="C4" s="51">
        <f>180+54.7</f>
        <v>234.7</v>
      </c>
      <c r="D4" t="s">
        <v>237</v>
      </c>
    </row>
    <row r="5" spans="1:4" x14ac:dyDescent="0.25">
      <c r="A5" s="49">
        <v>8937</v>
      </c>
      <c r="B5" s="50">
        <v>2.6921296296296298E-3</v>
      </c>
      <c r="C5" s="51">
        <f>180+52.6</f>
        <v>232.6</v>
      </c>
      <c r="D5" t="s">
        <v>238</v>
      </c>
    </row>
    <row r="6" spans="1:4" x14ac:dyDescent="0.25">
      <c r="A6" s="49">
        <v>9751</v>
      </c>
      <c r="B6" s="50">
        <v>2.673611111111111E-3</v>
      </c>
      <c r="C6" s="51">
        <f>180+51</f>
        <v>231</v>
      </c>
      <c r="D6" t="s">
        <v>239</v>
      </c>
    </row>
    <row r="7" spans="1:4" x14ac:dyDescent="0.25">
      <c r="A7" s="49">
        <v>11236</v>
      </c>
      <c r="B7" s="50">
        <v>2.6527777777777782E-3</v>
      </c>
      <c r="C7" s="51">
        <f>180+49.2</f>
        <v>229.2</v>
      </c>
      <c r="D7" t="s">
        <v>240</v>
      </c>
    </row>
    <row r="8" spans="1:4" x14ac:dyDescent="0.25">
      <c r="A8" s="49">
        <v>12306</v>
      </c>
      <c r="B8" s="50">
        <v>2.6527777777777782E-3</v>
      </c>
      <c r="C8" s="51">
        <f>180+49.2</f>
        <v>229.2</v>
      </c>
      <c r="D8" t="s">
        <v>241</v>
      </c>
    </row>
    <row r="9" spans="1:4" x14ac:dyDescent="0.25">
      <c r="A9" s="49">
        <v>12314</v>
      </c>
      <c r="B9" s="50">
        <v>2.6504629629629625E-3</v>
      </c>
      <c r="C9" s="51">
        <f>180+49</f>
        <v>229</v>
      </c>
      <c r="D9" t="s">
        <v>241</v>
      </c>
    </row>
    <row r="10" spans="1:4" x14ac:dyDescent="0.25">
      <c r="A10" s="49">
        <v>12600</v>
      </c>
      <c r="B10" s="50">
        <v>2.6481481481481482E-3</v>
      </c>
      <c r="C10" s="51">
        <f>180+48.8</f>
        <v>228.8</v>
      </c>
      <c r="D10" t="s">
        <v>242</v>
      </c>
    </row>
    <row r="11" spans="1:4" x14ac:dyDescent="0.25">
      <c r="A11" s="49">
        <v>13368</v>
      </c>
      <c r="B11" s="50">
        <v>2.6365740740740742E-3</v>
      </c>
      <c r="C11" s="51">
        <f>180+47.8</f>
        <v>227.8</v>
      </c>
      <c r="D11" t="s">
        <v>243</v>
      </c>
    </row>
    <row r="12" spans="1:4" x14ac:dyDescent="0.25">
      <c r="A12" s="49">
        <v>15198</v>
      </c>
      <c r="B12" s="50">
        <v>2.6342592592592594E-3</v>
      </c>
      <c r="C12" s="51">
        <f>180+47.6</f>
        <v>227.6</v>
      </c>
      <c r="D12" t="s">
        <v>244</v>
      </c>
    </row>
    <row r="13" spans="1:4" x14ac:dyDescent="0.25">
      <c r="A13" s="49">
        <v>15539</v>
      </c>
      <c r="B13" s="50">
        <v>2.6134259259259257E-3</v>
      </c>
      <c r="C13" s="51">
        <f>180+45.8</f>
        <v>225.8</v>
      </c>
      <c r="D13" t="s">
        <v>244</v>
      </c>
    </row>
    <row r="14" spans="1:4" x14ac:dyDescent="0.25">
      <c r="A14" s="49">
        <v>15935</v>
      </c>
      <c r="B14" s="50">
        <v>2.6041666666666665E-3</v>
      </c>
      <c r="C14" s="51">
        <f>180+45</f>
        <v>225</v>
      </c>
      <c r="D14" t="s">
        <v>245</v>
      </c>
    </row>
    <row r="15" spans="1:4" x14ac:dyDescent="0.25">
      <c r="A15" s="49">
        <v>16260</v>
      </c>
      <c r="B15" s="50">
        <v>2.5810185185185185E-3</v>
      </c>
      <c r="C15" s="51">
        <f>180+43</f>
        <v>223</v>
      </c>
      <c r="D15" t="s">
        <v>244</v>
      </c>
    </row>
    <row r="16" spans="1:4" x14ac:dyDescent="0.25">
      <c r="A16" s="49">
        <v>17363</v>
      </c>
      <c r="B16" s="50">
        <v>2.5810185185185185E-3</v>
      </c>
      <c r="C16" s="51">
        <f>180+43</f>
        <v>223</v>
      </c>
      <c r="D16" t="s">
        <v>246</v>
      </c>
    </row>
    <row r="17" spans="1:4" x14ac:dyDescent="0.25">
      <c r="A17" s="49">
        <v>19174</v>
      </c>
      <c r="B17" s="50">
        <v>2.5810185185185185E-3</v>
      </c>
      <c r="C17" s="51">
        <f>180+43</f>
        <v>223</v>
      </c>
      <c r="D17" t="s">
        <v>247</v>
      </c>
    </row>
    <row r="18" spans="1:4" x14ac:dyDescent="0.25">
      <c r="A18" s="49">
        <v>19879</v>
      </c>
      <c r="B18" s="50">
        <v>2.5787037037037037E-3</v>
      </c>
      <c r="C18" s="51">
        <f>180+42.8</f>
        <v>222.8</v>
      </c>
      <c r="D18" t="s">
        <v>248</v>
      </c>
    </row>
    <row r="19" spans="1:4" x14ac:dyDescent="0.25">
      <c r="A19" s="49">
        <v>19896</v>
      </c>
      <c r="B19" s="50">
        <v>2.5671296296296297E-3</v>
      </c>
      <c r="C19" s="51">
        <f>180+41.8</f>
        <v>221.8</v>
      </c>
      <c r="D19" t="s">
        <v>249</v>
      </c>
    </row>
    <row r="20" spans="1:4" x14ac:dyDescent="0.25">
      <c r="A20" s="49">
        <v>20338</v>
      </c>
      <c r="B20" s="50">
        <v>2.5555555555555553E-3</v>
      </c>
      <c r="C20" s="51">
        <f>180+40.8</f>
        <v>220.8</v>
      </c>
      <c r="D20" t="s">
        <v>250</v>
      </c>
    </row>
    <row r="21" spans="1:4" x14ac:dyDescent="0.25">
      <c r="A21" s="49">
        <v>20338</v>
      </c>
      <c r="B21" s="50">
        <v>2.5555555555555553E-3</v>
      </c>
      <c r="C21" s="51">
        <f>180+40.8</f>
        <v>220.8</v>
      </c>
      <c r="D21" t="s">
        <v>251</v>
      </c>
    </row>
    <row r="22" spans="1:4" x14ac:dyDescent="0.25">
      <c r="A22" s="49">
        <v>20298</v>
      </c>
      <c r="B22" s="50">
        <v>2.5555555555555553E-3</v>
      </c>
      <c r="C22" s="51">
        <f>180+40.8</f>
        <v>220.8</v>
      </c>
      <c r="D22" t="s">
        <v>252</v>
      </c>
    </row>
    <row r="23" spans="1:4" x14ac:dyDescent="0.25">
      <c r="A23" s="49">
        <v>20670</v>
      </c>
      <c r="B23" s="50">
        <v>2.5532407407407409E-3</v>
      </c>
      <c r="C23" s="51">
        <f>180+40.6</f>
        <v>220.6</v>
      </c>
      <c r="D23" t="s">
        <v>253</v>
      </c>
    </row>
    <row r="24" spans="1:4" x14ac:dyDescent="0.25">
      <c r="A24" s="49">
        <v>21012</v>
      </c>
      <c r="B24" s="50">
        <v>2.5486111111111113E-3</v>
      </c>
      <c r="C24" s="51">
        <f>180+40.2</f>
        <v>220.2</v>
      </c>
      <c r="D24" t="s">
        <v>254</v>
      </c>
    </row>
    <row r="25" spans="1:4" x14ac:dyDescent="0.25">
      <c r="A25" s="49">
        <v>21012</v>
      </c>
      <c r="B25" s="50">
        <v>2.5486111111111113E-3</v>
      </c>
      <c r="C25" s="51">
        <f>180+40.2</f>
        <v>220.2</v>
      </c>
      <c r="D25" t="s">
        <v>255</v>
      </c>
    </row>
    <row r="26" spans="1:4" x14ac:dyDescent="0.25">
      <c r="A26" s="49">
        <v>21013</v>
      </c>
      <c r="B26" s="50">
        <v>2.5243055555555552E-3</v>
      </c>
      <c r="C26" s="51">
        <f>180+38.1</f>
        <v>218.1</v>
      </c>
      <c r="D26" t="s">
        <v>256</v>
      </c>
    </row>
    <row r="27" spans="1:4" x14ac:dyDescent="0.25">
      <c r="A27" s="49">
        <v>21425</v>
      </c>
      <c r="B27" s="50">
        <v>2.5000000000000001E-3</v>
      </c>
      <c r="C27" s="51">
        <f>180+36</f>
        <v>216</v>
      </c>
      <c r="D27" t="s">
        <v>257</v>
      </c>
    </row>
    <row r="28" spans="1:4" x14ac:dyDescent="0.25">
      <c r="A28" s="49">
        <v>22165</v>
      </c>
      <c r="B28" s="50">
        <v>2.4953703703703705E-3</v>
      </c>
      <c r="C28" s="51">
        <f>180+35.6</f>
        <v>215.6</v>
      </c>
      <c r="D28" t="s">
        <v>257</v>
      </c>
    </row>
    <row r="29" spans="1:4" x14ac:dyDescent="0.25">
      <c r="A29" s="49">
        <v>24661</v>
      </c>
      <c r="B29" s="50">
        <v>2.4664351851851852E-3</v>
      </c>
      <c r="C29" s="51">
        <f>180+33.1</f>
        <v>213.1</v>
      </c>
      <c r="D29" t="s">
        <v>258</v>
      </c>
    </row>
    <row r="30" spans="1:4" x14ac:dyDescent="0.25">
      <c r="A30" s="49">
        <v>27062</v>
      </c>
      <c r="B30" s="50">
        <v>2.4560185185185184E-3</v>
      </c>
      <c r="C30" s="51">
        <f>180+32.2</f>
        <v>212.2</v>
      </c>
      <c r="D30" t="s">
        <v>259</v>
      </c>
    </row>
    <row r="31" spans="1:4" x14ac:dyDescent="0.25">
      <c r="A31" s="49">
        <v>29082</v>
      </c>
      <c r="B31" s="50">
        <v>2.4548611111111112E-3</v>
      </c>
      <c r="C31" s="51">
        <f>180+32.1</f>
        <v>212.1</v>
      </c>
      <c r="D31" t="s">
        <v>260</v>
      </c>
    </row>
    <row r="32" spans="1:4" x14ac:dyDescent="0.25">
      <c r="A32" s="49">
        <v>29417</v>
      </c>
      <c r="B32" s="50">
        <v>2.4548611111111112E-3</v>
      </c>
      <c r="C32" s="51">
        <f>180+32.1</f>
        <v>212.1</v>
      </c>
      <c r="D32" t="s">
        <v>261</v>
      </c>
    </row>
    <row r="33" spans="1:4" x14ac:dyDescent="0.25">
      <c r="A33" s="49">
        <v>29460</v>
      </c>
      <c r="B33" s="50">
        <v>2.4467592592592592E-3</v>
      </c>
      <c r="C33" s="51">
        <f>180+31.4</f>
        <v>211.4</v>
      </c>
      <c r="D33" t="s">
        <v>261</v>
      </c>
    </row>
    <row r="34" spans="1:4" x14ac:dyDescent="0.25">
      <c r="A34" s="49">
        <v>30556</v>
      </c>
      <c r="B34" s="50">
        <v>2.4449074074074074E-3</v>
      </c>
      <c r="C34" s="51">
        <f>180+31.1</f>
        <v>211.1</v>
      </c>
      <c r="D34" t="s">
        <v>262</v>
      </c>
    </row>
    <row r="35" spans="1:4" x14ac:dyDescent="0.25">
      <c r="A35" s="49">
        <v>30563</v>
      </c>
      <c r="B35" s="50">
        <v>2.4394675925925925E-3</v>
      </c>
      <c r="C35" s="51">
        <f>180+30.8</f>
        <v>210.8</v>
      </c>
      <c r="D35" t="s">
        <v>261</v>
      </c>
    </row>
    <row r="36" spans="1:4" x14ac:dyDescent="0.25">
      <c r="A36" s="49">
        <v>31244</v>
      </c>
      <c r="B36" s="50">
        <v>2.4267361111111108E-3</v>
      </c>
      <c r="C36" s="51">
        <f>180+29.7</f>
        <v>209.7</v>
      </c>
      <c r="D36" t="s">
        <v>263</v>
      </c>
    </row>
    <row r="37" spans="1:4" x14ac:dyDescent="0.25">
      <c r="A37" s="49">
        <v>31282</v>
      </c>
      <c r="B37" s="50">
        <v>2.4243055555555558E-3</v>
      </c>
      <c r="C37" s="51">
        <f>180+29.5</f>
        <v>209.5</v>
      </c>
      <c r="D37" t="s">
        <v>264</v>
      </c>
    </row>
    <row r="38" spans="1:4" x14ac:dyDescent="0.25">
      <c r="A38" s="49">
        <v>33853</v>
      </c>
      <c r="B38" s="50">
        <v>2.417361111111111E-3</v>
      </c>
      <c r="C38" s="51">
        <f>180+28.9</f>
        <v>208.9</v>
      </c>
      <c r="D38" t="s">
        <v>265</v>
      </c>
    </row>
    <row r="39" spans="1:4" x14ac:dyDescent="0.25">
      <c r="A39" s="49">
        <v>34892</v>
      </c>
      <c r="B39" s="50">
        <v>2.4001157407407409E-3</v>
      </c>
      <c r="C39" s="51">
        <f>180+27.4</f>
        <v>207.4</v>
      </c>
      <c r="D39" t="s">
        <v>265</v>
      </c>
    </row>
    <row r="40" spans="1:4" x14ac:dyDescent="0.25">
      <c r="A40" s="49">
        <v>35990</v>
      </c>
      <c r="B40" s="50">
        <v>2.3842592592592591E-3</v>
      </c>
      <c r="C40" s="51">
        <f>180+26</f>
        <v>206</v>
      </c>
      <c r="D40" t="s">
        <v>266</v>
      </c>
    </row>
    <row r="41" spans="1:4" x14ac:dyDescent="0.25">
      <c r="A41" s="49"/>
      <c r="B41" s="50"/>
    </row>
  </sheetData>
  <mergeCells count="1">
    <mergeCell ref="A1:D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30"/>
  <sheetViews>
    <sheetView workbookViewId="0">
      <selection activeCell="A3" sqref="A3"/>
    </sheetView>
  </sheetViews>
  <sheetFormatPr defaultColWidth="9.140625" defaultRowHeight="15" x14ac:dyDescent="0.25"/>
  <cols>
    <col min="2" max="2" width="18.28515625" customWidth="1"/>
    <col min="3" max="3" width="26.7109375" customWidth="1"/>
  </cols>
  <sheetData>
    <row r="1" spans="1:7" ht="21" x14ac:dyDescent="0.35">
      <c r="A1" s="81" t="s">
        <v>501</v>
      </c>
      <c r="B1" s="81"/>
      <c r="C1" s="81"/>
      <c r="D1" s="81"/>
      <c r="E1" s="81"/>
      <c r="F1" s="81"/>
      <c r="G1" s="81"/>
    </row>
    <row r="3" spans="1:7" s="21" customFormat="1" x14ac:dyDescent="0.25">
      <c r="A3" s="21" t="s">
        <v>29</v>
      </c>
      <c r="B3" s="21" t="s">
        <v>155</v>
      </c>
      <c r="C3" s="21" t="s">
        <v>502</v>
      </c>
      <c r="E3" s="21" t="s">
        <v>230</v>
      </c>
    </row>
    <row r="4" spans="1:7" x14ac:dyDescent="0.25">
      <c r="A4" s="37">
        <v>3.6828703703703706E-3</v>
      </c>
      <c r="B4" s="38">
        <v>10093</v>
      </c>
      <c r="C4" t="s">
        <v>489</v>
      </c>
      <c r="D4" s="39"/>
      <c r="E4" s="39" t="s">
        <v>479</v>
      </c>
      <c r="F4" s="39"/>
      <c r="G4" s="39"/>
    </row>
    <row r="5" spans="1:7" x14ac:dyDescent="0.25">
      <c r="A5" s="37">
        <v>3.5532407407407405E-3</v>
      </c>
      <c r="B5" s="38">
        <v>12678</v>
      </c>
      <c r="C5" t="s">
        <v>490</v>
      </c>
      <c r="D5" s="39"/>
      <c r="E5" s="39" t="s">
        <v>479</v>
      </c>
      <c r="F5" s="39"/>
      <c r="G5" s="39"/>
    </row>
    <row r="6" spans="1:7" x14ac:dyDescent="0.25">
      <c r="A6" s="37">
        <v>3.4953703703703705E-3</v>
      </c>
      <c r="B6" s="38">
        <v>13344</v>
      </c>
      <c r="C6" t="s">
        <v>489</v>
      </c>
      <c r="D6" s="39"/>
      <c r="E6" s="39" t="s">
        <v>480</v>
      </c>
      <c r="F6" s="39"/>
      <c r="G6" s="39"/>
    </row>
    <row r="7" spans="1:7" x14ac:dyDescent="0.25">
      <c r="A7" s="37">
        <v>3.3240740740740743E-3</v>
      </c>
      <c r="B7" s="38">
        <v>13361</v>
      </c>
      <c r="C7" t="s">
        <v>489</v>
      </c>
      <c r="D7" s="39"/>
      <c r="E7" s="39" t="s">
        <v>481</v>
      </c>
      <c r="F7" s="39"/>
      <c r="G7" s="39"/>
    </row>
    <row r="8" spans="1:7" x14ac:dyDescent="0.25">
      <c r="A8" s="37">
        <v>3.3009259259259263E-3</v>
      </c>
      <c r="B8" s="38">
        <v>13771</v>
      </c>
      <c r="C8" t="s">
        <v>489</v>
      </c>
      <c r="D8" s="39"/>
      <c r="E8" s="39" t="s">
        <v>481</v>
      </c>
      <c r="F8" s="39"/>
      <c r="G8" s="39"/>
    </row>
    <row r="9" spans="1:7" x14ac:dyDescent="0.25">
      <c r="A9" s="37">
        <v>3.2615740740740734E-3</v>
      </c>
      <c r="B9" s="38">
        <v>14772</v>
      </c>
      <c r="C9" t="s">
        <v>489</v>
      </c>
      <c r="D9" s="39"/>
      <c r="E9" s="39" t="s">
        <v>482</v>
      </c>
      <c r="F9" s="39"/>
      <c r="G9" s="39"/>
    </row>
    <row r="10" spans="1:7" x14ac:dyDescent="0.25">
      <c r="A10" s="37">
        <v>3.2175925925925926E-3</v>
      </c>
      <c r="B10" s="38">
        <v>16301</v>
      </c>
      <c r="C10" t="s">
        <v>489</v>
      </c>
      <c r="D10" s="39"/>
      <c r="E10" s="39" t="s">
        <v>481</v>
      </c>
      <c r="F10" s="39"/>
      <c r="G10" s="39"/>
    </row>
    <row r="11" spans="1:7" x14ac:dyDescent="0.25">
      <c r="A11" s="37">
        <v>3.2152777777777774E-3</v>
      </c>
      <c r="B11" s="38">
        <v>17060</v>
      </c>
      <c r="C11" t="s">
        <v>491</v>
      </c>
      <c r="D11" s="39"/>
      <c r="E11" s="39" t="s">
        <v>483</v>
      </c>
      <c r="F11" s="39"/>
      <c r="G11" s="39"/>
    </row>
    <row r="12" spans="1:7" x14ac:dyDescent="0.25">
      <c r="A12" s="37">
        <v>3.2060185185185191E-3</v>
      </c>
      <c r="B12" s="38">
        <v>19236</v>
      </c>
      <c r="C12" t="s">
        <v>492</v>
      </c>
      <c r="D12" s="39"/>
      <c r="E12" s="39" t="s">
        <v>484</v>
      </c>
      <c r="F12" s="39"/>
      <c r="G12" s="39"/>
    </row>
    <row r="13" spans="1:7" x14ac:dyDescent="0.25">
      <c r="A13" s="37">
        <v>3.1874999999999998E-3</v>
      </c>
      <c r="B13" s="38">
        <v>20592</v>
      </c>
      <c r="C13" t="s">
        <v>493</v>
      </c>
      <c r="D13" s="39"/>
      <c r="E13" s="39" t="s">
        <v>485</v>
      </c>
      <c r="F13" s="39"/>
      <c r="G13" s="39"/>
    </row>
    <row r="14" spans="1:7" x14ac:dyDescent="0.25">
      <c r="A14" s="37">
        <v>3.1249999999999997E-3</v>
      </c>
      <c r="B14" s="38">
        <v>20956</v>
      </c>
      <c r="C14" t="s">
        <v>493</v>
      </c>
      <c r="D14" s="39"/>
      <c r="E14" s="39" t="s">
        <v>486</v>
      </c>
      <c r="F14" s="39"/>
      <c r="G14" s="39"/>
    </row>
    <row r="15" spans="1:7" x14ac:dyDescent="0.25">
      <c r="A15" s="37">
        <v>3.1215277777777782E-3</v>
      </c>
      <c r="B15" s="38">
        <v>21020</v>
      </c>
      <c r="C15" t="s">
        <v>494</v>
      </c>
      <c r="D15" s="39"/>
      <c r="E15" s="39" t="s">
        <v>486</v>
      </c>
      <c r="F15" s="39"/>
      <c r="G15" s="39"/>
    </row>
    <row r="16" spans="1:7" x14ac:dyDescent="0.25">
      <c r="A16" s="37">
        <v>2.9976851851851848E-3</v>
      </c>
      <c r="B16" s="38">
        <v>22988</v>
      </c>
      <c r="C16" t="s">
        <v>488</v>
      </c>
      <c r="D16" s="39"/>
      <c r="E16" s="39" t="s">
        <v>487</v>
      </c>
      <c r="F16" s="39"/>
      <c r="G16" s="39"/>
    </row>
    <row r="17" spans="1:7" x14ac:dyDescent="0.25">
      <c r="A17" s="40">
        <v>2.9780092592592588E-3</v>
      </c>
      <c r="B17" s="41">
        <v>24626</v>
      </c>
      <c r="C17" t="s">
        <v>495</v>
      </c>
      <c r="D17" s="39"/>
      <c r="E17" s="39" t="s">
        <v>466</v>
      </c>
      <c r="F17" s="39"/>
      <c r="G17" s="39"/>
    </row>
    <row r="18" spans="1:7" x14ac:dyDescent="0.25">
      <c r="A18" s="40">
        <v>2.9583333333333332E-3</v>
      </c>
      <c r="B18" s="41">
        <v>24769</v>
      </c>
      <c r="C18" t="s">
        <v>496</v>
      </c>
      <c r="D18" s="39"/>
      <c r="E18" s="39" t="s">
        <v>467</v>
      </c>
      <c r="F18" s="39"/>
      <c r="G18" s="39"/>
    </row>
    <row r="19" spans="1:7" x14ac:dyDescent="0.25">
      <c r="A19" s="40">
        <v>2.9212962962962964E-3</v>
      </c>
      <c r="B19" s="41">
        <v>25386</v>
      </c>
      <c r="C19" t="s">
        <v>469</v>
      </c>
      <c r="D19" s="39"/>
      <c r="E19" s="39" t="s">
        <v>468</v>
      </c>
      <c r="F19" s="39"/>
      <c r="G19" s="39"/>
    </row>
    <row r="20" spans="1:7" x14ac:dyDescent="0.25">
      <c r="A20" s="40">
        <v>2.9016203703703704E-3</v>
      </c>
      <c r="B20" s="41">
        <v>25466</v>
      </c>
      <c r="C20" t="s">
        <v>497</v>
      </c>
      <c r="D20" s="39"/>
      <c r="E20" s="39" t="s">
        <v>470</v>
      </c>
      <c r="F20" s="39"/>
      <c r="G20" s="39"/>
    </row>
    <row r="21" spans="1:7" x14ac:dyDescent="0.25">
      <c r="A21" s="40">
        <v>2.8888888888888888E-3</v>
      </c>
      <c r="B21" s="41">
        <v>26160</v>
      </c>
      <c r="C21" t="s">
        <v>498</v>
      </c>
      <c r="D21" s="39"/>
      <c r="E21" s="39" t="s">
        <v>471</v>
      </c>
      <c r="F21" s="39"/>
      <c r="G21" s="39"/>
    </row>
    <row r="22" spans="1:7" x14ac:dyDescent="0.25">
      <c r="A22" s="40">
        <v>2.8576388888888892E-3</v>
      </c>
      <c r="B22" s="41">
        <v>26498</v>
      </c>
      <c r="C22" t="s">
        <v>489</v>
      </c>
      <c r="D22" s="39"/>
      <c r="E22" s="39" t="s">
        <v>472</v>
      </c>
      <c r="F22" s="39"/>
      <c r="G22" s="39"/>
    </row>
    <row r="23" spans="1:7" x14ac:dyDescent="0.25">
      <c r="A23" s="40">
        <v>2.8530092592592596E-3</v>
      </c>
      <c r="B23" s="41">
        <v>26546</v>
      </c>
      <c r="C23" t="s">
        <v>473</v>
      </c>
      <c r="D23" s="39"/>
      <c r="E23" s="39" t="s">
        <v>472</v>
      </c>
      <c r="F23" s="39"/>
      <c r="G23" s="39"/>
    </row>
    <row r="24" spans="1:7" x14ac:dyDescent="0.25">
      <c r="A24" s="40">
        <v>2.8368055555555555E-3</v>
      </c>
      <c r="B24" s="41">
        <v>26549</v>
      </c>
      <c r="C24" t="s">
        <v>473</v>
      </c>
      <c r="D24" s="39"/>
      <c r="E24" s="39" t="s">
        <v>472</v>
      </c>
      <c r="F24" s="39"/>
      <c r="G24" s="39"/>
    </row>
    <row r="25" spans="1:7" x14ac:dyDescent="0.25">
      <c r="A25" s="40">
        <v>2.7939814814814819E-3</v>
      </c>
      <c r="B25" s="41">
        <v>26551</v>
      </c>
      <c r="C25" t="s">
        <v>473</v>
      </c>
      <c r="D25" s="39"/>
      <c r="E25" s="39" t="s">
        <v>472</v>
      </c>
      <c r="F25" s="39"/>
      <c r="G25" s="39"/>
    </row>
    <row r="26" spans="1:7" x14ac:dyDescent="0.25">
      <c r="A26" s="40">
        <v>2.7314814814814819E-3</v>
      </c>
      <c r="B26" s="41">
        <v>27939</v>
      </c>
      <c r="C26" t="s">
        <v>499</v>
      </c>
      <c r="D26" s="39"/>
      <c r="E26" s="39" t="s">
        <v>474</v>
      </c>
      <c r="F26" s="39"/>
      <c r="G26" s="39"/>
    </row>
    <row r="27" spans="1:7" x14ac:dyDescent="0.25">
      <c r="A27" s="40">
        <v>2.7199074074074074E-3</v>
      </c>
      <c r="B27" s="41">
        <v>29408</v>
      </c>
      <c r="C27" t="s">
        <v>489</v>
      </c>
      <c r="D27" s="39"/>
      <c r="E27" s="39" t="s">
        <v>474</v>
      </c>
      <c r="F27" s="39"/>
      <c r="G27" s="39"/>
    </row>
    <row r="28" spans="1:7" x14ac:dyDescent="0.25">
      <c r="A28" s="40">
        <v>2.6906249999999999E-3</v>
      </c>
      <c r="B28" s="41">
        <v>29436</v>
      </c>
      <c r="C28" t="s">
        <v>475</v>
      </c>
      <c r="D28" s="39"/>
      <c r="E28" s="39" t="s">
        <v>474</v>
      </c>
      <c r="F28" s="39"/>
      <c r="G28" s="39"/>
    </row>
    <row r="29" spans="1:7" x14ac:dyDescent="0.25">
      <c r="A29" s="40">
        <v>2.6673611111111112E-3</v>
      </c>
      <c r="B29" s="41">
        <v>34223</v>
      </c>
      <c r="C29" t="s">
        <v>477</v>
      </c>
      <c r="D29" s="39"/>
      <c r="E29" s="39" t="s">
        <v>476</v>
      </c>
      <c r="F29" s="39"/>
      <c r="G29" s="39"/>
    </row>
    <row r="30" spans="1:7" x14ac:dyDescent="0.25">
      <c r="A30" s="40">
        <v>2.6628472222222223E-3</v>
      </c>
      <c r="B30" s="41">
        <v>42202</v>
      </c>
      <c r="C30" t="s">
        <v>500</v>
      </c>
      <c r="D30" s="39"/>
      <c r="E30" s="39" t="s">
        <v>478</v>
      </c>
      <c r="F30" s="39"/>
      <c r="G30" s="39"/>
    </row>
  </sheetData>
  <mergeCells count="1">
    <mergeCell ref="A1:G1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21"/>
  <sheetViews>
    <sheetView zoomScale="75" zoomScaleNormal="75" workbookViewId="0">
      <selection sqref="A1:E1"/>
    </sheetView>
  </sheetViews>
  <sheetFormatPr defaultRowHeight="15" x14ac:dyDescent="0.25"/>
  <cols>
    <col min="1" max="1" width="8.7109375" style="1"/>
    <col min="2" max="2" width="9.85546875" style="5" customWidth="1"/>
    <col min="3" max="3" width="8.7109375" style="6"/>
    <col min="4" max="4" width="13.85546875" style="6" customWidth="1"/>
    <col min="5" max="5" width="8.7109375" style="4"/>
  </cols>
  <sheetData>
    <row r="1" spans="1:5" ht="26.25" customHeight="1" x14ac:dyDescent="0.25">
      <c r="A1" s="83" t="s">
        <v>504</v>
      </c>
      <c r="B1" s="83"/>
      <c r="C1" s="83"/>
      <c r="D1" s="83"/>
      <c r="E1" s="83"/>
    </row>
    <row r="2" spans="1:5" s="12" customFormat="1" x14ac:dyDescent="0.25">
      <c r="A2" s="66" t="s">
        <v>27</v>
      </c>
      <c r="B2" s="67" t="s">
        <v>71</v>
      </c>
      <c r="C2" s="82" t="s">
        <v>72</v>
      </c>
      <c r="D2" s="82"/>
      <c r="E2" s="15" t="s">
        <v>73</v>
      </c>
    </row>
    <row r="3" spans="1:5" ht="14.1" customHeight="1" x14ac:dyDescent="0.25">
      <c r="A3" s="1">
        <v>1901</v>
      </c>
      <c r="B3" s="68">
        <v>7.61</v>
      </c>
      <c r="C3" s="6" t="s">
        <v>42</v>
      </c>
      <c r="D3" s="6" t="s">
        <v>43</v>
      </c>
      <c r="E3" s="4" t="s">
        <v>44</v>
      </c>
    </row>
    <row r="4" spans="1:5" x14ac:dyDescent="0.25">
      <c r="A4" s="1">
        <v>1923</v>
      </c>
      <c r="B4" s="68">
        <v>7.69</v>
      </c>
      <c r="C4" s="6" t="s">
        <v>45</v>
      </c>
      <c r="D4" s="6" t="s">
        <v>46</v>
      </c>
      <c r="E4" s="4" t="s">
        <v>47</v>
      </c>
    </row>
    <row r="5" spans="1:5" x14ac:dyDescent="0.25">
      <c r="A5" s="1">
        <v>1924</v>
      </c>
      <c r="B5" s="68">
        <v>7.76</v>
      </c>
      <c r="C5" s="6" t="s">
        <v>48</v>
      </c>
      <c r="D5" s="6" t="s">
        <v>49</v>
      </c>
      <c r="E5" s="4" t="s">
        <v>47</v>
      </c>
    </row>
    <row r="6" spans="1:5" x14ac:dyDescent="0.25">
      <c r="A6" s="1">
        <v>1925</v>
      </c>
      <c r="B6" s="68">
        <v>7.89</v>
      </c>
      <c r="C6" s="6" t="s">
        <v>50</v>
      </c>
      <c r="D6" s="6" t="s">
        <v>51</v>
      </c>
      <c r="E6" s="4" t="s">
        <v>47</v>
      </c>
    </row>
    <row r="7" spans="1:5" x14ac:dyDescent="0.25">
      <c r="A7" s="1">
        <v>1928</v>
      </c>
      <c r="B7" s="68">
        <v>7.9</v>
      </c>
      <c r="C7" s="6" t="s">
        <v>52</v>
      </c>
      <c r="D7" s="6" t="s">
        <v>53</v>
      </c>
      <c r="E7" s="4" t="s">
        <v>47</v>
      </c>
    </row>
    <row r="8" spans="1:5" x14ac:dyDescent="0.25">
      <c r="A8" s="1">
        <v>1928</v>
      </c>
      <c r="B8" s="68">
        <v>7.93</v>
      </c>
      <c r="C8" s="6" t="s">
        <v>54</v>
      </c>
      <c r="D8" s="6" t="s">
        <v>55</v>
      </c>
      <c r="E8" s="4" t="s">
        <v>56</v>
      </c>
    </row>
    <row r="9" spans="1:5" x14ac:dyDescent="0.25">
      <c r="A9" s="1">
        <v>1931</v>
      </c>
      <c r="B9" s="68">
        <v>7.98</v>
      </c>
      <c r="C9" s="6" t="s">
        <v>57</v>
      </c>
      <c r="D9" s="6" t="s">
        <v>58</v>
      </c>
      <c r="E9" s="4" t="s">
        <v>59</v>
      </c>
    </row>
    <row r="10" spans="1:5" x14ac:dyDescent="0.25">
      <c r="A10" s="1">
        <v>1935</v>
      </c>
      <c r="B10" s="69">
        <v>8.1300000000000008</v>
      </c>
      <c r="C10" s="6" t="s">
        <v>60</v>
      </c>
      <c r="D10" s="6" t="s">
        <v>61</v>
      </c>
      <c r="E10" s="4" t="s">
        <v>47</v>
      </c>
    </row>
    <row r="11" spans="1:5" x14ac:dyDescent="0.25">
      <c r="A11" s="1">
        <v>1960</v>
      </c>
      <c r="B11" s="68">
        <v>8.2100000000000009</v>
      </c>
      <c r="C11" s="6" t="s">
        <v>62</v>
      </c>
      <c r="D11" s="6" t="s">
        <v>63</v>
      </c>
      <c r="E11" s="4" t="s">
        <v>47</v>
      </c>
    </row>
    <row r="12" spans="1:5" x14ac:dyDescent="0.25">
      <c r="A12" s="1">
        <v>1961</v>
      </c>
      <c r="B12" s="68">
        <v>8.24</v>
      </c>
      <c r="C12" s="6" t="s">
        <v>62</v>
      </c>
      <c r="D12" s="6" t="s">
        <v>63</v>
      </c>
      <c r="E12" s="4" t="s">
        <v>47</v>
      </c>
    </row>
    <row r="13" spans="1:5" x14ac:dyDescent="0.25">
      <c r="A13" s="1">
        <v>1961</v>
      </c>
      <c r="B13" s="68">
        <v>8.2799999999999994</v>
      </c>
      <c r="C13" s="6" t="s">
        <v>62</v>
      </c>
      <c r="D13" s="6" t="s">
        <v>63</v>
      </c>
      <c r="E13" s="4" t="s">
        <v>47</v>
      </c>
    </row>
    <row r="14" spans="1:5" x14ac:dyDescent="0.25">
      <c r="A14" s="1">
        <v>1962</v>
      </c>
      <c r="B14" s="68">
        <v>8.31</v>
      </c>
      <c r="C14" s="6" t="s">
        <v>64</v>
      </c>
      <c r="D14" s="6" t="s">
        <v>65</v>
      </c>
      <c r="E14" s="4" t="s">
        <v>66</v>
      </c>
    </row>
    <row r="15" spans="1:5" x14ac:dyDescent="0.25">
      <c r="A15" s="1">
        <v>1964</v>
      </c>
      <c r="B15" s="68">
        <v>8.31</v>
      </c>
      <c r="C15" s="6" t="s">
        <v>62</v>
      </c>
      <c r="D15" s="6" t="s">
        <v>63</v>
      </c>
      <c r="E15" s="4" t="s">
        <v>47</v>
      </c>
    </row>
    <row r="16" spans="1:5" x14ac:dyDescent="0.25">
      <c r="A16" s="1">
        <v>1964</v>
      </c>
      <c r="B16" s="68">
        <v>8.34</v>
      </c>
      <c r="C16" s="6" t="s">
        <v>62</v>
      </c>
      <c r="D16" s="6" t="s">
        <v>63</v>
      </c>
      <c r="E16" s="4" t="s">
        <v>47</v>
      </c>
    </row>
    <row r="17" spans="1:5" x14ac:dyDescent="0.25">
      <c r="A17" s="1">
        <v>1965</v>
      </c>
      <c r="B17" s="68">
        <v>8.35</v>
      </c>
      <c r="C17" s="6" t="s">
        <v>62</v>
      </c>
      <c r="D17" s="6" t="s">
        <v>63</v>
      </c>
      <c r="E17" s="4" t="s">
        <v>47</v>
      </c>
    </row>
    <row r="18" spans="1:5" x14ac:dyDescent="0.25">
      <c r="A18" s="1">
        <v>1967</v>
      </c>
      <c r="B18" s="68">
        <v>8.35</v>
      </c>
      <c r="C18" s="6" t="s">
        <v>64</v>
      </c>
      <c r="D18" s="6" t="s">
        <v>65</v>
      </c>
      <c r="E18" s="4" t="s">
        <v>66</v>
      </c>
    </row>
    <row r="19" spans="1:5" x14ac:dyDescent="0.25">
      <c r="A19" s="1">
        <v>1968</v>
      </c>
      <c r="B19" s="69">
        <v>8.9</v>
      </c>
      <c r="C19" s="6" t="s">
        <v>67</v>
      </c>
      <c r="D19" s="6" t="s">
        <v>68</v>
      </c>
      <c r="E19" s="4" t="s">
        <v>47</v>
      </c>
    </row>
    <row r="20" spans="1:5" x14ac:dyDescent="0.25">
      <c r="A20" s="1">
        <v>1991</v>
      </c>
      <c r="B20" s="68">
        <v>8.9499999999999993</v>
      </c>
      <c r="C20" s="6" t="s">
        <v>69</v>
      </c>
      <c r="D20" s="6" t="s">
        <v>70</v>
      </c>
      <c r="E20" s="4" t="s">
        <v>47</v>
      </c>
    </row>
    <row r="21" spans="1:5" x14ac:dyDescent="0.25">
      <c r="B21" s="68"/>
    </row>
  </sheetData>
  <mergeCells count="2">
    <mergeCell ref="C2:D2"/>
    <mergeCell ref="A1:E1"/>
  </mergeCells>
  <hyperlinks>
    <hyperlink ref="B10" r:id="rId1" display="http://www.topendsports.com/athletes/athletics/owens-jesse.htm" xr:uid="{00000000-0004-0000-0400-000000000000}"/>
    <hyperlink ref="B19" r:id="rId2" display="http://www.topendsports.com/events/summer/athletes/beamon-bob.htm" xr:uid="{00000000-0004-0000-0400-000001000000}"/>
  </hyperlinks>
  <pageMargins left="0.7" right="0.7" top="0.75" bottom="0.75" header="0.3" footer="0.3"/>
  <pageSetup paperSize="9" orientation="portrait"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39"/>
  <sheetViews>
    <sheetView workbookViewId="0">
      <selection activeCell="A3" sqref="A3"/>
    </sheetView>
  </sheetViews>
  <sheetFormatPr defaultRowHeight="15" x14ac:dyDescent="0.25"/>
  <cols>
    <col min="1" max="1" width="23.42578125" style="2" customWidth="1"/>
    <col min="2" max="2" width="38" customWidth="1"/>
    <col min="3" max="3" width="27.42578125" customWidth="1"/>
    <col min="4" max="4" width="24.7109375" style="26" customWidth="1"/>
  </cols>
  <sheetData>
    <row r="1" spans="1:4" s="24" customFormat="1" ht="26.25" x14ac:dyDescent="0.4">
      <c r="A1" s="84" t="s">
        <v>583</v>
      </c>
      <c r="B1" s="84"/>
      <c r="C1" s="84"/>
      <c r="D1" s="84"/>
    </row>
    <row r="3" spans="1:4" s="3" customFormat="1" x14ac:dyDescent="0.25">
      <c r="A3" s="19" t="s">
        <v>698</v>
      </c>
      <c r="B3" s="3" t="s">
        <v>0</v>
      </c>
      <c r="C3" s="3" t="s">
        <v>505</v>
      </c>
      <c r="D3" s="70" t="s">
        <v>1</v>
      </c>
    </row>
    <row r="4" spans="1:4" x14ac:dyDescent="0.25">
      <c r="A4" s="2" t="s">
        <v>699</v>
      </c>
      <c r="B4" t="s">
        <v>506</v>
      </c>
      <c r="C4" t="s">
        <v>507</v>
      </c>
      <c r="D4" s="26" t="s">
        <v>508</v>
      </c>
    </row>
    <row r="5" spans="1:4" x14ac:dyDescent="0.25">
      <c r="A5" s="2" t="s">
        <v>700</v>
      </c>
      <c r="B5" t="s">
        <v>506</v>
      </c>
      <c r="C5" t="s">
        <v>507</v>
      </c>
      <c r="D5" s="26" t="s">
        <v>509</v>
      </c>
    </row>
    <row r="6" spans="1:4" x14ac:dyDescent="0.25">
      <c r="A6" s="2" t="s">
        <v>701</v>
      </c>
      <c r="B6" t="s">
        <v>510</v>
      </c>
      <c r="C6" t="s">
        <v>511</v>
      </c>
      <c r="D6" s="26" t="s">
        <v>512</v>
      </c>
    </row>
    <row r="7" spans="1:4" x14ac:dyDescent="0.25">
      <c r="A7" s="2" t="s">
        <v>702</v>
      </c>
      <c r="B7" t="s">
        <v>513</v>
      </c>
      <c r="C7" t="s">
        <v>514</v>
      </c>
      <c r="D7" s="26" t="s">
        <v>515</v>
      </c>
    </row>
    <row r="8" spans="1:4" x14ac:dyDescent="0.25">
      <c r="A8" s="2" t="s">
        <v>703</v>
      </c>
      <c r="B8" t="s">
        <v>510</v>
      </c>
      <c r="C8" t="s">
        <v>511</v>
      </c>
      <c r="D8" s="26" t="s">
        <v>516</v>
      </c>
    </row>
    <row r="9" spans="1:4" x14ac:dyDescent="0.25">
      <c r="A9" s="2" t="s">
        <v>704</v>
      </c>
      <c r="B9" t="s">
        <v>513</v>
      </c>
      <c r="C9" t="s">
        <v>517</v>
      </c>
      <c r="D9" s="26" t="s">
        <v>518</v>
      </c>
    </row>
    <row r="10" spans="1:4" x14ac:dyDescent="0.25">
      <c r="A10" s="2" t="s">
        <v>705</v>
      </c>
      <c r="B10" t="s">
        <v>519</v>
      </c>
      <c r="C10" t="s">
        <v>520</v>
      </c>
      <c r="D10" s="26" t="s">
        <v>521</v>
      </c>
    </row>
    <row r="11" spans="1:4" x14ac:dyDescent="0.25">
      <c r="A11" s="2" t="s">
        <v>706</v>
      </c>
      <c r="B11" t="s">
        <v>522</v>
      </c>
      <c r="C11" t="s">
        <v>523</v>
      </c>
      <c r="D11" s="26" t="s">
        <v>524</v>
      </c>
    </row>
    <row r="12" spans="1:4" x14ac:dyDescent="0.25">
      <c r="A12" s="2" t="s">
        <v>707</v>
      </c>
      <c r="B12" t="s">
        <v>525</v>
      </c>
      <c r="C12" t="s">
        <v>526</v>
      </c>
      <c r="D12" s="26" t="s">
        <v>527</v>
      </c>
    </row>
    <row r="13" spans="1:4" x14ac:dyDescent="0.25">
      <c r="A13" s="2" t="s">
        <v>707</v>
      </c>
      <c r="B13" t="s">
        <v>730</v>
      </c>
      <c r="C13" t="s">
        <v>528</v>
      </c>
      <c r="D13" s="26" t="s">
        <v>529</v>
      </c>
    </row>
    <row r="14" spans="1:4" x14ac:dyDescent="0.25">
      <c r="A14" s="2" t="s">
        <v>708</v>
      </c>
      <c r="B14" t="s">
        <v>582</v>
      </c>
      <c r="C14" t="s">
        <v>530</v>
      </c>
      <c r="D14" s="26" t="s">
        <v>531</v>
      </c>
    </row>
    <row r="15" spans="1:4" x14ac:dyDescent="0.25">
      <c r="A15" s="2" t="s">
        <v>709</v>
      </c>
      <c r="B15" t="s">
        <v>532</v>
      </c>
      <c r="C15" t="s">
        <v>533</v>
      </c>
      <c r="D15" s="26" t="s">
        <v>534</v>
      </c>
    </row>
    <row r="16" spans="1:4" x14ac:dyDescent="0.25">
      <c r="A16" s="2" t="s">
        <v>709</v>
      </c>
      <c r="B16" t="s">
        <v>532</v>
      </c>
      <c r="C16" t="s">
        <v>535</v>
      </c>
      <c r="D16" s="26" t="s">
        <v>536</v>
      </c>
    </row>
    <row r="17" spans="1:4" x14ac:dyDescent="0.25">
      <c r="A17" s="2" t="s">
        <v>710</v>
      </c>
      <c r="B17" t="s">
        <v>537</v>
      </c>
      <c r="C17" t="s">
        <v>538</v>
      </c>
      <c r="D17" s="26" t="s">
        <v>539</v>
      </c>
    </row>
    <row r="18" spans="1:4" x14ac:dyDescent="0.25">
      <c r="A18" s="2" t="s">
        <v>711</v>
      </c>
      <c r="B18" t="s">
        <v>537</v>
      </c>
      <c r="C18" t="s">
        <v>540</v>
      </c>
      <c r="D18" s="26" t="s">
        <v>541</v>
      </c>
    </row>
    <row r="19" spans="1:4" x14ac:dyDescent="0.25">
      <c r="A19" s="2" t="s">
        <v>712</v>
      </c>
      <c r="B19" t="s">
        <v>542</v>
      </c>
      <c r="C19" t="s">
        <v>528</v>
      </c>
      <c r="D19" s="26" t="s">
        <v>543</v>
      </c>
    </row>
    <row r="20" spans="1:4" x14ac:dyDescent="0.25">
      <c r="A20" s="2" t="s">
        <v>713</v>
      </c>
      <c r="B20" t="s">
        <v>542</v>
      </c>
      <c r="C20" t="s">
        <v>544</v>
      </c>
      <c r="D20" s="26" t="s">
        <v>545</v>
      </c>
    </row>
    <row r="21" spans="1:4" x14ac:dyDescent="0.25">
      <c r="A21" s="2" t="s">
        <v>714</v>
      </c>
      <c r="B21" t="s">
        <v>542</v>
      </c>
      <c r="C21" t="s">
        <v>528</v>
      </c>
      <c r="D21" s="26" t="s">
        <v>546</v>
      </c>
    </row>
    <row r="22" spans="1:4" x14ac:dyDescent="0.25">
      <c r="A22" s="2" t="s">
        <v>715</v>
      </c>
      <c r="B22" t="s">
        <v>547</v>
      </c>
      <c r="C22" t="s">
        <v>548</v>
      </c>
      <c r="D22" s="26" t="s">
        <v>549</v>
      </c>
    </row>
    <row r="23" spans="1:4" x14ac:dyDescent="0.25">
      <c r="A23" s="2" t="s">
        <v>716</v>
      </c>
      <c r="B23" t="s">
        <v>550</v>
      </c>
      <c r="C23" t="s">
        <v>551</v>
      </c>
      <c r="D23" s="26" t="s">
        <v>552</v>
      </c>
    </row>
    <row r="24" spans="1:4" x14ac:dyDescent="0.25">
      <c r="A24" s="2" t="s">
        <v>717</v>
      </c>
      <c r="B24" t="s">
        <v>553</v>
      </c>
      <c r="C24" t="s">
        <v>554</v>
      </c>
      <c r="D24" s="26" t="s">
        <v>555</v>
      </c>
    </row>
    <row r="25" spans="1:4" x14ac:dyDescent="0.25">
      <c r="A25" s="2" t="s">
        <v>718</v>
      </c>
      <c r="B25" t="s">
        <v>556</v>
      </c>
      <c r="C25" t="s">
        <v>557</v>
      </c>
      <c r="D25" s="26" t="s">
        <v>558</v>
      </c>
    </row>
    <row r="26" spans="1:4" x14ac:dyDescent="0.25">
      <c r="A26" s="2" t="s">
        <v>719</v>
      </c>
      <c r="B26" t="s">
        <v>559</v>
      </c>
      <c r="C26" t="s">
        <v>557</v>
      </c>
      <c r="D26" s="26" t="s">
        <v>560</v>
      </c>
    </row>
    <row r="27" spans="1:4" x14ac:dyDescent="0.25">
      <c r="A27" s="2" t="s">
        <v>720</v>
      </c>
      <c r="B27" t="s">
        <v>561</v>
      </c>
      <c r="C27" t="s">
        <v>562</v>
      </c>
      <c r="D27" s="26" t="s">
        <v>563</v>
      </c>
    </row>
    <row r="28" spans="1:4" x14ac:dyDescent="0.25">
      <c r="A28" s="2" t="s">
        <v>721</v>
      </c>
      <c r="B28" t="s">
        <v>561</v>
      </c>
      <c r="C28" t="s">
        <v>507</v>
      </c>
      <c r="D28" s="26" t="s">
        <v>564</v>
      </c>
    </row>
    <row r="29" spans="1:4" x14ac:dyDescent="0.25">
      <c r="A29" s="2" t="s">
        <v>722</v>
      </c>
      <c r="B29" t="s">
        <v>565</v>
      </c>
      <c r="C29" t="s">
        <v>566</v>
      </c>
      <c r="D29" s="26" t="s">
        <v>567</v>
      </c>
    </row>
    <row r="30" spans="1:4" x14ac:dyDescent="0.25">
      <c r="A30" s="2" t="s">
        <v>723</v>
      </c>
      <c r="B30" t="s">
        <v>568</v>
      </c>
      <c r="C30" t="s">
        <v>566</v>
      </c>
      <c r="D30" s="26" t="s">
        <v>567</v>
      </c>
    </row>
    <row r="31" spans="1:4" x14ac:dyDescent="0.25">
      <c r="A31" s="2" t="s">
        <v>724</v>
      </c>
      <c r="B31" t="s">
        <v>565</v>
      </c>
      <c r="C31" t="s">
        <v>566</v>
      </c>
      <c r="D31" s="26" t="s">
        <v>569</v>
      </c>
    </row>
    <row r="32" spans="1:4" x14ac:dyDescent="0.25">
      <c r="A32" s="2" t="s">
        <v>725</v>
      </c>
      <c r="B32" t="s">
        <v>565</v>
      </c>
      <c r="C32" t="s">
        <v>566</v>
      </c>
      <c r="D32" s="26" t="s">
        <v>570</v>
      </c>
    </row>
    <row r="33" spans="1:4" x14ac:dyDescent="0.25">
      <c r="A33" s="2" t="s">
        <v>726</v>
      </c>
      <c r="B33" t="s">
        <v>565</v>
      </c>
      <c r="C33" t="s">
        <v>566</v>
      </c>
      <c r="D33" s="26" t="s">
        <v>570</v>
      </c>
    </row>
    <row r="34" spans="1:4" x14ac:dyDescent="0.25">
      <c r="A34" s="2" t="s">
        <v>727</v>
      </c>
      <c r="B34" t="s">
        <v>571</v>
      </c>
      <c r="C34" t="s">
        <v>540</v>
      </c>
      <c r="D34" s="26" t="s">
        <v>572</v>
      </c>
    </row>
    <row r="35" spans="1:4" x14ac:dyDescent="0.25">
      <c r="A35" s="2" t="s">
        <v>728</v>
      </c>
      <c r="B35" t="s">
        <v>571</v>
      </c>
      <c r="C35" t="s">
        <v>573</v>
      </c>
      <c r="D35" s="26" t="s">
        <v>574</v>
      </c>
    </row>
    <row r="36" spans="1:4" x14ac:dyDescent="0.25">
      <c r="A36" s="2" t="s">
        <v>728</v>
      </c>
      <c r="B36" t="s">
        <v>571</v>
      </c>
      <c r="C36" t="s">
        <v>557</v>
      </c>
      <c r="D36" s="26" t="s">
        <v>575</v>
      </c>
    </row>
    <row r="37" spans="1:4" x14ac:dyDescent="0.25">
      <c r="A37" s="2" t="s">
        <v>728</v>
      </c>
      <c r="B37" t="s">
        <v>576</v>
      </c>
      <c r="C37" t="s">
        <v>577</v>
      </c>
      <c r="D37" s="26" t="s">
        <v>578</v>
      </c>
    </row>
    <row r="38" spans="1:4" x14ac:dyDescent="0.25">
      <c r="A38" s="2" t="s">
        <v>728</v>
      </c>
      <c r="B38" t="s">
        <v>579</v>
      </c>
      <c r="C38" t="s">
        <v>580</v>
      </c>
      <c r="D38" s="26" t="s">
        <v>581</v>
      </c>
    </row>
    <row r="39" spans="1:4" x14ac:dyDescent="0.25">
      <c r="A39" s="2" t="s">
        <v>729</v>
      </c>
      <c r="B39" t="s">
        <v>579</v>
      </c>
      <c r="C39" t="s">
        <v>580</v>
      </c>
      <c r="D39" s="26" t="s">
        <v>581</v>
      </c>
    </row>
  </sheetData>
  <mergeCells count="1">
    <mergeCell ref="A1:D1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47"/>
  <sheetViews>
    <sheetView zoomScale="75" zoomScaleNormal="75" workbookViewId="0">
      <selection sqref="A1:E1"/>
    </sheetView>
  </sheetViews>
  <sheetFormatPr defaultRowHeight="15" x14ac:dyDescent="0.25"/>
  <cols>
    <col min="1" max="1" width="8.7109375" style="1"/>
    <col min="2" max="2" width="8.7109375" style="2"/>
    <col min="3" max="3" width="23.5703125" customWidth="1"/>
    <col min="4" max="4" width="14.7109375" customWidth="1"/>
  </cols>
  <sheetData>
    <row r="1" spans="1:5" s="3" customFormat="1" ht="27.75" customHeight="1" x14ac:dyDescent="0.25">
      <c r="A1" s="85" t="s">
        <v>650</v>
      </c>
      <c r="B1" s="85"/>
      <c r="C1" s="85"/>
      <c r="D1" s="85"/>
      <c r="E1" s="85"/>
    </row>
    <row r="2" spans="1:5" s="18" customFormat="1" x14ac:dyDescent="0.25">
      <c r="A2" s="30" t="s">
        <v>27</v>
      </c>
      <c r="B2" s="52" t="s">
        <v>71</v>
      </c>
      <c r="C2" s="18" t="s">
        <v>72</v>
      </c>
      <c r="E2" s="18" t="s">
        <v>73</v>
      </c>
    </row>
    <row r="3" spans="1:5" x14ac:dyDescent="0.25">
      <c r="A3" s="1">
        <v>1912</v>
      </c>
      <c r="B3" s="2">
        <v>2</v>
      </c>
      <c r="C3" t="s">
        <v>74</v>
      </c>
      <c r="D3" t="s">
        <v>75</v>
      </c>
      <c r="E3" t="s">
        <v>76</v>
      </c>
    </row>
    <row r="4" spans="1:5" x14ac:dyDescent="0.25">
      <c r="A4" s="1">
        <v>1914</v>
      </c>
      <c r="B4" s="2">
        <v>2.0099999999999998</v>
      </c>
      <c r="C4" t="s">
        <v>52</v>
      </c>
      <c r="D4" t="s">
        <v>77</v>
      </c>
      <c r="E4" t="s">
        <v>76</v>
      </c>
    </row>
    <row r="5" spans="1:5" x14ac:dyDescent="0.25">
      <c r="A5" s="1">
        <v>1917</v>
      </c>
      <c r="B5" s="2">
        <v>2.02</v>
      </c>
      <c r="C5" t="s">
        <v>78</v>
      </c>
      <c r="D5" t="s">
        <v>79</v>
      </c>
      <c r="E5" t="s">
        <v>76</v>
      </c>
    </row>
    <row r="6" spans="1:5" x14ac:dyDescent="0.25">
      <c r="A6" s="1">
        <v>1924</v>
      </c>
      <c r="B6" s="2">
        <v>2.0299999999999998</v>
      </c>
      <c r="C6" t="s">
        <v>80</v>
      </c>
      <c r="D6" t="s">
        <v>81</v>
      </c>
      <c r="E6" t="s">
        <v>76</v>
      </c>
    </row>
    <row r="7" spans="1:5" x14ac:dyDescent="0.25">
      <c r="A7" s="1">
        <v>1933</v>
      </c>
      <c r="B7" s="2">
        <v>2.04</v>
      </c>
      <c r="C7" t="s">
        <v>82</v>
      </c>
      <c r="D7" t="s">
        <v>83</v>
      </c>
      <c r="E7" t="s">
        <v>76</v>
      </c>
    </row>
    <row r="8" spans="1:5" x14ac:dyDescent="0.25">
      <c r="A8" s="1">
        <v>1934</v>
      </c>
      <c r="B8" s="2">
        <v>2.06</v>
      </c>
      <c r="C8" t="s">
        <v>82</v>
      </c>
      <c r="D8" t="s">
        <v>83</v>
      </c>
      <c r="E8" t="s">
        <v>76</v>
      </c>
    </row>
    <row r="9" spans="1:5" x14ac:dyDescent="0.25">
      <c r="A9" s="1">
        <v>1936</v>
      </c>
      <c r="B9" s="2">
        <v>2.0699999999999998</v>
      </c>
      <c r="C9" t="s">
        <v>84</v>
      </c>
      <c r="D9" t="s">
        <v>85</v>
      </c>
      <c r="E9" t="s">
        <v>76</v>
      </c>
    </row>
    <row r="10" spans="1:5" x14ac:dyDescent="0.25">
      <c r="A10" s="1">
        <v>1937</v>
      </c>
      <c r="B10" s="2">
        <v>2.08</v>
      </c>
      <c r="C10" t="s">
        <v>86</v>
      </c>
      <c r="D10" t="s">
        <v>87</v>
      </c>
      <c r="E10" t="s">
        <v>76</v>
      </c>
    </row>
    <row r="11" spans="1:5" x14ac:dyDescent="0.25">
      <c r="A11" s="1">
        <v>1937</v>
      </c>
      <c r="B11" s="2">
        <v>2.09</v>
      </c>
      <c r="C11" t="s">
        <v>86</v>
      </c>
      <c r="D11" t="s">
        <v>87</v>
      </c>
      <c r="E11" t="s">
        <v>76</v>
      </c>
    </row>
    <row r="12" spans="1:5" x14ac:dyDescent="0.25">
      <c r="A12" s="1">
        <v>1941</v>
      </c>
      <c r="B12" s="2">
        <v>2.1</v>
      </c>
      <c r="C12" t="s">
        <v>88</v>
      </c>
      <c r="D12" t="s">
        <v>89</v>
      </c>
      <c r="E12" t="s">
        <v>76</v>
      </c>
    </row>
    <row r="13" spans="1:5" x14ac:dyDescent="0.25">
      <c r="A13" s="1">
        <v>1941</v>
      </c>
      <c r="B13" s="2">
        <v>2.11</v>
      </c>
      <c r="C13" t="s">
        <v>88</v>
      </c>
      <c r="D13" t="s">
        <v>89</v>
      </c>
      <c r="E13" t="s">
        <v>76</v>
      </c>
    </row>
    <row r="14" spans="1:5" x14ac:dyDescent="0.25">
      <c r="A14" s="1">
        <v>1953</v>
      </c>
      <c r="B14" s="2">
        <v>2.12</v>
      </c>
      <c r="C14" t="s">
        <v>82</v>
      </c>
      <c r="D14" t="s">
        <v>90</v>
      </c>
      <c r="E14" t="s">
        <v>76</v>
      </c>
    </row>
    <row r="15" spans="1:5" x14ac:dyDescent="0.25">
      <c r="A15" s="1">
        <v>1956</v>
      </c>
      <c r="B15" s="2">
        <v>2.15</v>
      </c>
      <c r="C15" t="s">
        <v>91</v>
      </c>
      <c r="D15" t="s">
        <v>92</v>
      </c>
      <c r="E15" t="s">
        <v>76</v>
      </c>
    </row>
    <row r="16" spans="1:5" x14ac:dyDescent="0.25">
      <c r="A16" s="1">
        <v>1957</v>
      </c>
      <c r="B16" s="2">
        <v>2.16</v>
      </c>
      <c r="C16" t="s">
        <v>93</v>
      </c>
      <c r="D16" t="s">
        <v>94</v>
      </c>
      <c r="E16" t="s">
        <v>95</v>
      </c>
    </row>
    <row r="17" spans="1:5" x14ac:dyDescent="0.25">
      <c r="A17" s="1">
        <v>1960</v>
      </c>
      <c r="B17" s="2">
        <v>2.17</v>
      </c>
      <c r="C17" t="s">
        <v>96</v>
      </c>
      <c r="D17" t="s">
        <v>97</v>
      </c>
      <c r="E17" t="s">
        <v>76</v>
      </c>
    </row>
    <row r="18" spans="1:5" x14ac:dyDescent="0.25">
      <c r="A18" s="1">
        <v>1960</v>
      </c>
      <c r="B18" s="2">
        <v>2.1800000000000002</v>
      </c>
      <c r="C18" t="s">
        <v>96</v>
      </c>
      <c r="D18" t="s">
        <v>97</v>
      </c>
      <c r="E18" t="s">
        <v>76</v>
      </c>
    </row>
    <row r="19" spans="1:5" x14ac:dyDescent="0.25">
      <c r="A19" s="1">
        <v>1960</v>
      </c>
      <c r="B19" s="2">
        <v>2.19</v>
      </c>
      <c r="C19" t="s">
        <v>96</v>
      </c>
      <c r="D19" t="s">
        <v>97</v>
      </c>
      <c r="E19" t="s">
        <v>76</v>
      </c>
    </row>
    <row r="20" spans="1:5" x14ac:dyDescent="0.25">
      <c r="A20" s="1">
        <v>1960</v>
      </c>
      <c r="B20" s="2">
        <v>2.2200000000000002</v>
      </c>
      <c r="C20" t="s">
        <v>96</v>
      </c>
      <c r="D20" t="s">
        <v>97</v>
      </c>
      <c r="E20" t="s">
        <v>76</v>
      </c>
    </row>
    <row r="21" spans="1:5" x14ac:dyDescent="0.25">
      <c r="A21" s="1">
        <v>1961</v>
      </c>
      <c r="B21" s="2">
        <v>2.23</v>
      </c>
      <c r="C21" t="s">
        <v>98</v>
      </c>
      <c r="D21" t="s">
        <v>99</v>
      </c>
      <c r="E21" t="s">
        <v>95</v>
      </c>
    </row>
    <row r="22" spans="1:5" x14ac:dyDescent="0.25">
      <c r="A22" s="1">
        <v>1961</v>
      </c>
      <c r="B22" s="2">
        <v>2.2400000000000002</v>
      </c>
      <c r="C22" t="s">
        <v>98</v>
      </c>
      <c r="D22" t="s">
        <v>99</v>
      </c>
      <c r="E22" t="s">
        <v>95</v>
      </c>
    </row>
    <row r="23" spans="1:5" x14ac:dyDescent="0.25">
      <c r="A23" s="1">
        <v>1961</v>
      </c>
      <c r="B23" s="2">
        <v>2.25</v>
      </c>
      <c r="C23" t="s">
        <v>98</v>
      </c>
      <c r="D23" t="s">
        <v>99</v>
      </c>
      <c r="E23" t="s">
        <v>95</v>
      </c>
    </row>
    <row r="24" spans="1:5" x14ac:dyDescent="0.25">
      <c r="A24" s="1">
        <v>1962</v>
      </c>
      <c r="B24" s="2">
        <v>2.2599999999999998</v>
      </c>
      <c r="C24" t="s">
        <v>98</v>
      </c>
      <c r="D24" t="s">
        <v>99</v>
      </c>
      <c r="E24" t="s">
        <v>95</v>
      </c>
    </row>
    <row r="25" spans="1:5" x14ac:dyDescent="0.25">
      <c r="A25" s="1">
        <v>1962</v>
      </c>
      <c r="B25" s="2">
        <v>2.27</v>
      </c>
      <c r="C25" t="s">
        <v>98</v>
      </c>
      <c r="D25" t="s">
        <v>99</v>
      </c>
      <c r="E25" t="s">
        <v>95</v>
      </c>
    </row>
    <row r="26" spans="1:5" x14ac:dyDescent="0.25">
      <c r="A26" s="1">
        <v>1963</v>
      </c>
      <c r="B26" s="2">
        <v>2.2799999999999998</v>
      </c>
      <c r="C26" t="s">
        <v>98</v>
      </c>
      <c r="D26" t="s">
        <v>99</v>
      </c>
      <c r="E26" t="s">
        <v>95</v>
      </c>
    </row>
    <row r="27" spans="1:5" x14ac:dyDescent="0.25">
      <c r="A27" s="1">
        <v>1970</v>
      </c>
      <c r="B27" s="2">
        <v>2.29</v>
      </c>
      <c r="C27" t="s">
        <v>100</v>
      </c>
      <c r="D27" t="s">
        <v>101</v>
      </c>
      <c r="E27" t="s">
        <v>102</v>
      </c>
    </row>
    <row r="28" spans="1:5" x14ac:dyDescent="0.25">
      <c r="A28" s="1">
        <v>1973</v>
      </c>
      <c r="B28" s="2">
        <v>2.2999999999999998</v>
      </c>
      <c r="C28" t="s">
        <v>103</v>
      </c>
      <c r="D28" t="s">
        <v>104</v>
      </c>
      <c r="E28" t="s">
        <v>76</v>
      </c>
    </row>
    <row r="29" spans="1:5" ht="17.25" customHeight="1" x14ac:dyDescent="0.25">
      <c r="A29" s="1">
        <v>1976</v>
      </c>
      <c r="B29" s="2">
        <v>2.31</v>
      </c>
      <c r="C29" t="s">
        <v>103</v>
      </c>
      <c r="D29" t="s">
        <v>104</v>
      </c>
      <c r="E29" t="s">
        <v>76</v>
      </c>
    </row>
    <row r="30" spans="1:5" x14ac:dyDescent="0.25">
      <c r="A30" s="1">
        <v>1976</v>
      </c>
      <c r="B30" s="2">
        <v>2.3199999999999998</v>
      </c>
      <c r="C30" t="s">
        <v>103</v>
      </c>
      <c r="D30" t="s">
        <v>104</v>
      </c>
      <c r="E30" t="s">
        <v>76</v>
      </c>
    </row>
    <row r="31" spans="1:5" x14ac:dyDescent="0.25">
      <c r="A31" s="1">
        <v>1977</v>
      </c>
      <c r="B31" s="2">
        <v>2.33</v>
      </c>
      <c r="C31" t="s">
        <v>105</v>
      </c>
      <c r="D31" t="s">
        <v>106</v>
      </c>
      <c r="E31" t="s">
        <v>95</v>
      </c>
    </row>
    <row r="32" spans="1:5" x14ac:dyDescent="0.25">
      <c r="A32" s="1">
        <v>1978</v>
      </c>
      <c r="B32" s="2">
        <v>2.34</v>
      </c>
      <c r="C32" t="s">
        <v>105</v>
      </c>
      <c r="D32" t="s">
        <v>106</v>
      </c>
      <c r="E32" t="s">
        <v>95</v>
      </c>
    </row>
    <row r="33" spans="1:5" x14ac:dyDescent="0.25">
      <c r="A33" s="1">
        <v>1980</v>
      </c>
      <c r="B33" s="2">
        <v>2.35</v>
      </c>
      <c r="C33" t="s">
        <v>107</v>
      </c>
      <c r="D33" t="s">
        <v>108</v>
      </c>
      <c r="E33" t="s">
        <v>109</v>
      </c>
    </row>
    <row r="34" spans="1:5" x14ac:dyDescent="0.25">
      <c r="A34" s="1">
        <v>1980</v>
      </c>
      <c r="B34" s="2">
        <v>2.36</v>
      </c>
      <c r="C34" t="s">
        <v>110</v>
      </c>
      <c r="D34" t="s">
        <v>111</v>
      </c>
      <c r="E34" t="s">
        <v>123</v>
      </c>
    </row>
    <row r="35" spans="1:5" x14ac:dyDescent="0.25">
      <c r="A35" s="1">
        <v>1983</v>
      </c>
      <c r="B35" s="2">
        <v>2.37</v>
      </c>
      <c r="C35" t="s">
        <v>112</v>
      </c>
      <c r="D35" t="s">
        <v>113</v>
      </c>
      <c r="E35" t="s">
        <v>102</v>
      </c>
    </row>
    <row r="36" spans="1:5" x14ac:dyDescent="0.25">
      <c r="A36" s="1">
        <v>1983</v>
      </c>
      <c r="B36" s="2">
        <v>2.38</v>
      </c>
      <c r="C36" t="s">
        <v>112</v>
      </c>
      <c r="D36" t="s">
        <v>113</v>
      </c>
      <c r="E36" t="s">
        <v>102</v>
      </c>
    </row>
    <row r="37" spans="1:5" x14ac:dyDescent="0.25">
      <c r="A37" s="1">
        <v>1984</v>
      </c>
      <c r="B37" s="2">
        <v>2.39</v>
      </c>
      <c r="C37" t="s">
        <v>112</v>
      </c>
      <c r="D37" t="s">
        <v>113</v>
      </c>
      <c r="E37" t="s">
        <v>102</v>
      </c>
    </row>
    <row r="38" spans="1:5" x14ac:dyDescent="0.25">
      <c r="A38" s="1">
        <v>1985</v>
      </c>
      <c r="B38" s="2">
        <v>2.4</v>
      </c>
      <c r="C38" t="s">
        <v>114</v>
      </c>
      <c r="D38" t="s">
        <v>115</v>
      </c>
      <c r="E38" t="s">
        <v>95</v>
      </c>
    </row>
    <row r="39" spans="1:5" x14ac:dyDescent="0.25">
      <c r="A39" s="1">
        <v>1985</v>
      </c>
      <c r="B39" s="2">
        <v>2.41</v>
      </c>
      <c r="C39" t="s">
        <v>64</v>
      </c>
      <c r="D39" t="s">
        <v>116</v>
      </c>
      <c r="E39" t="s">
        <v>95</v>
      </c>
    </row>
    <row r="40" spans="1:5" x14ac:dyDescent="0.25">
      <c r="A40" s="1">
        <v>1987</v>
      </c>
      <c r="B40" s="2">
        <v>2.42</v>
      </c>
      <c r="C40" t="s">
        <v>117</v>
      </c>
      <c r="D40" t="s">
        <v>118</v>
      </c>
      <c r="E40" t="s">
        <v>119</v>
      </c>
    </row>
    <row r="41" spans="1:5" x14ac:dyDescent="0.25">
      <c r="A41" s="1">
        <v>1988</v>
      </c>
      <c r="B41" s="2">
        <v>2.4300000000000002</v>
      </c>
      <c r="C41" t="s">
        <v>120</v>
      </c>
      <c r="D41" t="s">
        <v>121</v>
      </c>
      <c r="E41" t="s">
        <v>122</v>
      </c>
    </row>
    <row r="42" spans="1:5" x14ac:dyDescent="0.25">
      <c r="A42" s="1">
        <v>1989</v>
      </c>
      <c r="B42" s="2">
        <v>2.44</v>
      </c>
      <c r="C42" t="s">
        <v>120</v>
      </c>
      <c r="D42" t="s">
        <v>121</v>
      </c>
      <c r="E42" t="s">
        <v>122</v>
      </c>
    </row>
    <row r="43" spans="1:5" x14ac:dyDescent="0.25">
      <c r="A43" s="1">
        <v>1993</v>
      </c>
      <c r="B43" s="2">
        <v>2.4500000000000002</v>
      </c>
      <c r="C43" t="s">
        <v>120</v>
      </c>
      <c r="D43" t="s">
        <v>121</v>
      </c>
      <c r="E43" t="s">
        <v>122</v>
      </c>
    </row>
    <row r="46" spans="1:5" x14ac:dyDescent="0.25">
      <c r="A46" s="53"/>
      <c r="D46" s="11"/>
    </row>
    <row r="47" spans="1:5" x14ac:dyDescent="0.25">
      <c r="D47" s="11"/>
    </row>
  </sheetData>
  <mergeCells count="1">
    <mergeCell ref="A1:E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1:E58"/>
  <sheetViews>
    <sheetView workbookViewId="0">
      <selection activeCell="B2" sqref="B2"/>
    </sheetView>
  </sheetViews>
  <sheetFormatPr defaultRowHeight="15" x14ac:dyDescent="0.25"/>
  <cols>
    <col min="2" max="2" width="30.140625" customWidth="1"/>
    <col min="3" max="3" width="38.42578125" customWidth="1"/>
    <col min="4" max="4" width="18.5703125" style="4" customWidth="1"/>
    <col min="5" max="5" width="26.140625" customWidth="1"/>
  </cols>
  <sheetData>
    <row r="1" spans="2:5" ht="26.25" x14ac:dyDescent="0.4">
      <c r="B1" s="78" t="s">
        <v>647</v>
      </c>
      <c r="C1" s="78"/>
      <c r="D1" s="78"/>
      <c r="E1" s="78"/>
    </row>
    <row r="2" spans="2:5" x14ac:dyDescent="0.25">
      <c r="B2" s="21" t="s">
        <v>731</v>
      </c>
      <c r="C2" s="21" t="s">
        <v>0</v>
      </c>
      <c r="D2" s="21" t="s">
        <v>1</v>
      </c>
      <c r="E2" s="21" t="s">
        <v>584</v>
      </c>
    </row>
    <row r="3" spans="2:5" x14ac:dyDescent="0.25">
      <c r="B3">
        <v>1.46</v>
      </c>
      <c r="C3" t="s">
        <v>585</v>
      </c>
      <c r="D3" s="71">
        <v>8176</v>
      </c>
      <c r="E3" t="s">
        <v>586</v>
      </c>
    </row>
    <row r="4" spans="2:5" x14ac:dyDescent="0.25">
      <c r="B4">
        <v>1.4850000000000001</v>
      </c>
      <c r="C4" t="s">
        <v>587</v>
      </c>
      <c r="D4" s="71">
        <v>8547</v>
      </c>
      <c r="E4" t="s">
        <v>588</v>
      </c>
    </row>
    <row r="5" spans="2:5" x14ac:dyDescent="0.25">
      <c r="B5">
        <v>1.4850000000000001</v>
      </c>
      <c r="C5" t="s">
        <v>589</v>
      </c>
      <c r="D5" s="71">
        <v>8619</v>
      </c>
      <c r="E5" t="s">
        <v>590</v>
      </c>
    </row>
    <row r="6" spans="2:5" x14ac:dyDescent="0.25">
      <c r="B6">
        <v>1.524</v>
      </c>
      <c r="C6" t="s">
        <v>591</v>
      </c>
      <c r="D6" s="71">
        <v>9324</v>
      </c>
      <c r="E6" t="s">
        <v>592</v>
      </c>
    </row>
    <row r="7" spans="2:5" x14ac:dyDescent="0.25">
      <c r="B7">
        <v>1.552</v>
      </c>
      <c r="C7" t="s">
        <v>591</v>
      </c>
      <c r="D7" s="71">
        <v>9711</v>
      </c>
      <c r="E7" t="s">
        <v>592</v>
      </c>
    </row>
    <row r="8" spans="2:5" x14ac:dyDescent="0.25">
      <c r="B8">
        <v>1.58</v>
      </c>
      <c r="C8" t="s">
        <v>593</v>
      </c>
      <c r="D8" s="71">
        <v>9746</v>
      </c>
      <c r="E8" t="s">
        <v>594</v>
      </c>
    </row>
    <row r="9" spans="2:5" x14ac:dyDescent="0.25">
      <c r="B9">
        <v>1.58</v>
      </c>
      <c r="C9" t="s">
        <v>595</v>
      </c>
      <c r="D9" s="71">
        <v>10412</v>
      </c>
      <c r="E9" t="s">
        <v>596</v>
      </c>
    </row>
    <row r="10" spans="2:5" x14ac:dyDescent="0.25">
      <c r="B10">
        <v>1.595</v>
      </c>
      <c r="C10" t="s">
        <v>593</v>
      </c>
      <c r="D10" s="71">
        <v>10445</v>
      </c>
      <c r="E10" t="s">
        <v>597</v>
      </c>
    </row>
    <row r="11" spans="2:5" x14ac:dyDescent="0.25">
      <c r="B11">
        <v>1.605</v>
      </c>
      <c r="C11" t="s">
        <v>595</v>
      </c>
      <c r="D11" s="71">
        <v>10823</v>
      </c>
      <c r="E11" t="s">
        <v>598</v>
      </c>
    </row>
    <row r="12" spans="2:5" x14ac:dyDescent="0.25">
      <c r="B12">
        <v>1.62</v>
      </c>
      <c r="C12" t="s">
        <v>595</v>
      </c>
      <c r="D12" s="71">
        <v>11852</v>
      </c>
      <c r="E12" t="s">
        <v>597</v>
      </c>
    </row>
    <row r="13" spans="2:5" x14ac:dyDescent="0.25">
      <c r="B13">
        <v>1.65</v>
      </c>
      <c r="C13" t="s">
        <v>599</v>
      </c>
      <c r="D13" s="71">
        <v>11908</v>
      </c>
      <c r="E13" t="s">
        <v>600</v>
      </c>
    </row>
    <row r="14" spans="2:5" x14ac:dyDescent="0.25">
      <c r="B14">
        <v>1.65</v>
      </c>
      <c r="C14" t="s">
        <v>601</v>
      </c>
      <c r="D14" s="71">
        <v>11908</v>
      </c>
      <c r="E14" t="s">
        <v>600</v>
      </c>
    </row>
    <row r="15" spans="2:5" x14ac:dyDescent="0.25">
      <c r="B15">
        <v>1.66</v>
      </c>
      <c r="C15" t="s">
        <v>602</v>
      </c>
      <c r="D15" s="71">
        <v>14394</v>
      </c>
      <c r="E15" t="s">
        <v>590</v>
      </c>
    </row>
    <row r="16" spans="2:5" x14ac:dyDescent="0.25">
      <c r="B16">
        <v>1.66</v>
      </c>
      <c r="C16" t="s">
        <v>603</v>
      </c>
      <c r="D16" s="71">
        <v>15064</v>
      </c>
      <c r="E16" t="s">
        <v>604</v>
      </c>
    </row>
    <row r="17" spans="2:5" x14ac:dyDescent="0.25">
      <c r="B17">
        <v>1.66</v>
      </c>
      <c r="C17" t="s">
        <v>605</v>
      </c>
      <c r="D17" s="71">
        <v>15184</v>
      </c>
      <c r="E17" t="s">
        <v>606</v>
      </c>
    </row>
    <row r="18" spans="2:5" x14ac:dyDescent="0.25">
      <c r="B18">
        <v>1.71</v>
      </c>
      <c r="C18" t="s">
        <v>607</v>
      </c>
      <c r="D18" s="71">
        <v>15856</v>
      </c>
      <c r="E18" t="s">
        <v>597</v>
      </c>
    </row>
    <row r="19" spans="2:5" x14ac:dyDescent="0.25">
      <c r="B19">
        <v>1.72</v>
      </c>
      <c r="C19" t="s">
        <v>608</v>
      </c>
      <c r="D19" s="71">
        <v>18816</v>
      </c>
      <c r="E19" t="s">
        <v>592</v>
      </c>
    </row>
    <row r="20" spans="2:5" x14ac:dyDescent="0.25">
      <c r="B20">
        <v>1.73</v>
      </c>
      <c r="C20" t="s">
        <v>609</v>
      </c>
      <c r="D20" s="71">
        <v>19866</v>
      </c>
      <c r="E20" t="s">
        <v>610</v>
      </c>
    </row>
    <row r="21" spans="2:5" x14ac:dyDescent="0.25">
      <c r="B21">
        <v>1.74</v>
      </c>
      <c r="C21" t="s">
        <v>611</v>
      </c>
      <c r="D21" s="71">
        <v>20580</v>
      </c>
      <c r="E21" t="s">
        <v>612</v>
      </c>
    </row>
    <row r="22" spans="2:5" x14ac:dyDescent="0.25">
      <c r="B22">
        <v>1.75</v>
      </c>
      <c r="C22" t="s">
        <v>613</v>
      </c>
      <c r="D22" s="71">
        <v>20650</v>
      </c>
      <c r="E22" t="s">
        <v>614</v>
      </c>
    </row>
    <row r="23" spans="2:5" x14ac:dyDescent="0.25">
      <c r="B23">
        <v>1.76</v>
      </c>
      <c r="C23" t="s">
        <v>615</v>
      </c>
      <c r="D23" s="71">
        <v>20790</v>
      </c>
      <c r="E23" t="s">
        <v>616</v>
      </c>
    </row>
    <row r="24" spans="2:5" x14ac:dyDescent="0.25">
      <c r="B24">
        <v>1.76</v>
      </c>
      <c r="C24" t="s">
        <v>617</v>
      </c>
      <c r="D24" s="71">
        <v>21106</v>
      </c>
      <c r="E24" t="s">
        <v>614</v>
      </c>
    </row>
    <row r="25" spans="2:5" x14ac:dyDescent="0.25">
      <c r="B25">
        <v>1.77</v>
      </c>
      <c r="C25" t="s">
        <v>618</v>
      </c>
      <c r="D25" s="71">
        <v>21141</v>
      </c>
      <c r="E25" t="s">
        <v>619</v>
      </c>
    </row>
    <row r="26" spans="2:5" x14ac:dyDescent="0.25">
      <c r="B26">
        <v>1.78</v>
      </c>
      <c r="C26" t="s">
        <v>617</v>
      </c>
      <c r="D26" s="71">
        <v>21343</v>
      </c>
      <c r="E26" t="s">
        <v>614</v>
      </c>
    </row>
    <row r="27" spans="2:5" x14ac:dyDescent="0.25">
      <c r="B27">
        <v>1.8</v>
      </c>
      <c r="C27" t="s">
        <v>617</v>
      </c>
      <c r="D27" s="71">
        <v>21358</v>
      </c>
      <c r="E27" t="s">
        <v>620</v>
      </c>
    </row>
    <row r="28" spans="2:5" x14ac:dyDescent="0.25">
      <c r="B28">
        <v>1.81</v>
      </c>
      <c r="C28" t="s">
        <v>617</v>
      </c>
      <c r="D28" s="71">
        <v>21397</v>
      </c>
      <c r="E28" t="s">
        <v>621</v>
      </c>
    </row>
    <row r="29" spans="2:5" x14ac:dyDescent="0.25">
      <c r="B29">
        <v>1.82</v>
      </c>
      <c r="C29" t="s">
        <v>617</v>
      </c>
      <c r="D29" s="71">
        <v>21462</v>
      </c>
      <c r="E29" t="s">
        <v>614</v>
      </c>
    </row>
    <row r="30" spans="2:5" x14ac:dyDescent="0.25">
      <c r="B30">
        <v>1.83</v>
      </c>
      <c r="C30" t="s">
        <v>617</v>
      </c>
      <c r="D30" s="71">
        <v>21476</v>
      </c>
      <c r="E30" t="s">
        <v>614</v>
      </c>
    </row>
    <row r="31" spans="2:5" x14ac:dyDescent="0.25">
      <c r="B31">
        <v>1.84</v>
      </c>
      <c r="C31" t="s">
        <v>617</v>
      </c>
      <c r="D31" s="71">
        <v>21814</v>
      </c>
      <c r="E31" t="s">
        <v>614</v>
      </c>
    </row>
    <row r="32" spans="2:5" x14ac:dyDescent="0.25">
      <c r="B32">
        <v>1.85</v>
      </c>
      <c r="C32" t="s">
        <v>617</v>
      </c>
      <c r="D32" s="71">
        <v>22073</v>
      </c>
      <c r="E32" t="s">
        <v>614</v>
      </c>
    </row>
    <row r="33" spans="2:5" x14ac:dyDescent="0.25">
      <c r="B33">
        <v>1.86</v>
      </c>
      <c r="C33" t="s">
        <v>617</v>
      </c>
      <c r="D33" s="71">
        <v>22107</v>
      </c>
      <c r="E33" t="s">
        <v>614</v>
      </c>
    </row>
    <row r="34" spans="2:5" x14ac:dyDescent="0.25">
      <c r="B34">
        <v>1.87</v>
      </c>
      <c r="C34" t="s">
        <v>617</v>
      </c>
      <c r="D34" s="71">
        <v>22386</v>
      </c>
      <c r="E34" t="s">
        <v>614</v>
      </c>
    </row>
    <row r="35" spans="2:5" x14ac:dyDescent="0.25">
      <c r="B35">
        <v>1.88</v>
      </c>
      <c r="C35" t="s">
        <v>617</v>
      </c>
      <c r="D35" s="71">
        <v>22450</v>
      </c>
      <c r="E35" t="s">
        <v>622</v>
      </c>
    </row>
    <row r="36" spans="2:5" x14ac:dyDescent="0.25">
      <c r="B36">
        <v>1.9</v>
      </c>
      <c r="C36" t="s">
        <v>617</v>
      </c>
      <c r="D36" s="71">
        <v>22470</v>
      </c>
      <c r="E36" t="s">
        <v>623</v>
      </c>
    </row>
    <row r="37" spans="2:5" x14ac:dyDescent="0.25">
      <c r="B37">
        <v>1.91</v>
      </c>
      <c r="C37" t="s">
        <v>617</v>
      </c>
      <c r="D37" s="71">
        <v>22478</v>
      </c>
      <c r="E37" t="s">
        <v>624</v>
      </c>
    </row>
    <row r="38" spans="2:5" x14ac:dyDescent="0.25">
      <c r="B38">
        <v>1.92</v>
      </c>
      <c r="C38" t="s">
        <v>625</v>
      </c>
      <c r="D38" s="71">
        <v>26180</v>
      </c>
      <c r="E38" t="s">
        <v>626</v>
      </c>
    </row>
    <row r="39" spans="2:5" x14ac:dyDescent="0.25">
      <c r="B39">
        <v>1.92</v>
      </c>
      <c r="C39" t="s">
        <v>627</v>
      </c>
      <c r="D39" s="71">
        <v>26546</v>
      </c>
      <c r="E39" t="s">
        <v>628</v>
      </c>
    </row>
    <row r="40" spans="2:5" x14ac:dyDescent="0.25">
      <c r="B40">
        <v>1.94</v>
      </c>
      <c r="C40" t="s">
        <v>629</v>
      </c>
      <c r="D40" s="71">
        <v>26566</v>
      </c>
      <c r="E40" t="s">
        <v>630</v>
      </c>
    </row>
    <row r="41" spans="2:5" x14ac:dyDescent="0.25">
      <c r="B41">
        <v>1.94</v>
      </c>
      <c r="C41" t="s">
        <v>631</v>
      </c>
      <c r="D41" s="71">
        <v>27265</v>
      </c>
      <c r="E41" t="s">
        <v>632</v>
      </c>
    </row>
    <row r="42" spans="2:5" x14ac:dyDescent="0.25">
      <c r="B42">
        <v>1.95</v>
      </c>
      <c r="C42" t="s">
        <v>633</v>
      </c>
      <c r="D42" s="71">
        <v>27280</v>
      </c>
      <c r="E42" t="s">
        <v>634</v>
      </c>
    </row>
    <row r="43" spans="2:5" x14ac:dyDescent="0.25">
      <c r="B43">
        <v>1.96</v>
      </c>
      <c r="C43" t="s">
        <v>633</v>
      </c>
      <c r="D43" s="71">
        <v>27888</v>
      </c>
      <c r="E43" t="s">
        <v>635</v>
      </c>
    </row>
    <row r="44" spans="2:5" x14ac:dyDescent="0.25">
      <c r="B44">
        <v>1.96</v>
      </c>
      <c r="C44" t="s">
        <v>633</v>
      </c>
      <c r="D44" s="71">
        <v>28309</v>
      </c>
      <c r="E44" t="s">
        <v>635</v>
      </c>
    </row>
    <row r="45" spans="2:5" x14ac:dyDescent="0.25">
      <c r="B45">
        <v>1.97</v>
      </c>
      <c r="C45" t="s">
        <v>633</v>
      </c>
      <c r="D45" s="71">
        <v>28351</v>
      </c>
      <c r="E45" t="s">
        <v>636</v>
      </c>
    </row>
    <row r="46" spans="2:5" x14ac:dyDescent="0.25">
      <c r="B46">
        <v>1.97</v>
      </c>
      <c r="C46" t="s">
        <v>633</v>
      </c>
      <c r="D46" s="71">
        <v>28363</v>
      </c>
      <c r="E46" t="s">
        <v>637</v>
      </c>
    </row>
    <row r="47" spans="2:5" x14ac:dyDescent="0.25">
      <c r="B47">
        <v>2</v>
      </c>
      <c r="C47" t="s">
        <v>633</v>
      </c>
      <c r="D47" s="71">
        <v>28363</v>
      </c>
      <c r="E47" t="s">
        <v>637</v>
      </c>
    </row>
    <row r="48" spans="2:5" x14ac:dyDescent="0.25">
      <c r="B48">
        <v>2.0099999999999998</v>
      </c>
      <c r="C48" t="s">
        <v>638</v>
      </c>
      <c r="D48" s="71">
        <v>28706</v>
      </c>
      <c r="E48" t="s">
        <v>639</v>
      </c>
    </row>
    <row r="49" spans="2:5" x14ac:dyDescent="0.25">
      <c r="B49">
        <v>2.0099999999999998</v>
      </c>
      <c r="C49" t="s">
        <v>638</v>
      </c>
      <c r="D49" s="71">
        <v>28733</v>
      </c>
      <c r="E49" t="s">
        <v>640</v>
      </c>
    </row>
    <row r="50" spans="2:5" x14ac:dyDescent="0.25">
      <c r="B50">
        <v>2.02</v>
      </c>
      <c r="C50" t="s">
        <v>627</v>
      </c>
      <c r="D50" s="71">
        <v>30202</v>
      </c>
      <c r="E50" t="s">
        <v>641</v>
      </c>
    </row>
    <row r="51" spans="2:5" x14ac:dyDescent="0.25">
      <c r="B51">
        <v>2.0299999999999998</v>
      </c>
      <c r="C51" t="s">
        <v>627</v>
      </c>
      <c r="D51" s="71">
        <v>30549</v>
      </c>
      <c r="E51" t="s">
        <v>592</v>
      </c>
    </row>
    <row r="52" spans="2:5" x14ac:dyDescent="0.25">
      <c r="B52">
        <v>2.0299999999999998</v>
      </c>
      <c r="C52" t="s">
        <v>642</v>
      </c>
      <c r="D52" s="71">
        <v>30549</v>
      </c>
      <c r="E52" t="s">
        <v>592</v>
      </c>
    </row>
    <row r="53" spans="2:5" x14ac:dyDescent="0.25">
      <c r="B53">
        <v>2.04</v>
      </c>
      <c r="C53" t="s">
        <v>642</v>
      </c>
      <c r="D53" s="71">
        <v>30553</v>
      </c>
      <c r="E53" t="s">
        <v>643</v>
      </c>
    </row>
    <row r="54" spans="2:5" x14ac:dyDescent="0.25">
      <c r="B54">
        <v>2.0499999999999998</v>
      </c>
      <c r="C54" t="s">
        <v>642</v>
      </c>
      <c r="D54" s="71">
        <v>30855</v>
      </c>
      <c r="E54" t="s">
        <v>610</v>
      </c>
    </row>
    <row r="55" spans="2:5" x14ac:dyDescent="0.25">
      <c r="B55">
        <v>2.0699999999999998</v>
      </c>
      <c r="C55" t="s">
        <v>644</v>
      </c>
      <c r="D55" s="71">
        <v>30883</v>
      </c>
      <c r="E55" t="s">
        <v>645</v>
      </c>
    </row>
    <row r="56" spans="2:5" x14ac:dyDescent="0.25">
      <c r="B56">
        <v>2.0699999999999998</v>
      </c>
      <c r="C56" t="s">
        <v>646</v>
      </c>
      <c r="D56" s="71">
        <v>31557</v>
      </c>
      <c r="E56" t="s">
        <v>624</v>
      </c>
    </row>
    <row r="57" spans="2:5" x14ac:dyDescent="0.25">
      <c r="B57">
        <v>2.08</v>
      </c>
      <c r="C57" t="s">
        <v>646</v>
      </c>
      <c r="D57" s="71">
        <v>31563</v>
      </c>
      <c r="E57" t="s">
        <v>624</v>
      </c>
    </row>
    <row r="58" spans="2:5" x14ac:dyDescent="0.25">
      <c r="B58">
        <v>2.09</v>
      </c>
      <c r="C58" t="s">
        <v>646</v>
      </c>
      <c r="D58" s="71">
        <v>32019</v>
      </c>
      <c r="E58" t="s">
        <v>634</v>
      </c>
    </row>
  </sheetData>
  <mergeCells count="1">
    <mergeCell ref="B1:E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J255"/>
  <sheetViews>
    <sheetView zoomScale="70" zoomScaleNormal="70" workbookViewId="0"/>
  </sheetViews>
  <sheetFormatPr defaultColWidth="17.5703125" defaultRowHeight="15" x14ac:dyDescent="0.25"/>
  <cols>
    <col min="1" max="1" width="14.28515625" style="49" customWidth="1"/>
    <col min="2" max="2" width="27" style="1" customWidth="1"/>
    <col min="3" max="3" width="21.28515625" customWidth="1"/>
    <col min="4" max="4" width="14.42578125" style="55" customWidth="1"/>
    <col min="5" max="5" width="8.7109375" style="11" customWidth="1"/>
    <col min="6" max="6" width="17.5703125" style="4"/>
    <col min="8" max="8" width="27.7109375" customWidth="1"/>
  </cols>
  <sheetData>
    <row r="1" spans="1:10" ht="33.75" x14ac:dyDescent="0.5">
      <c r="A1" s="54" t="s">
        <v>648</v>
      </c>
      <c r="G1" s="86" t="s">
        <v>232</v>
      </c>
      <c r="H1" s="86"/>
      <c r="I1" s="86"/>
      <c r="J1" s="86"/>
    </row>
    <row r="2" spans="1:10" s="9" customFormat="1" ht="18.75" x14ac:dyDescent="0.25">
      <c r="A2" s="56" t="s">
        <v>155</v>
      </c>
      <c r="B2" s="57" t="s">
        <v>231</v>
      </c>
      <c r="C2" s="9" t="s">
        <v>230</v>
      </c>
      <c r="D2" s="58" t="s">
        <v>73</v>
      </c>
      <c r="E2" s="10"/>
      <c r="F2" s="17"/>
      <c r="G2" s="63" t="s">
        <v>27</v>
      </c>
      <c r="H2" s="64" t="s">
        <v>230</v>
      </c>
      <c r="I2" s="64" t="s">
        <v>73</v>
      </c>
      <c r="J2" s="64" t="s">
        <v>29</v>
      </c>
    </row>
    <row r="3" spans="1:10" x14ac:dyDescent="0.25">
      <c r="A3" s="49">
        <v>3105</v>
      </c>
      <c r="B3" s="1">
        <v>10518.4</v>
      </c>
      <c r="C3" t="s">
        <v>154</v>
      </c>
      <c r="D3" s="55" t="s">
        <v>76</v>
      </c>
      <c r="G3" s="1">
        <v>1924</v>
      </c>
      <c r="H3" t="s">
        <v>162</v>
      </c>
      <c r="I3" s="4" t="s">
        <v>163</v>
      </c>
      <c r="J3" s="65">
        <v>0.10844907407407407</v>
      </c>
    </row>
    <row r="4" spans="1:10" x14ac:dyDescent="0.25">
      <c r="A4" s="49">
        <v>3289</v>
      </c>
      <c r="B4" s="1">
        <v>10365.4</v>
      </c>
      <c r="C4" t="s">
        <v>153</v>
      </c>
      <c r="D4" s="55" t="s">
        <v>76</v>
      </c>
      <c r="F4" s="2"/>
      <c r="G4" s="1">
        <v>1925</v>
      </c>
      <c r="H4" t="s">
        <v>145</v>
      </c>
      <c r="I4" s="4" t="s">
        <v>76</v>
      </c>
      <c r="J4" s="65">
        <v>0.10349537037037038</v>
      </c>
    </row>
    <row r="5" spans="1:10" x14ac:dyDescent="0.25">
      <c r="A5" s="49">
        <v>3320</v>
      </c>
      <c r="B5" s="1">
        <v>10012.799999999999</v>
      </c>
      <c r="C5" s="59" t="s">
        <v>152</v>
      </c>
      <c r="D5" s="55" t="s">
        <v>76</v>
      </c>
      <c r="G5" s="1">
        <v>1926</v>
      </c>
      <c r="H5" t="s">
        <v>164</v>
      </c>
      <c r="I5" s="4" t="s">
        <v>165</v>
      </c>
      <c r="J5" s="65">
        <v>0.10724537037037037</v>
      </c>
    </row>
    <row r="6" spans="1:10" x14ac:dyDescent="0.25">
      <c r="A6" s="49">
        <v>3409</v>
      </c>
      <c r="B6" s="1">
        <v>9964.6</v>
      </c>
      <c r="C6" s="60" t="s">
        <v>151</v>
      </c>
      <c r="D6" s="55" t="s">
        <v>76</v>
      </c>
      <c r="G6" s="1">
        <v>1927</v>
      </c>
      <c r="H6" t="s">
        <v>145</v>
      </c>
      <c r="I6" s="4" t="s">
        <v>76</v>
      </c>
      <c r="J6" s="65">
        <v>0.10498842592592593</v>
      </c>
    </row>
    <row r="7" spans="1:10" x14ac:dyDescent="0.25">
      <c r="A7" s="49">
        <v>3409</v>
      </c>
      <c r="B7" s="1">
        <v>9751</v>
      </c>
      <c r="C7" s="60" t="s">
        <v>150</v>
      </c>
      <c r="D7" s="55" t="s">
        <v>233</v>
      </c>
      <c r="G7" s="1">
        <v>1928</v>
      </c>
      <c r="H7" t="s">
        <v>166</v>
      </c>
      <c r="I7" s="4" t="s">
        <v>167</v>
      </c>
      <c r="J7" s="65">
        <v>0.10621527777777778</v>
      </c>
    </row>
    <row r="8" spans="1:10" x14ac:dyDescent="0.25">
      <c r="A8" s="49">
        <v>3501</v>
      </c>
      <c r="B8" s="1">
        <v>9634.2000000000007</v>
      </c>
      <c r="C8" s="60" t="s">
        <v>149</v>
      </c>
      <c r="D8" s="61" t="s">
        <v>234</v>
      </c>
      <c r="G8" s="1">
        <v>1929</v>
      </c>
      <c r="H8" t="s">
        <v>157</v>
      </c>
      <c r="I8" s="4" t="s">
        <v>168</v>
      </c>
      <c r="J8" s="65">
        <v>0.10483796296296295</v>
      </c>
    </row>
    <row r="9" spans="1:10" x14ac:dyDescent="0.25">
      <c r="A9" s="49">
        <v>4870</v>
      </c>
      <c r="B9" s="1">
        <v>9496.2000000000007</v>
      </c>
      <c r="C9" s="60" t="s">
        <v>148</v>
      </c>
      <c r="D9" s="61" t="s">
        <v>233</v>
      </c>
      <c r="G9" s="1">
        <v>1930</v>
      </c>
      <c r="H9" t="s">
        <v>169</v>
      </c>
      <c r="I9" s="4" t="s">
        <v>76</v>
      </c>
      <c r="J9" s="65">
        <v>0.10746527777777777</v>
      </c>
    </row>
    <row r="10" spans="1:10" x14ac:dyDescent="0.25">
      <c r="A10" s="49">
        <v>4870</v>
      </c>
      <c r="B10" s="1">
        <v>9366.6</v>
      </c>
      <c r="C10" s="60" t="s">
        <v>147</v>
      </c>
      <c r="D10" s="61" t="s">
        <v>234</v>
      </c>
      <c r="G10" s="1">
        <v>1931</v>
      </c>
      <c r="H10" t="s">
        <v>145</v>
      </c>
      <c r="I10" s="4" t="s">
        <v>76</v>
      </c>
      <c r="J10" s="65">
        <v>0.10596064814814815</v>
      </c>
    </row>
    <row r="11" spans="1:10" x14ac:dyDescent="0.25">
      <c r="A11" s="49">
        <v>7519</v>
      </c>
      <c r="B11" s="1">
        <v>9155.7999999999993</v>
      </c>
      <c r="C11" s="60" t="s">
        <v>146</v>
      </c>
      <c r="D11" s="61" t="s">
        <v>165</v>
      </c>
      <c r="G11" s="1">
        <v>1932</v>
      </c>
      <c r="H11" t="s">
        <v>170</v>
      </c>
      <c r="I11" s="4" t="s">
        <v>163</v>
      </c>
      <c r="J11" s="65">
        <v>0.1052199074074074</v>
      </c>
    </row>
    <row r="12" spans="1:10" x14ac:dyDescent="0.25">
      <c r="A12" s="49">
        <v>9406</v>
      </c>
      <c r="B12" s="1">
        <v>8941.7999999999993</v>
      </c>
      <c r="C12" s="60" t="s">
        <v>145</v>
      </c>
      <c r="D12" s="61" t="s">
        <v>76</v>
      </c>
      <c r="G12" s="1">
        <v>1933</v>
      </c>
      <c r="H12" t="s">
        <v>171</v>
      </c>
      <c r="I12" s="4" t="s">
        <v>76</v>
      </c>
      <c r="J12" s="65">
        <v>0.10488425925925926</v>
      </c>
    </row>
    <row r="13" spans="1:10" x14ac:dyDescent="0.25">
      <c r="A13" s="49">
        <v>12844</v>
      </c>
      <c r="B13" s="1">
        <v>8869</v>
      </c>
      <c r="C13" s="60" t="s">
        <v>144</v>
      </c>
      <c r="D13" s="61" t="s">
        <v>163</v>
      </c>
      <c r="G13" s="1">
        <v>1934</v>
      </c>
      <c r="H13" t="s">
        <v>172</v>
      </c>
      <c r="I13" s="4" t="s">
        <v>76</v>
      </c>
      <c r="J13" s="65">
        <v>0.10520833333333333</v>
      </c>
    </row>
    <row r="14" spans="1:10" x14ac:dyDescent="0.25">
      <c r="A14" s="49">
        <v>12875</v>
      </c>
      <c r="B14" s="1">
        <v>8804</v>
      </c>
      <c r="C14" s="60" t="s">
        <v>143</v>
      </c>
      <c r="D14" s="61" t="s">
        <v>163</v>
      </c>
      <c r="G14" s="1">
        <v>1935</v>
      </c>
      <c r="H14" t="s">
        <v>173</v>
      </c>
      <c r="I14" s="4" t="s">
        <v>163</v>
      </c>
      <c r="J14" s="65">
        <v>0.10187499999999999</v>
      </c>
    </row>
    <row r="15" spans="1:10" x14ac:dyDescent="0.25">
      <c r="A15" s="49">
        <v>13089</v>
      </c>
      <c r="B15" s="1">
        <v>8802</v>
      </c>
      <c r="C15" s="62" t="s">
        <v>158</v>
      </c>
      <c r="D15" s="61" t="s">
        <v>163</v>
      </c>
      <c r="G15" s="1">
        <v>1936</v>
      </c>
      <c r="H15" t="s">
        <v>173</v>
      </c>
      <c r="I15" s="4" t="s">
        <v>163</v>
      </c>
      <c r="J15" s="65">
        <v>0.10314814814814816</v>
      </c>
    </row>
    <row r="16" spans="1:10" x14ac:dyDescent="0.25">
      <c r="A16" s="49">
        <v>17258</v>
      </c>
      <c r="B16" s="1">
        <v>8706.6389999999992</v>
      </c>
      <c r="C16" s="62" t="s">
        <v>142</v>
      </c>
      <c r="D16" s="61" t="s">
        <v>184</v>
      </c>
      <c r="G16" s="1">
        <v>1937</v>
      </c>
      <c r="H16" t="s">
        <v>174</v>
      </c>
      <c r="I16" s="4" t="s">
        <v>175</v>
      </c>
      <c r="J16" s="65">
        <v>0.10460648148148148</v>
      </c>
    </row>
    <row r="17" spans="1:10" x14ac:dyDescent="0.25">
      <c r="A17" s="49">
        <v>19146</v>
      </c>
      <c r="B17" s="1">
        <v>8442.2000000000007</v>
      </c>
      <c r="C17" s="60" t="s">
        <v>141</v>
      </c>
      <c r="D17" s="61" t="s">
        <v>168</v>
      </c>
      <c r="G17" s="1">
        <v>1938</v>
      </c>
      <c r="H17" t="s">
        <v>172</v>
      </c>
      <c r="I17" s="4" t="s">
        <v>76</v>
      </c>
      <c r="J17" s="65">
        <v>0.10449074074074073</v>
      </c>
    </row>
    <row r="18" spans="1:10" x14ac:dyDescent="0.25">
      <c r="A18" s="49">
        <v>19511</v>
      </c>
      <c r="B18" s="1">
        <v>8320</v>
      </c>
      <c r="C18" s="62" t="s">
        <v>141</v>
      </c>
      <c r="D18" s="61" t="s">
        <v>168</v>
      </c>
      <c r="G18" s="1">
        <v>1939</v>
      </c>
      <c r="H18" t="s">
        <v>176</v>
      </c>
      <c r="I18" s="4" t="s">
        <v>76</v>
      </c>
      <c r="J18" s="65">
        <v>0.10337962962962964</v>
      </c>
    </row>
    <row r="19" spans="1:10" x14ac:dyDescent="0.25">
      <c r="A19" s="49">
        <v>19633</v>
      </c>
      <c r="B19" s="1">
        <v>8314.7999999999993</v>
      </c>
      <c r="C19" s="60" t="s">
        <v>141</v>
      </c>
      <c r="D19" s="61" t="s">
        <v>168</v>
      </c>
      <c r="G19" s="1">
        <v>1940</v>
      </c>
      <c r="H19" t="s">
        <v>176</v>
      </c>
      <c r="I19" s="4" t="s">
        <v>76</v>
      </c>
      <c r="J19" s="65">
        <v>0.10243055555555557</v>
      </c>
    </row>
    <row r="20" spans="1:10" x14ac:dyDescent="0.25">
      <c r="A20" s="49">
        <v>19876</v>
      </c>
      <c r="B20" s="1">
        <v>8259.4</v>
      </c>
      <c r="C20" s="60" t="s">
        <v>141</v>
      </c>
      <c r="D20" s="61" t="s">
        <v>168</v>
      </c>
      <c r="G20" s="1">
        <v>1941</v>
      </c>
      <c r="H20" t="s">
        <v>171</v>
      </c>
      <c r="I20" s="4" t="s">
        <v>76</v>
      </c>
      <c r="J20" s="65">
        <v>0.10460648148148148</v>
      </c>
    </row>
    <row r="21" spans="1:10" x14ac:dyDescent="0.25">
      <c r="A21" s="49">
        <v>21398</v>
      </c>
      <c r="B21" s="1">
        <v>8177</v>
      </c>
      <c r="C21" s="62" t="s">
        <v>140</v>
      </c>
      <c r="D21" s="61" t="s">
        <v>187</v>
      </c>
      <c r="G21" s="1">
        <v>1942</v>
      </c>
      <c r="H21" t="s">
        <v>177</v>
      </c>
      <c r="I21" s="4" t="s">
        <v>76</v>
      </c>
      <c r="J21" s="65">
        <v>0.10199074074074073</v>
      </c>
    </row>
    <row r="22" spans="1:10" x14ac:dyDescent="0.25">
      <c r="A22" s="49">
        <v>22160</v>
      </c>
      <c r="B22" s="1">
        <v>8116.2</v>
      </c>
      <c r="C22" s="62" t="s">
        <v>136</v>
      </c>
      <c r="D22" s="61" t="s">
        <v>191</v>
      </c>
      <c r="G22" s="1">
        <v>1943</v>
      </c>
      <c r="H22" t="s">
        <v>178</v>
      </c>
      <c r="I22" s="4" t="s">
        <v>179</v>
      </c>
      <c r="J22" s="65">
        <v>0.1030787037037037</v>
      </c>
    </row>
    <row r="23" spans="1:10" x14ac:dyDescent="0.25">
      <c r="A23" s="49">
        <v>23043</v>
      </c>
      <c r="B23" s="1">
        <v>8115.8</v>
      </c>
      <c r="C23" s="62" t="s">
        <v>139</v>
      </c>
      <c r="D23" s="61" t="s">
        <v>163</v>
      </c>
      <c r="G23" s="1">
        <v>1944</v>
      </c>
      <c r="H23" t="s">
        <v>178</v>
      </c>
      <c r="I23" s="4" t="s">
        <v>179</v>
      </c>
      <c r="J23" s="65">
        <v>0.10545138888888889</v>
      </c>
    </row>
    <row r="24" spans="1:10" x14ac:dyDescent="0.25">
      <c r="A24" s="49">
        <v>23163</v>
      </c>
      <c r="B24" s="1">
        <v>8068</v>
      </c>
      <c r="C24" s="62" t="s">
        <v>138</v>
      </c>
      <c r="D24" s="61" t="s">
        <v>76</v>
      </c>
      <c r="G24" s="1">
        <v>1945</v>
      </c>
      <c r="H24" t="s">
        <v>180</v>
      </c>
      <c r="I24" s="4" t="s">
        <v>76</v>
      </c>
      <c r="J24" s="65">
        <v>0.10464120370370371</v>
      </c>
    </row>
    <row r="25" spans="1:10" x14ac:dyDescent="0.25">
      <c r="A25" s="49">
        <v>23529</v>
      </c>
      <c r="B25" s="1">
        <v>8035</v>
      </c>
      <c r="C25" s="62" t="s">
        <v>137</v>
      </c>
      <c r="D25" s="61" t="s">
        <v>203</v>
      </c>
      <c r="G25" s="1">
        <v>1946</v>
      </c>
      <c r="H25" t="s">
        <v>181</v>
      </c>
      <c r="I25" s="4" t="s">
        <v>182</v>
      </c>
      <c r="J25" s="65">
        <v>0.10378472222222222</v>
      </c>
    </row>
    <row r="26" spans="1:10" x14ac:dyDescent="0.25">
      <c r="A26" s="49">
        <v>23651</v>
      </c>
      <c r="B26" s="1">
        <v>7931.2</v>
      </c>
      <c r="C26" s="60" t="s">
        <v>136</v>
      </c>
      <c r="D26" s="61" t="s">
        <v>191</v>
      </c>
      <c r="G26" s="1">
        <v>1947</v>
      </c>
      <c r="H26" t="s">
        <v>183</v>
      </c>
      <c r="I26" s="4" t="s">
        <v>184</v>
      </c>
      <c r="J26" s="65">
        <v>0.10114583333333334</v>
      </c>
    </row>
    <row r="27" spans="1:10" x14ac:dyDescent="0.25">
      <c r="A27" s="49">
        <v>23894</v>
      </c>
      <c r="B27" s="1">
        <v>7920</v>
      </c>
      <c r="C27" s="60" t="s">
        <v>135</v>
      </c>
      <c r="D27" s="61" t="s">
        <v>163</v>
      </c>
      <c r="G27" s="1">
        <v>1948</v>
      </c>
      <c r="H27" t="s">
        <v>178</v>
      </c>
      <c r="I27" s="4" t="s">
        <v>179</v>
      </c>
      <c r="J27" s="65">
        <v>0.10488425925925926</v>
      </c>
    </row>
    <row r="28" spans="1:10" x14ac:dyDescent="0.25">
      <c r="A28" s="49">
        <v>24807</v>
      </c>
      <c r="B28" s="1">
        <v>7776.4</v>
      </c>
      <c r="C28" s="62" t="s">
        <v>134</v>
      </c>
      <c r="D28" s="61" t="s">
        <v>196</v>
      </c>
      <c r="G28" s="1">
        <v>1949</v>
      </c>
      <c r="H28" t="s">
        <v>185</v>
      </c>
      <c r="I28" s="4" t="s">
        <v>165</v>
      </c>
      <c r="J28" s="65">
        <v>0.10324074074074074</v>
      </c>
    </row>
    <row r="29" spans="1:10" x14ac:dyDescent="0.25">
      <c r="A29" s="49">
        <v>25324</v>
      </c>
      <c r="B29" s="1">
        <v>7713.6</v>
      </c>
      <c r="C29" s="62" t="s">
        <v>134</v>
      </c>
      <c r="D29" s="61" t="s">
        <v>196</v>
      </c>
      <c r="G29" s="1">
        <v>1950</v>
      </c>
      <c r="H29" t="s">
        <v>186</v>
      </c>
      <c r="I29" s="4" t="s">
        <v>187</v>
      </c>
      <c r="J29" s="65">
        <v>0.10358796296296297</v>
      </c>
    </row>
    <row r="30" spans="1:10" x14ac:dyDescent="0.25">
      <c r="A30" s="49">
        <v>29921</v>
      </c>
      <c r="B30" s="1">
        <v>7698</v>
      </c>
      <c r="C30" s="62" t="s">
        <v>133</v>
      </c>
      <c r="D30" s="61" t="s">
        <v>196</v>
      </c>
      <c r="G30" s="1">
        <v>1951</v>
      </c>
      <c r="H30" t="s">
        <v>188</v>
      </c>
      <c r="I30" s="4" t="s">
        <v>165</v>
      </c>
      <c r="J30" s="65">
        <v>0.10287037037037038</v>
      </c>
    </row>
    <row r="31" spans="1:10" x14ac:dyDescent="0.25">
      <c r="A31" s="49">
        <v>30956</v>
      </c>
      <c r="B31" s="1">
        <v>7685</v>
      </c>
      <c r="C31" s="62" t="s">
        <v>132</v>
      </c>
      <c r="D31" s="55" t="s">
        <v>168</v>
      </c>
      <c r="G31" s="1">
        <v>1952</v>
      </c>
      <c r="H31" t="s">
        <v>189</v>
      </c>
      <c r="I31" s="4" t="s">
        <v>168</v>
      </c>
      <c r="J31" s="65">
        <v>9.7719907407407394E-2</v>
      </c>
    </row>
    <row r="32" spans="1:10" x14ac:dyDescent="0.25">
      <c r="A32" s="49">
        <v>31138</v>
      </c>
      <c r="B32" s="1">
        <v>7632</v>
      </c>
      <c r="C32" s="62" t="s">
        <v>131</v>
      </c>
      <c r="D32" s="55" t="s">
        <v>175</v>
      </c>
      <c r="G32" s="1">
        <v>1953</v>
      </c>
      <c r="H32" t="s">
        <v>189</v>
      </c>
      <c r="I32" s="4" t="s">
        <v>168</v>
      </c>
      <c r="J32" s="65">
        <v>9.6238425925925922E-2</v>
      </c>
    </row>
    <row r="33" spans="1:10" x14ac:dyDescent="0.25">
      <c r="A33" s="49">
        <v>32234</v>
      </c>
      <c r="B33" s="1">
        <v>7610</v>
      </c>
      <c r="C33" s="62" t="s">
        <v>130</v>
      </c>
      <c r="D33" s="55" t="s">
        <v>191</v>
      </c>
      <c r="G33" s="1">
        <v>1954</v>
      </c>
      <c r="H33" t="s">
        <v>189</v>
      </c>
      <c r="I33" s="4" t="s">
        <v>168</v>
      </c>
      <c r="J33" s="65">
        <v>9.5601851851851841E-2</v>
      </c>
    </row>
    <row r="34" spans="1:10" x14ac:dyDescent="0.25">
      <c r="A34" s="49">
        <v>36039</v>
      </c>
      <c r="B34" s="1">
        <v>7565</v>
      </c>
      <c r="C34" s="62" t="s">
        <v>129</v>
      </c>
      <c r="D34" s="55" t="s">
        <v>223</v>
      </c>
      <c r="G34" s="1">
        <v>1955</v>
      </c>
      <c r="H34" t="s">
        <v>188</v>
      </c>
      <c r="I34" s="4" t="s">
        <v>165</v>
      </c>
      <c r="J34" s="65">
        <v>9.8171296296296298E-2</v>
      </c>
    </row>
    <row r="35" spans="1:10" x14ac:dyDescent="0.25">
      <c r="A35" s="49">
        <v>36434</v>
      </c>
      <c r="B35" s="1">
        <v>7542</v>
      </c>
      <c r="C35" s="62" t="s">
        <v>128</v>
      </c>
      <c r="D35" s="55" t="s">
        <v>167</v>
      </c>
      <c r="G35" s="1">
        <v>1956</v>
      </c>
      <c r="H35" t="s">
        <v>159</v>
      </c>
      <c r="I35" s="4" t="s">
        <v>165</v>
      </c>
      <c r="J35" s="65">
        <v>9.5891203703703701E-2</v>
      </c>
    </row>
    <row r="36" spans="1:10" x14ac:dyDescent="0.25">
      <c r="A36" s="49">
        <v>37347</v>
      </c>
      <c r="B36" s="1">
        <v>7538</v>
      </c>
      <c r="C36" t="s">
        <v>128</v>
      </c>
      <c r="D36" s="55" t="s">
        <v>76</v>
      </c>
      <c r="G36" s="1">
        <v>1957</v>
      </c>
      <c r="H36" t="s">
        <v>190</v>
      </c>
      <c r="I36" s="4" t="s">
        <v>187</v>
      </c>
      <c r="J36" s="65">
        <v>9.7106481481481488E-2</v>
      </c>
    </row>
    <row r="37" spans="1:10" x14ac:dyDescent="0.25">
      <c r="A37" s="49">
        <v>37865</v>
      </c>
      <c r="B37" s="1">
        <v>7495</v>
      </c>
      <c r="C37" t="s">
        <v>127</v>
      </c>
      <c r="D37" s="55" t="s">
        <v>235</v>
      </c>
      <c r="G37" s="1">
        <v>1958</v>
      </c>
      <c r="H37" t="s">
        <v>190</v>
      </c>
      <c r="I37" s="4" t="s">
        <v>187</v>
      </c>
      <c r="J37" s="65">
        <v>9.3946759259259258E-2</v>
      </c>
    </row>
    <row r="38" spans="1:10" x14ac:dyDescent="0.25">
      <c r="A38" s="49">
        <v>39326</v>
      </c>
      <c r="B38" s="1">
        <v>7466</v>
      </c>
      <c r="C38" t="s">
        <v>126</v>
      </c>
      <c r="D38" s="55" t="s">
        <v>219</v>
      </c>
      <c r="G38" s="1">
        <v>1959</v>
      </c>
      <c r="H38" t="s">
        <v>190</v>
      </c>
      <c r="I38" s="4" t="s">
        <v>187</v>
      </c>
      <c r="J38" s="65">
        <v>9.5671296296296296E-2</v>
      </c>
    </row>
    <row r="39" spans="1:10" x14ac:dyDescent="0.25">
      <c r="A39" s="49">
        <v>39692</v>
      </c>
      <c r="B39" s="1">
        <v>7439</v>
      </c>
      <c r="C39" t="s">
        <v>126</v>
      </c>
      <c r="D39" s="55" t="s">
        <v>219</v>
      </c>
      <c r="G39" s="1">
        <v>1960</v>
      </c>
      <c r="H39" t="s">
        <v>136</v>
      </c>
      <c r="I39" s="4" t="s">
        <v>191</v>
      </c>
      <c r="J39" s="65">
        <v>9.3946759259259258E-2</v>
      </c>
    </row>
    <row r="40" spans="1:10" x14ac:dyDescent="0.25">
      <c r="A40" s="49">
        <v>40787</v>
      </c>
      <c r="B40" s="1">
        <v>7418</v>
      </c>
      <c r="C40" t="s">
        <v>125</v>
      </c>
      <c r="D40" s="55" t="s">
        <v>219</v>
      </c>
      <c r="G40" s="1">
        <v>1961</v>
      </c>
      <c r="H40" t="s">
        <v>192</v>
      </c>
      <c r="I40" s="4" t="s">
        <v>163</v>
      </c>
      <c r="J40" s="65">
        <v>9.6458333333333326E-2</v>
      </c>
    </row>
    <row r="41" spans="1:10" x14ac:dyDescent="0.25">
      <c r="A41" s="49">
        <v>41518</v>
      </c>
      <c r="B41" s="1">
        <v>7403</v>
      </c>
      <c r="C41" t="s">
        <v>124</v>
      </c>
      <c r="D41" s="55" t="s">
        <v>219</v>
      </c>
      <c r="G41" s="1">
        <v>1962</v>
      </c>
      <c r="H41" t="s">
        <v>193</v>
      </c>
      <c r="I41" s="4" t="s">
        <v>194</v>
      </c>
      <c r="J41" s="65">
        <v>9.4560185185185178E-2</v>
      </c>
    </row>
    <row r="42" spans="1:10" x14ac:dyDescent="0.25">
      <c r="A42" s="49">
        <v>41883</v>
      </c>
      <c r="B42" s="1">
        <v>7377</v>
      </c>
      <c r="C42" t="s">
        <v>156</v>
      </c>
      <c r="D42" s="55" t="s">
        <v>219</v>
      </c>
      <c r="G42" s="1">
        <v>1963</v>
      </c>
      <c r="H42" t="s">
        <v>138</v>
      </c>
      <c r="I42" s="4" t="s">
        <v>168</v>
      </c>
      <c r="J42" s="65">
        <v>9.3379629629629632E-2</v>
      </c>
    </row>
    <row r="43" spans="1:10" x14ac:dyDescent="0.25">
      <c r="G43" s="1">
        <v>1964</v>
      </c>
      <c r="H43" t="s">
        <v>136</v>
      </c>
      <c r="I43" s="4" t="s">
        <v>76</v>
      </c>
      <c r="J43" s="65">
        <v>9.1805555555555543E-2</v>
      </c>
    </row>
    <row r="44" spans="1:10" x14ac:dyDescent="0.25">
      <c r="G44" s="1">
        <v>1965</v>
      </c>
      <c r="H44" t="s">
        <v>135</v>
      </c>
      <c r="I44" s="4" t="s">
        <v>163</v>
      </c>
      <c r="J44" s="65">
        <v>9.1666666666666674E-2</v>
      </c>
    </row>
    <row r="45" spans="1:10" x14ac:dyDescent="0.25">
      <c r="G45" s="1">
        <v>1966</v>
      </c>
      <c r="H45" t="s">
        <v>195</v>
      </c>
      <c r="I45" s="4" t="s">
        <v>168</v>
      </c>
      <c r="J45" s="65">
        <v>9.2881944444444434E-2</v>
      </c>
    </row>
    <row r="46" spans="1:10" x14ac:dyDescent="0.25">
      <c r="G46" s="1">
        <v>1967</v>
      </c>
      <c r="H46" t="s">
        <v>134</v>
      </c>
      <c r="I46" s="4" t="s">
        <v>196</v>
      </c>
      <c r="J46" s="65">
        <v>9.0011574074074077E-2</v>
      </c>
    </row>
    <row r="47" spans="1:10" x14ac:dyDescent="0.25">
      <c r="G47" s="1">
        <v>1968</v>
      </c>
      <c r="H47" t="s">
        <v>197</v>
      </c>
      <c r="I47" s="4" t="s">
        <v>168</v>
      </c>
      <c r="J47" s="65">
        <v>9.0833333333333335E-2</v>
      </c>
    </row>
    <row r="48" spans="1:10" x14ac:dyDescent="0.25">
      <c r="C48" s="11"/>
      <c r="G48" s="1">
        <v>1969</v>
      </c>
      <c r="H48" t="s">
        <v>134</v>
      </c>
      <c r="I48" s="4" t="s">
        <v>196</v>
      </c>
      <c r="J48" s="65">
        <v>8.9282407407407408E-2</v>
      </c>
    </row>
    <row r="49" spans="3:10" x14ac:dyDescent="0.25">
      <c r="C49" s="11"/>
      <c r="G49" s="1">
        <v>1970</v>
      </c>
      <c r="H49" t="s">
        <v>198</v>
      </c>
      <c r="I49" s="4" t="s">
        <v>168</v>
      </c>
      <c r="J49" s="65">
        <v>8.9907407407407394E-2</v>
      </c>
    </row>
    <row r="50" spans="3:10" x14ac:dyDescent="0.25">
      <c r="G50" s="1">
        <v>1972</v>
      </c>
      <c r="H50" t="s">
        <v>199</v>
      </c>
      <c r="I50" s="4" t="s">
        <v>76</v>
      </c>
      <c r="J50" s="65">
        <v>9.0624999999999997E-2</v>
      </c>
    </row>
    <row r="51" spans="3:10" x14ac:dyDescent="0.25">
      <c r="G51" s="1">
        <v>1973</v>
      </c>
      <c r="H51" t="s">
        <v>200</v>
      </c>
      <c r="I51" s="4" t="s">
        <v>168</v>
      </c>
      <c r="J51" s="65">
        <v>9.1122685185185182E-2</v>
      </c>
    </row>
    <row r="52" spans="3:10" x14ac:dyDescent="0.25">
      <c r="G52" s="1">
        <v>1974</v>
      </c>
      <c r="H52" t="s">
        <v>160</v>
      </c>
      <c r="I52" s="4" t="s">
        <v>168</v>
      </c>
      <c r="J52" s="65">
        <v>8.9722222222222217E-2</v>
      </c>
    </row>
    <row r="53" spans="3:10" x14ac:dyDescent="0.25">
      <c r="G53" s="1">
        <v>1975</v>
      </c>
      <c r="H53" t="s">
        <v>201</v>
      </c>
      <c r="I53" s="4" t="s">
        <v>76</v>
      </c>
      <c r="J53" s="65">
        <v>9.0219907407407415E-2</v>
      </c>
    </row>
    <row r="54" spans="3:10" x14ac:dyDescent="0.25">
      <c r="G54" s="1">
        <v>1976</v>
      </c>
      <c r="H54" t="s">
        <v>202</v>
      </c>
      <c r="I54" s="4" t="s">
        <v>203</v>
      </c>
      <c r="J54" s="65">
        <v>9.0219907407407415E-2</v>
      </c>
    </row>
    <row r="55" spans="3:10" x14ac:dyDescent="0.25">
      <c r="G55" s="1">
        <v>1977</v>
      </c>
      <c r="H55" t="s">
        <v>201</v>
      </c>
      <c r="I55" s="4" t="s">
        <v>76</v>
      </c>
      <c r="J55" s="65">
        <v>9.0925925925925924E-2</v>
      </c>
    </row>
    <row r="56" spans="3:10" x14ac:dyDescent="0.25">
      <c r="G56" s="1">
        <v>1978</v>
      </c>
      <c r="H56" t="s">
        <v>204</v>
      </c>
      <c r="I56" s="4" t="s">
        <v>163</v>
      </c>
      <c r="J56" s="65">
        <v>8.965277777777779E-2</v>
      </c>
    </row>
    <row r="57" spans="3:10" x14ac:dyDescent="0.25">
      <c r="G57" s="1">
        <v>1979</v>
      </c>
      <c r="H57" t="s">
        <v>201</v>
      </c>
      <c r="I57" s="4" t="s">
        <v>76</v>
      </c>
      <c r="J57" s="65">
        <v>8.9895833333333341E-2</v>
      </c>
    </row>
    <row r="58" spans="3:10" x14ac:dyDescent="0.25">
      <c r="G58" s="1">
        <v>1980</v>
      </c>
      <c r="H58" t="s">
        <v>161</v>
      </c>
      <c r="I58" s="4" t="s">
        <v>205</v>
      </c>
      <c r="J58" s="65">
        <v>8.9594907407407401E-2</v>
      </c>
    </row>
    <row r="59" spans="3:10" x14ac:dyDescent="0.25">
      <c r="G59" s="1">
        <v>1981</v>
      </c>
      <c r="H59" t="s">
        <v>206</v>
      </c>
      <c r="I59" s="4" t="s">
        <v>196</v>
      </c>
      <c r="J59" s="65">
        <v>8.9097222222222217E-2</v>
      </c>
    </row>
    <row r="60" spans="3:10" x14ac:dyDescent="0.25">
      <c r="G60" s="1">
        <v>1982</v>
      </c>
      <c r="H60" t="s">
        <v>207</v>
      </c>
      <c r="I60" s="4" t="s">
        <v>76</v>
      </c>
      <c r="J60" s="65">
        <v>8.9479166666666665E-2</v>
      </c>
    </row>
    <row r="61" spans="3:10" x14ac:dyDescent="0.25">
      <c r="G61" s="1">
        <v>1983</v>
      </c>
      <c r="H61" t="s">
        <v>206</v>
      </c>
      <c r="I61" s="4" t="s">
        <v>196</v>
      </c>
      <c r="J61" s="65">
        <v>8.9317129629629621E-2</v>
      </c>
    </row>
    <row r="62" spans="3:10" x14ac:dyDescent="0.25">
      <c r="E62" s="8"/>
      <c r="G62" s="1">
        <v>1984</v>
      </c>
      <c r="H62" t="s">
        <v>132</v>
      </c>
      <c r="I62" s="4" t="s">
        <v>168</v>
      </c>
      <c r="J62" s="65">
        <v>8.8946759259259267E-2</v>
      </c>
    </row>
    <row r="63" spans="3:10" s="12" customFormat="1" x14ac:dyDescent="0.25">
      <c r="E63" s="14"/>
      <c r="F63" s="15"/>
      <c r="G63" s="1">
        <v>1985</v>
      </c>
      <c r="H63" t="s">
        <v>131</v>
      </c>
      <c r="I63" s="4" t="s">
        <v>175</v>
      </c>
      <c r="J63" s="65">
        <v>8.8333333333333333E-2</v>
      </c>
    </row>
    <row r="64" spans="3:10" x14ac:dyDescent="0.25">
      <c r="G64" s="1">
        <v>1986</v>
      </c>
      <c r="H64" t="s">
        <v>208</v>
      </c>
      <c r="I64" s="4" t="s">
        <v>163</v>
      </c>
      <c r="J64" s="65">
        <v>8.8599537037037046E-2</v>
      </c>
    </row>
    <row r="65" spans="7:10" x14ac:dyDescent="0.25">
      <c r="G65" s="1">
        <v>1987</v>
      </c>
      <c r="H65" t="s">
        <v>209</v>
      </c>
      <c r="I65" s="4" t="s">
        <v>163</v>
      </c>
      <c r="J65" s="65">
        <v>8.9097222222222217E-2</v>
      </c>
    </row>
    <row r="66" spans="7:10" x14ac:dyDescent="0.25">
      <c r="G66" s="1">
        <v>1988</v>
      </c>
      <c r="H66" t="s">
        <v>130</v>
      </c>
      <c r="I66" s="4" t="s">
        <v>191</v>
      </c>
      <c r="J66" s="65">
        <v>8.8078703703703701E-2</v>
      </c>
    </row>
    <row r="67" spans="7:10" x14ac:dyDescent="0.25">
      <c r="G67" s="1">
        <v>1989</v>
      </c>
      <c r="H67" t="s">
        <v>210</v>
      </c>
      <c r="I67" s="4" t="s">
        <v>211</v>
      </c>
      <c r="J67" s="65">
        <v>8.8900462962962959E-2</v>
      </c>
    </row>
    <row r="68" spans="7:10" x14ac:dyDescent="0.25">
      <c r="G68" s="1">
        <v>1990</v>
      </c>
      <c r="H68" t="s">
        <v>212</v>
      </c>
      <c r="I68" s="4" t="s">
        <v>196</v>
      </c>
      <c r="J68" s="65">
        <v>8.9074074074074083E-2</v>
      </c>
    </row>
    <row r="69" spans="7:10" x14ac:dyDescent="0.25">
      <c r="G69" s="1">
        <v>1991</v>
      </c>
      <c r="H69" t="s">
        <v>213</v>
      </c>
      <c r="I69" s="4" t="s">
        <v>163</v>
      </c>
      <c r="J69" s="65">
        <v>8.9502314814814812E-2</v>
      </c>
    </row>
    <row r="70" spans="7:10" x14ac:dyDescent="0.25">
      <c r="G70" s="1">
        <v>1992</v>
      </c>
      <c r="H70" t="s">
        <v>214</v>
      </c>
      <c r="I70" s="4" t="s">
        <v>215</v>
      </c>
      <c r="J70" s="65">
        <v>8.89699074074074E-2</v>
      </c>
    </row>
    <row r="71" spans="7:10" x14ac:dyDescent="0.25">
      <c r="G71" s="1">
        <v>1993</v>
      </c>
      <c r="H71" t="s">
        <v>216</v>
      </c>
      <c r="I71" s="4" t="s">
        <v>217</v>
      </c>
      <c r="J71" s="65">
        <v>8.9479166666666665E-2</v>
      </c>
    </row>
    <row r="72" spans="7:10" x14ac:dyDescent="0.25">
      <c r="G72" s="1">
        <v>1994</v>
      </c>
      <c r="H72" t="s">
        <v>218</v>
      </c>
      <c r="I72" s="4" t="s">
        <v>219</v>
      </c>
      <c r="J72" s="65">
        <v>8.8368055555555547E-2</v>
      </c>
    </row>
    <row r="73" spans="7:10" x14ac:dyDescent="0.25">
      <c r="G73" s="1">
        <v>1995</v>
      </c>
      <c r="H73" t="s">
        <v>220</v>
      </c>
      <c r="I73" s="4" t="s">
        <v>219</v>
      </c>
      <c r="J73" s="65">
        <v>8.8217592592592597E-2</v>
      </c>
    </row>
    <row r="74" spans="7:10" x14ac:dyDescent="0.25">
      <c r="G74" s="1">
        <v>1996</v>
      </c>
      <c r="H74" t="s">
        <v>221</v>
      </c>
      <c r="I74" s="4" t="s">
        <v>222</v>
      </c>
      <c r="J74" s="65">
        <v>8.9178240740740752E-2</v>
      </c>
    </row>
    <row r="75" spans="7:10" x14ac:dyDescent="0.25">
      <c r="G75" s="1">
        <v>1997</v>
      </c>
      <c r="H75" t="s">
        <v>128</v>
      </c>
      <c r="I75" s="4" t="s">
        <v>167</v>
      </c>
      <c r="J75" s="65">
        <v>8.8310185185185186E-2</v>
      </c>
    </row>
    <row r="76" spans="7:10" x14ac:dyDescent="0.25">
      <c r="G76" s="1">
        <v>1998</v>
      </c>
      <c r="H76" t="s">
        <v>129</v>
      </c>
      <c r="I76" s="4" t="s">
        <v>223</v>
      </c>
      <c r="J76" s="65">
        <v>8.7557870370370369E-2</v>
      </c>
    </row>
    <row r="77" spans="7:10" x14ac:dyDescent="0.25">
      <c r="G77" s="1">
        <v>1999</v>
      </c>
      <c r="H77" t="s">
        <v>128</v>
      </c>
      <c r="I77" s="4" t="s">
        <v>76</v>
      </c>
      <c r="J77" s="65">
        <v>8.729166666666667E-2</v>
      </c>
    </row>
    <row r="78" spans="7:10" x14ac:dyDescent="0.25">
      <c r="G78" s="1">
        <v>2000</v>
      </c>
      <c r="H78" t="s">
        <v>224</v>
      </c>
      <c r="I78" s="4" t="s">
        <v>175</v>
      </c>
      <c r="J78" s="65">
        <v>8.7916666666666657E-2</v>
      </c>
    </row>
    <row r="79" spans="7:10" x14ac:dyDescent="0.25">
      <c r="G79" s="1">
        <v>2001</v>
      </c>
      <c r="H79" t="s">
        <v>225</v>
      </c>
      <c r="I79" s="4" t="s">
        <v>219</v>
      </c>
      <c r="J79" s="65">
        <v>8.8078703703703701E-2</v>
      </c>
    </row>
    <row r="80" spans="7:10" x14ac:dyDescent="0.25">
      <c r="G80" s="1">
        <v>2002</v>
      </c>
      <c r="H80" t="s">
        <v>128</v>
      </c>
      <c r="I80" s="4" t="s">
        <v>76</v>
      </c>
      <c r="J80" s="65">
        <v>8.7245370370370376E-2</v>
      </c>
    </row>
    <row r="81" spans="7:10" x14ac:dyDescent="0.25">
      <c r="G81" s="1">
        <v>2003</v>
      </c>
      <c r="H81" t="s">
        <v>127</v>
      </c>
      <c r="I81" s="4" t="s">
        <v>219</v>
      </c>
      <c r="J81" s="65">
        <v>8.6747685185185178E-2</v>
      </c>
    </row>
    <row r="82" spans="7:10" x14ac:dyDescent="0.25">
      <c r="G82" s="1">
        <v>2004</v>
      </c>
      <c r="H82" t="s">
        <v>226</v>
      </c>
      <c r="I82" s="4" t="s">
        <v>219</v>
      </c>
      <c r="J82" s="65">
        <v>8.7662037037037024E-2</v>
      </c>
    </row>
    <row r="83" spans="7:10" x14ac:dyDescent="0.25">
      <c r="G83" s="1">
        <v>2005</v>
      </c>
      <c r="H83" t="s">
        <v>126</v>
      </c>
      <c r="I83" s="4" t="s">
        <v>191</v>
      </c>
      <c r="J83" s="65">
        <v>8.773148148148148E-2</v>
      </c>
    </row>
    <row r="84" spans="7:10" x14ac:dyDescent="0.25">
      <c r="G84" s="1">
        <v>2006</v>
      </c>
      <c r="H84" t="s">
        <v>126</v>
      </c>
      <c r="I84" s="4" t="s">
        <v>191</v>
      </c>
      <c r="J84" s="65">
        <v>8.74537037037037E-2</v>
      </c>
    </row>
    <row r="85" spans="7:10" x14ac:dyDescent="0.25">
      <c r="G85" s="1">
        <v>2007</v>
      </c>
      <c r="H85" t="s">
        <v>126</v>
      </c>
      <c r="I85" s="4" t="s">
        <v>191</v>
      </c>
      <c r="J85" s="65">
        <v>8.6412037037037037E-2</v>
      </c>
    </row>
    <row r="86" spans="7:10" x14ac:dyDescent="0.25">
      <c r="G86" s="1">
        <v>2008</v>
      </c>
      <c r="H86" t="s">
        <v>126</v>
      </c>
      <c r="I86" s="4" t="s">
        <v>191</v>
      </c>
      <c r="J86" s="65">
        <v>8.6099537037037044E-2</v>
      </c>
    </row>
    <row r="87" spans="7:10" x14ac:dyDescent="0.25">
      <c r="G87" s="1">
        <v>2009</v>
      </c>
      <c r="H87" t="s">
        <v>227</v>
      </c>
      <c r="I87" s="4" t="s">
        <v>219</v>
      </c>
      <c r="J87" s="65">
        <v>8.6423611111111118E-2</v>
      </c>
    </row>
    <row r="88" spans="7:10" x14ac:dyDescent="0.25">
      <c r="G88" s="1">
        <v>2010</v>
      </c>
      <c r="H88" t="s">
        <v>228</v>
      </c>
      <c r="I88" s="4" t="s">
        <v>219</v>
      </c>
      <c r="J88" s="65">
        <v>8.666666666666667E-2</v>
      </c>
    </row>
    <row r="89" spans="7:10" x14ac:dyDescent="0.25">
      <c r="G89" s="1">
        <v>2011</v>
      </c>
      <c r="H89" t="s">
        <v>228</v>
      </c>
      <c r="I89" s="4" t="s">
        <v>219</v>
      </c>
      <c r="J89" s="65">
        <v>8.5856481481481492E-2</v>
      </c>
    </row>
    <row r="90" spans="7:10" x14ac:dyDescent="0.25">
      <c r="G90" s="1">
        <v>2012</v>
      </c>
      <c r="H90" t="s">
        <v>229</v>
      </c>
      <c r="I90" s="4" t="s">
        <v>219</v>
      </c>
      <c r="J90" s="65">
        <v>8.6284722222222221E-2</v>
      </c>
    </row>
    <row r="91" spans="7:10" x14ac:dyDescent="0.25">
      <c r="G91" s="1">
        <v>2013</v>
      </c>
      <c r="H91" t="s">
        <v>124</v>
      </c>
      <c r="I91" s="4" t="s">
        <v>219</v>
      </c>
      <c r="J91" s="65">
        <v>8.5682870370370368E-2</v>
      </c>
    </row>
    <row r="92" spans="7:10" x14ac:dyDescent="0.25">
      <c r="G92" s="1">
        <v>2014</v>
      </c>
      <c r="H92" t="s">
        <v>156</v>
      </c>
      <c r="I92" s="4" t="s">
        <v>219</v>
      </c>
      <c r="J92" s="65">
        <v>8.5381944444444455E-2</v>
      </c>
    </row>
    <row r="166" spans="3:6" x14ac:dyDescent="0.25">
      <c r="C166" s="1"/>
      <c r="D166" s="1"/>
      <c r="E166" s="4"/>
      <c r="F166"/>
    </row>
    <row r="167" spans="3:6" x14ac:dyDescent="0.25">
      <c r="C167" s="1"/>
      <c r="D167" s="1"/>
      <c r="E167" s="4"/>
      <c r="F167"/>
    </row>
    <row r="168" spans="3:6" x14ac:dyDescent="0.25">
      <c r="C168" s="1"/>
      <c r="D168" s="1"/>
      <c r="E168" s="4"/>
      <c r="F168"/>
    </row>
    <row r="169" spans="3:6" x14ac:dyDescent="0.25">
      <c r="C169" s="1"/>
      <c r="D169" s="1"/>
      <c r="E169" s="4"/>
      <c r="F169"/>
    </row>
    <row r="170" spans="3:6" x14ac:dyDescent="0.25">
      <c r="C170" s="1"/>
      <c r="D170" s="1"/>
      <c r="E170" s="4"/>
      <c r="F170"/>
    </row>
    <row r="171" spans="3:6" x14ac:dyDescent="0.25">
      <c r="C171" s="1"/>
      <c r="D171" s="1"/>
      <c r="E171" s="4"/>
      <c r="F171"/>
    </row>
    <row r="172" spans="3:6" x14ac:dyDescent="0.25">
      <c r="C172" s="1"/>
      <c r="D172" s="1"/>
      <c r="E172" s="4"/>
      <c r="F172"/>
    </row>
    <row r="173" spans="3:6" x14ac:dyDescent="0.25">
      <c r="C173" s="1"/>
      <c r="D173" s="1"/>
      <c r="E173" s="4"/>
      <c r="F173"/>
    </row>
    <row r="174" spans="3:6" x14ac:dyDescent="0.25">
      <c r="C174" s="1"/>
      <c r="D174" s="1"/>
      <c r="E174" s="4"/>
      <c r="F174"/>
    </row>
    <row r="175" spans="3:6" x14ac:dyDescent="0.25">
      <c r="C175" s="1"/>
      <c r="D175" s="1"/>
      <c r="E175" s="4"/>
      <c r="F175"/>
    </row>
    <row r="176" spans="3:6" x14ac:dyDescent="0.25">
      <c r="C176" s="1"/>
      <c r="D176" s="1"/>
      <c r="E176" s="4"/>
      <c r="F176"/>
    </row>
    <row r="177" spans="3:6" x14ac:dyDescent="0.25">
      <c r="C177" s="1"/>
      <c r="D177" s="1"/>
      <c r="E177" s="4"/>
      <c r="F177"/>
    </row>
    <row r="178" spans="3:6" x14ac:dyDescent="0.25">
      <c r="C178" s="1"/>
      <c r="D178" s="1"/>
      <c r="E178" s="4"/>
      <c r="F178"/>
    </row>
    <row r="179" spans="3:6" x14ac:dyDescent="0.25">
      <c r="C179" s="1"/>
      <c r="D179" s="1"/>
      <c r="E179" s="4"/>
      <c r="F179"/>
    </row>
    <row r="180" spans="3:6" x14ac:dyDescent="0.25">
      <c r="C180" s="1"/>
      <c r="D180" s="1"/>
      <c r="E180" s="4"/>
      <c r="F180"/>
    </row>
    <row r="181" spans="3:6" x14ac:dyDescent="0.25">
      <c r="C181" s="1"/>
      <c r="D181" s="1"/>
      <c r="E181" s="4"/>
      <c r="F181"/>
    </row>
    <row r="182" spans="3:6" x14ac:dyDescent="0.25">
      <c r="C182" s="1"/>
      <c r="D182" s="1"/>
      <c r="E182" s="4"/>
      <c r="F182"/>
    </row>
    <row r="183" spans="3:6" x14ac:dyDescent="0.25">
      <c r="C183" s="1"/>
      <c r="D183" s="1"/>
      <c r="E183" s="4"/>
      <c r="F183"/>
    </row>
    <row r="184" spans="3:6" x14ac:dyDescent="0.25">
      <c r="C184" s="1"/>
      <c r="D184" s="1"/>
      <c r="E184" s="4"/>
      <c r="F184"/>
    </row>
    <row r="185" spans="3:6" x14ac:dyDescent="0.25">
      <c r="C185" s="1"/>
      <c r="D185" s="1"/>
      <c r="E185" s="4"/>
      <c r="F185"/>
    </row>
    <row r="186" spans="3:6" x14ac:dyDescent="0.25">
      <c r="C186" s="1"/>
      <c r="D186" s="1"/>
      <c r="E186" s="4"/>
      <c r="F186"/>
    </row>
    <row r="187" spans="3:6" x14ac:dyDescent="0.25">
      <c r="C187" s="1"/>
      <c r="D187" s="1"/>
      <c r="E187" s="4"/>
      <c r="F187"/>
    </row>
    <row r="188" spans="3:6" x14ac:dyDescent="0.25">
      <c r="C188" s="1"/>
      <c r="D188" s="1"/>
      <c r="E188" s="4"/>
      <c r="F188"/>
    </row>
    <row r="189" spans="3:6" x14ac:dyDescent="0.25">
      <c r="C189" s="1"/>
      <c r="D189" s="1"/>
      <c r="E189" s="4"/>
      <c r="F189"/>
    </row>
    <row r="190" spans="3:6" x14ac:dyDescent="0.25">
      <c r="C190" s="1"/>
      <c r="D190" s="1"/>
      <c r="E190" s="4"/>
      <c r="F190"/>
    </row>
    <row r="191" spans="3:6" x14ac:dyDescent="0.25">
      <c r="C191" s="1"/>
      <c r="D191" s="1"/>
      <c r="E191" s="4"/>
      <c r="F191"/>
    </row>
    <row r="192" spans="3:6" x14ac:dyDescent="0.25">
      <c r="C192" s="1"/>
      <c r="D192" s="1"/>
      <c r="E192" s="4"/>
      <c r="F192"/>
    </row>
    <row r="193" spans="3:6" x14ac:dyDescent="0.25">
      <c r="C193" s="1"/>
      <c r="D193" s="1"/>
      <c r="E193" s="4"/>
      <c r="F193"/>
    </row>
    <row r="194" spans="3:6" x14ac:dyDescent="0.25">
      <c r="C194" s="1"/>
      <c r="D194" s="1"/>
      <c r="E194" s="4"/>
      <c r="F194"/>
    </row>
    <row r="195" spans="3:6" x14ac:dyDescent="0.25">
      <c r="C195" s="1"/>
      <c r="D195" s="1"/>
      <c r="E195" s="4"/>
      <c r="F195"/>
    </row>
    <row r="196" spans="3:6" x14ac:dyDescent="0.25">
      <c r="C196" s="1"/>
      <c r="D196" s="1"/>
      <c r="E196" s="4"/>
      <c r="F196"/>
    </row>
    <row r="197" spans="3:6" x14ac:dyDescent="0.25">
      <c r="C197" s="1"/>
      <c r="D197" s="1"/>
      <c r="E197" s="4"/>
      <c r="F197"/>
    </row>
    <row r="198" spans="3:6" x14ac:dyDescent="0.25">
      <c r="C198" s="1"/>
      <c r="D198" s="1"/>
      <c r="E198" s="4"/>
      <c r="F198"/>
    </row>
    <row r="199" spans="3:6" x14ac:dyDescent="0.25">
      <c r="C199" s="1"/>
      <c r="D199" s="1"/>
      <c r="E199" s="4"/>
      <c r="F199"/>
    </row>
    <row r="200" spans="3:6" x14ac:dyDescent="0.25">
      <c r="C200" s="1"/>
      <c r="D200" s="1"/>
      <c r="E200" s="4"/>
      <c r="F200"/>
    </row>
    <row r="201" spans="3:6" x14ac:dyDescent="0.25">
      <c r="C201" s="1"/>
      <c r="D201" s="1"/>
      <c r="E201" s="4"/>
      <c r="F201"/>
    </row>
    <row r="202" spans="3:6" x14ac:dyDescent="0.25">
      <c r="C202" s="1"/>
      <c r="D202" s="1"/>
      <c r="E202" s="4"/>
      <c r="F202"/>
    </row>
    <row r="203" spans="3:6" x14ac:dyDescent="0.25">
      <c r="C203" s="1"/>
      <c r="D203" s="1"/>
      <c r="E203" s="4"/>
      <c r="F203"/>
    </row>
    <row r="204" spans="3:6" x14ac:dyDescent="0.25">
      <c r="C204" s="1"/>
      <c r="D204" s="1"/>
      <c r="E204" s="4"/>
      <c r="F204"/>
    </row>
    <row r="205" spans="3:6" x14ac:dyDescent="0.25">
      <c r="C205" s="1"/>
      <c r="D205" s="1"/>
      <c r="E205" s="4"/>
      <c r="F205"/>
    </row>
    <row r="206" spans="3:6" x14ac:dyDescent="0.25">
      <c r="C206" s="1"/>
      <c r="D206" s="1"/>
      <c r="E206" s="4"/>
      <c r="F206"/>
    </row>
    <row r="207" spans="3:6" x14ac:dyDescent="0.25">
      <c r="C207" s="1"/>
      <c r="D207" s="1"/>
      <c r="E207" s="4"/>
      <c r="F207"/>
    </row>
    <row r="208" spans="3:6" x14ac:dyDescent="0.25">
      <c r="C208" s="1"/>
      <c r="D208" s="1"/>
      <c r="E208" s="4"/>
      <c r="F208"/>
    </row>
    <row r="209" spans="3:6" x14ac:dyDescent="0.25">
      <c r="C209" s="1"/>
      <c r="D209" s="1"/>
      <c r="E209" s="4"/>
      <c r="F209"/>
    </row>
    <row r="210" spans="3:6" x14ac:dyDescent="0.25">
      <c r="C210" s="1"/>
      <c r="D210" s="1"/>
      <c r="E210" s="4"/>
      <c r="F210"/>
    </row>
    <row r="211" spans="3:6" x14ac:dyDescent="0.25">
      <c r="C211" s="1"/>
      <c r="D211" s="1"/>
      <c r="E211" s="4"/>
      <c r="F211"/>
    </row>
    <row r="212" spans="3:6" x14ac:dyDescent="0.25">
      <c r="C212" s="1"/>
      <c r="D212" s="1"/>
      <c r="E212" s="4"/>
      <c r="F212"/>
    </row>
    <row r="213" spans="3:6" x14ac:dyDescent="0.25">
      <c r="C213" s="1"/>
      <c r="D213" s="1"/>
      <c r="E213" s="4"/>
      <c r="F213"/>
    </row>
    <row r="214" spans="3:6" x14ac:dyDescent="0.25">
      <c r="C214" s="1"/>
      <c r="D214" s="1"/>
      <c r="E214" s="4"/>
      <c r="F214"/>
    </row>
    <row r="215" spans="3:6" x14ac:dyDescent="0.25">
      <c r="C215" s="1"/>
      <c r="D215" s="1"/>
      <c r="E215" s="4"/>
      <c r="F215"/>
    </row>
    <row r="216" spans="3:6" x14ac:dyDescent="0.25">
      <c r="C216" s="1"/>
      <c r="D216" s="1"/>
      <c r="E216" s="4"/>
      <c r="F216"/>
    </row>
    <row r="217" spans="3:6" x14ac:dyDescent="0.25">
      <c r="C217" s="1"/>
      <c r="D217" s="1"/>
      <c r="E217" s="4"/>
      <c r="F217"/>
    </row>
    <row r="218" spans="3:6" x14ac:dyDescent="0.25">
      <c r="C218" s="1"/>
      <c r="D218" s="1"/>
      <c r="E218" s="4"/>
      <c r="F218"/>
    </row>
    <row r="219" spans="3:6" x14ac:dyDescent="0.25">
      <c r="C219" s="1"/>
      <c r="D219" s="1"/>
      <c r="E219" s="4"/>
      <c r="F219"/>
    </row>
    <row r="220" spans="3:6" x14ac:dyDescent="0.25">
      <c r="C220" s="1"/>
      <c r="D220" s="1"/>
      <c r="E220" s="4"/>
      <c r="F220"/>
    </row>
    <row r="221" spans="3:6" x14ac:dyDescent="0.25">
      <c r="C221" s="1"/>
      <c r="D221" s="1"/>
      <c r="E221" s="4"/>
      <c r="F221"/>
    </row>
    <row r="222" spans="3:6" x14ac:dyDescent="0.25">
      <c r="C222" s="1"/>
      <c r="D222" s="1"/>
      <c r="E222" s="4"/>
      <c r="F222"/>
    </row>
    <row r="223" spans="3:6" x14ac:dyDescent="0.25">
      <c r="C223" s="1"/>
      <c r="D223" s="1"/>
      <c r="E223" s="4"/>
      <c r="F223"/>
    </row>
    <row r="224" spans="3:6" x14ac:dyDescent="0.25">
      <c r="C224" s="1"/>
      <c r="D224" s="1"/>
      <c r="E224" s="4"/>
      <c r="F224"/>
    </row>
    <row r="225" spans="3:6" x14ac:dyDescent="0.25">
      <c r="C225" s="1"/>
      <c r="D225" s="1"/>
      <c r="E225" s="4"/>
      <c r="F225"/>
    </row>
    <row r="226" spans="3:6" x14ac:dyDescent="0.25">
      <c r="C226" s="1"/>
      <c r="D226" s="1"/>
      <c r="E226" s="4"/>
      <c r="F226"/>
    </row>
    <row r="227" spans="3:6" x14ac:dyDescent="0.25">
      <c r="C227" s="1"/>
      <c r="D227" s="1"/>
      <c r="E227" s="4"/>
      <c r="F227"/>
    </row>
    <row r="228" spans="3:6" x14ac:dyDescent="0.25">
      <c r="C228" s="1"/>
      <c r="D228" s="1"/>
      <c r="E228" s="4"/>
      <c r="F228"/>
    </row>
    <row r="229" spans="3:6" x14ac:dyDescent="0.25">
      <c r="C229" s="1"/>
      <c r="D229" s="1"/>
      <c r="E229" s="4"/>
      <c r="F229"/>
    </row>
    <row r="230" spans="3:6" x14ac:dyDescent="0.25">
      <c r="C230" s="1"/>
      <c r="D230" s="1"/>
      <c r="E230" s="4"/>
      <c r="F230"/>
    </row>
    <row r="231" spans="3:6" x14ac:dyDescent="0.25">
      <c r="C231" s="1"/>
      <c r="D231" s="1"/>
      <c r="E231" s="4"/>
      <c r="F231"/>
    </row>
    <row r="232" spans="3:6" x14ac:dyDescent="0.25">
      <c r="C232" s="1"/>
      <c r="D232" s="1"/>
      <c r="E232" s="4"/>
      <c r="F232"/>
    </row>
    <row r="233" spans="3:6" x14ac:dyDescent="0.25">
      <c r="C233" s="1"/>
      <c r="D233" s="1"/>
      <c r="E233" s="4"/>
      <c r="F233"/>
    </row>
    <row r="234" spans="3:6" x14ac:dyDescent="0.25">
      <c r="C234" s="1"/>
      <c r="D234" s="1"/>
      <c r="E234" s="4"/>
      <c r="F234"/>
    </row>
    <row r="235" spans="3:6" x14ac:dyDescent="0.25">
      <c r="C235" s="1"/>
      <c r="D235" s="1"/>
      <c r="E235" s="4"/>
      <c r="F235"/>
    </row>
    <row r="236" spans="3:6" x14ac:dyDescent="0.25">
      <c r="C236" s="1"/>
      <c r="D236" s="1"/>
      <c r="E236" s="4"/>
      <c r="F236"/>
    </row>
    <row r="237" spans="3:6" x14ac:dyDescent="0.25">
      <c r="C237" s="1"/>
      <c r="D237" s="1"/>
      <c r="E237" s="4"/>
      <c r="F237"/>
    </row>
    <row r="238" spans="3:6" x14ac:dyDescent="0.25">
      <c r="C238" s="1"/>
      <c r="D238" s="1"/>
      <c r="E238" s="4"/>
      <c r="F238"/>
    </row>
    <row r="239" spans="3:6" x14ac:dyDescent="0.25">
      <c r="C239" s="1"/>
      <c r="D239" s="1"/>
      <c r="E239" s="4"/>
      <c r="F239"/>
    </row>
    <row r="240" spans="3:6" x14ac:dyDescent="0.25">
      <c r="C240" s="1"/>
      <c r="D240" s="1"/>
      <c r="E240" s="4"/>
      <c r="F240"/>
    </row>
    <row r="241" spans="3:6" x14ac:dyDescent="0.25">
      <c r="C241" s="1"/>
      <c r="D241" s="1"/>
      <c r="E241" s="4"/>
      <c r="F241"/>
    </row>
    <row r="242" spans="3:6" x14ac:dyDescent="0.25">
      <c r="C242" s="1"/>
      <c r="D242" s="1"/>
      <c r="E242" s="4"/>
      <c r="F242"/>
    </row>
    <row r="243" spans="3:6" x14ac:dyDescent="0.25">
      <c r="C243" s="1"/>
      <c r="D243" s="1"/>
      <c r="E243" s="4"/>
      <c r="F243"/>
    </row>
    <row r="244" spans="3:6" x14ac:dyDescent="0.25">
      <c r="C244" s="1"/>
      <c r="D244" s="1"/>
      <c r="E244" s="4"/>
      <c r="F244"/>
    </row>
    <row r="245" spans="3:6" x14ac:dyDescent="0.25">
      <c r="C245" s="1"/>
      <c r="D245" s="1"/>
      <c r="E245" s="4"/>
      <c r="F245"/>
    </row>
    <row r="246" spans="3:6" x14ac:dyDescent="0.25">
      <c r="C246" s="1"/>
      <c r="D246" s="1"/>
      <c r="E246" s="4"/>
      <c r="F246"/>
    </row>
    <row r="247" spans="3:6" x14ac:dyDescent="0.25">
      <c r="C247" s="1"/>
      <c r="D247" s="1"/>
      <c r="E247" s="4"/>
      <c r="F247"/>
    </row>
    <row r="248" spans="3:6" x14ac:dyDescent="0.25">
      <c r="C248" s="1"/>
      <c r="D248" s="1"/>
      <c r="E248" s="4"/>
      <c r="F248"/>
    </row>
    <row r="249" spans="3:6" x14ac:dyDescent="0.25">
      <c r="C249" s="1"/>
      <c r="D249" s="1"/>
      <c r="E249" s="4"/>
      <c r="F249"/>
    </row>
    <row r="250" spans="3:6" x14ac:dyDescent="0.25">
      <c r="C250" s="1"/>
      <c r="D250" s="1"/>
      <c r="E250" s="4"/>
      <c r="F250"/>
    </row>
    <row r="251" spans="3:6" x14ac:dyDescent="0.25">
      <c r="C251" s="1"/>
      <c r="D251" s="1"/>
      <c r="E251" s="4"/>
      <c r="F251"/>
    </row>
    <row r="252" spans="3:6" x14ac:dyDescent="0.25">
      <c r="C252" s="1"/>
      <c r="D252" s="1"/>
      <c r="E252" s="4"/>
      <c r="F252"/>
    </row>
    <row r="253" spans="3:6" x14ac:dyDescent="0.25">
      <c r="C253" s="1"/>
      <c r="D253" s="1"/>
      <c r="E253" s="4"/>
      <c r="F253"/>
    </row>
    <row r="254" spans="3:6" x14ac:dyDescent="0.25">
      <c r="C254" s="1"/>
      <c r="D254" s="1"/>
      <c r="E254" s="4"/>
      <c r="F254"/>
    </row>
    <row r="255" spans="3:6" x14ac:dyDescent="0.25">
      <c r="C255" s="1"/>
      <c r="D255" s="1"/>
      <c r="E255" s="4"/>
      <c r="F255"/>
    </row>
  </sheetData>
  <mergeCells count="1">
    <mergeCell ref="G1:J1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men's 100m</vt:lpstr>
      <vt:lpstr>womens 100m</vt:lpstr>
      <vt:lpstr>men's 1500m</vt:lpstr>
      <vt:lpstr>women's 1500m</vt:lpstr>
      <vt:lpstr>men's long jump</vt:lpstr>
      <vt:lpstr>women's long jump</vt:lpstr>
      <vt:lpstr>men's high jump</vt:lpstr>
      <vt:lpstr>women's high jump</vt:lpstr>
      <vt:lpstr>mens marathon</vt:lpstr>
      <vt:lpstr>women's marathon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john rayman</dc:creator>
  <cp:lastModifiedBy>Roberts, James Dr (Maths &amp; Physics)</cp:lastModifiedBy>
  <dcterms:created xsi:type="dcterms:W3CDTF">2017-07-27T05:15:48Z</dcterms:created>
  <dcterms:modified xsi:type="dcterms:W3CDTF">2024-04-08T08:44:57Z</dcterms:modified>
</cp:coreProperties>
</file>