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1"/>
  </bookViews>
  <sheets>
    <sheet name="Loc_Methods" sheetId="1" state="visible" r:id="rId2"/>
    <sheet name="Chapter_Page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<sst xmlns="http://schemas.openxmlformats.org/spreadsheetml/2006/main" count="70" uniqueCount="53">
  <si>
    <t xml:space="preserve">n</t>
  </si>
  <si>
    <t xml:space="preserve">Class Name</t>
  </si>
  <si>
    <t xml:space="preserve">Class LOC</t>
  </si>
  <si>
    <t xml:space="preserve">Number of Methods</t>
  </si>
  <si>
    <t xml:space="preserve">LOC/Method</t>
  </si>
  <si>
    <t xml:space="preserve">ln(xi)</t>
  </si>
  <si>
    <t xml:space="preserve"> (ln(xi) - avg)^2 </t>
  </si>
  <si>
    <t xml:space="preserve">each_char</t>
  </si>
  <si>
    <t xml:space="preserve">string_read</t>
  </si>
  <si>
    <t xml:space="preserve">single_character</t>
  </si>
  <si>
    <t xml:space="preserve">each_line</t>
  </si>
  <si>
    <t xml:space="preserve">single_char</t>
  </si>
  <si>
    <t xml:space="preserve">string_builder</t>
  </si>
  <si>
    <t xml:space="preserve">string_manager</t>
  </si>
  <si>
    <t xml:space="preserve">list_clump</t>
  </si>
  <si>
    <t xml:space="preserve">list_clip</t>
  </si>
  <si>
    <t xml:space="preserve">string_decrementer</t>
  </si>
  <si>
    <t xml:space="preserve">Char</t>
  </si>
  <si>
    <t xml:space="preserve">Character</t>
  </si>
  <si>
    <t xml:space="preserve">Converter</t>
  </si>
  <si>
    <t xml:space="preserve">TOTAL</t>
  </si>
  <si>
    <t xml:space="preserve">AVG</t>
  </si>
  <si>
    <t xml:space="preserve">Var</t>
  </si>
  <si>
    <t xml:space="preserve">Standard deviation</t>
  </si>
  <si>
    <t xml:space="preserve">ln(VS)</t>
  </si>
  <si>
    <t xml:space="preserve">VS</t>
  </si>
  <si>
    <t xml:space="preserve">ln(S)</t>
  </si>
  <si>
    <t xml:space="preserve">S</t>
  </si>
  <si>
    <t xml:space="preserve">ln(M)</t>
  </si>
  <si>
    <t xml:space="preserve">M</t>
  </si>
  <si>
    <t xml:space="preserve">ln(L)</t>
  </si>
  <si>
    <t xml:space="preserve">L</t>
  </si>
  <si>
    <t xml:space="preserve">ln(VL)</t>
  </si>
  <si>
    <t xml:space="preserve">VL</t>
  </si>
  <si>
    <t xml:space="preserve">Chapter</t>
  </si>
  <si>
    <t xml:space="preserve">Pages</t>
  </si>
  <si>
    <t xml:space="preserve">Pages/Chapter</t>
  </si>
  <si>
    <t xml:space="preserve">Preface</t>
  </si>
  <si>
    <t xml:space="preserve">Chapter 1</t>
  </si>
  <si>
    <t xml:space="preserve">Chapter 2</t>
  </si>
  <si>
    <t xml:space="preserve">Chapter 3</t>
  </si>
  <si>
    <t xml:space="preserve">Chapter 4</t>
  </si>
  <si>
    <t xml:space="preserve">Chapter 5</t>
  </si>
  <si>
    <t xml:space="preserve">Chapter 6</t>
  </si>
  <si>
    <t xml:space="preserve">Chapter 7</t>
  </si>
  <si>
    <t xml:space="preserve">Chapter 8</t>
  </si>
  <si>
    <t xml:space="preserve">Chapter 9</t>
  </si>
  <si>
    <t xml:space="preserve">Appendix A</t>
  </si>
  <si>
    <t xml:space="preserve">Appendix B</t>
  </si>
  <si>
    <t xml:space="preserve">Appendix C</t>
  </si>
  <si>
    <t xml:space="preserve">Appendix D</t>
  </si>
  <si>
    <t xml:space="preserve">Appendix E</t>
  </si>
  <si>
    <t xml:space="preserve">Appendix F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</si>
</sst>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0"/>
  </numFmts>
  <fonts count="9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Times New Roman"/>
      <family val="1"/>
      <charset val="1"/>
    </font>
    <font>
      <b val="true"/>
      <sz val="12"/>
      <color rgb="FF000000"/>
      <name val="Times New Roman"/>
      <family val="1"/>
      <charset val="1"/>
    </font>
    <font>
      <b val="true"/>
      <i val="true"/>
      <sz val="12"/>
      <color rgb="FF000000"/>
      <name val="Times New Roman"/>
      <family val="1"/>
      <charset val="1"/>
    </font>
    <font>
      <sz val="10"/>
      <color rgb="FF000000"/>
      <name val="Times New Roman"/>
      <family val="1"/>
      <charset val="161"/>
    </font>
    <font>
      <b val="true"/>
      <sz val="10"/>
      <color rgb="FF000000"/>
      <name val="Times New Roman"/>
      <family val="1"/>
      <charset val="16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70AD47"/>
        <bgColor rgb="FF339966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2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" activeCellId="0" sqref="D2"/>
    </sheetView>
  </sheetViews>
  <sheetFormatPr defaultRowHeight="16"/>
  <cols>
    <col collapsed="false" hidden="false" max="1" min="1" style="1" width="3.62592592592593"/>
    <col collapsed="false" hidden="false" max="2" min="2" style="1" width="14.2148148148148"/>
    <col collapsed="false" hidden="false" max="3" min="3" style="1" width="11.0740740740741"/>
    <col collapsed="false" hidden="false" max="4" min="4" style="1" width="14.6222222222222"/>
    <col collapsed="false" hidden="false" max="5" min="5" style="1" width="12.937037037037"/>
    <col collapsed="false" hidden="false" max="6" min="6" style="1" width="11.0740740740741"/>
    <col collapsed="false" hidden="false" max="7" min="7" style="1" width="19.4037037037037"/>
    <col collapsed="false" hidden="false" max="1025" min="8" style="1" width="11.0740740740741"/>
  </cols>
  <sheetData>
    <row r="1" customFormat="false" ht="18" hidden="false" customHeight="tru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5" t="s">
        <v>6</v>
      </c>
    </row>
    <row r="2" customFormat="false" ht="16" hidden="false" customHeight="false" outlineLevel="0" collapsed="false">
      <c r="A2" s="6" t="n">
        <v>1</v>
      </c>
      <c r="B2" s="7" t="s">
        <v>7</v>
      </c>
      <c r="C2" s="7" t="n">
        <v>18</v>
      </c>
      <c r="D2" s="7" t="n">
        <v>3</v>
      </c>
      <c r="E2" s="8" t="n">
        <f aca="false">C2/D2</f>
        <v>6</v>
      </c>
      <c r="F2" s="9" t="n">
        <f aca="false">LN(E2)</f>
        <v>1.79175946922806</v>
      </c>
      <c r="G2" s="10" t="n">
        <f aca="false">(F2 - $F$16)^2</f>
        <v>1.01961134046994</v>
      </c>
    </row>
    <row r="3" customFormat="false" ht="16" hidden="false" customHeight="false" outlineLevel="0" collapsed="false">
      <c r="A3" s="11" t="n">
        <v>2</v>
      </c>
      <c r="B3" s="12" t="s">
        <v>8</v>
      </c>
      <c r="C3" s="12" t="n">
        <v>18</v>
      </c>
      <c r="D3" s="12" t="n">
        <v>3</v>
      </c>
      <c r="E3" s="13" t="n">
        <f aca="false">C3/D3</f>
        <v>6</v>
      </c>
      <c r="F3" s="14" t="n">
        <f aca="false">LN(E3)</f>
        <v>1.79175946922806</v>
      </c>
      <c r="G3" s="10" t="n">
        <f aca="false">(F3 - $F$16)^2</f>
        <v>1.01961134046994</v>
      </c>
    </row>
    <row r="4" customFormat="false" ht="16" hidden="false" customHeight="false" outlineLevel="0" collapsed="false">
      <c r="A4" s="11" t="n">
        <v>3</v>
      </c>
      <c r="B4" s="12" t="s">
        <v>9</v>
      </c>
      <c r="C4" s="12" t="n">
        <v>25</v>
      </c>
      <c r="D4" s="12" t="n">
        <v>3</v>
      </c>
      <c r="E4" s="13" t="n">
        <f aca="false">C4/D4</f>
        <v>8.33333333333333</v>
      </c>
      <c r="F4" s="14" t="n">
        <f aca="false">LN(E4)</f>
        <v>2.12026353620009</v>
      </c>
      <c r="G4" s="10" t="n">
        <f aca="false">(F4 - $F$16)^2</f>
        <v>0.464107003512414</v>
      </c>
    </row>
    <row r="5" customFormat="false" ht="16" hidden="false" customHeight="false" outlineLevel="0" collapsed="false">
      <c r="A5" s="11" t="n">
        <v>4</v>
      </c>
      <c r="B5" s="12" t="s">
        <v>10</v>
      </c>
      <c r="C5" s="12" t="n">
        <v>31</v>
      </c>
      <c r="D5" s="12" t="n">
        <v>3</v>
      </c>
      <c r="E5" s="13" t="n">
        <f aca="false">C5/D5</f>
        <v>10.3333333333333</v>
      </c>
      <c r="F5" s="14" t="n">
        <f aca="false">LN(E5)</f>
        <v>2.33537491581704</v>
      </c>
      <c r="G5" s="10" t="n">
        <f aca="false">(F5 - $F$16)^2</f>
        <v>0.217288936376948</v>
      </c>
    </row>
    <row r="6" customFormat="false" ht="16" hidden="false" customHeight="false" outlineLevel="0" collapsed="false">
      <c r="A6" s="11" t="n">
        <v>5</v>
      </c>
      <c r="B6" s="12" t="s">
        <v>11</v>
      </c>
      <c r="C6" s="12" t="n">
        <v>37</v>
      </c>
      <c r="D6" s="12" t="n">
        <v>3</v>
      </c>
      <c r="E6" s="13" t="n">
        <f aca="false">C6/D6</f>
        <v>12.3333333333333</v>
      </c>
      <c r="F6" s="14" t="n">
        <f aca="false">LN(E6)</f>
        <v>2.51230562397611</v>
      </c>
      <c r="G6" s="10" t="n">
        <f aca="false">(F6 - $F$16)^2</f>
        <v>0.0836435263499676</v>
      </c>
    </row>
    <row r="7" customFormat="false" ht="16" hidden="false" customHeight="false" outlineLevel="0" collapsed="false">
      <c r="A7" s="11" t="n">
        <v>6</v>
      </c>
      <c r="B7" s="12" t="s">
        <v>12</v>
      </c>
      <c r="C7" s="12" t="n">
        <v>82</v>
      </c>
      <c r="D7" s="12" t="n">
        <v>5</v>
      </c>
      <c r="E7" s="13" t="n">
        <f aca="false">C7/D7</f>
        <v>16.4</v>
      </c>
      <c r="F7" s="14" t="n">
        <f aca="false">LN(E7)</f>
        <v>2.79728133483015</v>
      </c>
      <c r="G7" s="10" t="n">
        <f aca="false">(F7 - $F$16)^2</f>
        <v>1.79453460602416E-005</v>
      </c>
    </row>
    <row r="8" customFormat="false" ht="16" hidden="false" customHeight="false" outlineLevel="0" collapsed="false">
      <c r="A8" s="11" t="n">
        <v>7</v>
      </c>
      <c r="B8" s="12" t="s">
        <v>13</v>
      </c>
      <c r="C8" s="12" t="n">
        <v>82</v>
      </c>
      <c r="D8" s="12" t="n">
        <v>4</v>
      </c>
      <c r="E8" s="13" t="n">
        <f aca="false">C8/D8</f>
        <v>20.5</v>
      </c>
      <c r="F8" s="14" t="n">
        <f aca="false">LN(E8)</f>
        <v>3.02042488614436</v>
      </c>
      <c r="G8" s="10" t="n">
        <f aca="false">(F8 - $F$16)^2</f>
        <v>0.0479204307527463</v>
      </c>
    </row>
    <row r="9" customFormat="false" ht="16" hidden="false" customHeight="false" outlineLevel="0" collapsed="false">
      <c r="A9" s="11" t="n">
        <v>8</v>
      </c>
      <c r="B9" s="12" t="s">
        <v>14</v>
      </c>
      <c r="C9" s="12" t="n">
        <v>87</v>
      </c>
      <c r="D9" s="12" t="n">
        <v>4</v>
      </c>
      <c r="E9" s="13" t="n">
        <f aca="false">C9/D9</f>
        <v>21.75</v>
      </c>
      <c r="F9" s="14" t="n">
        <f aca="false">LN(E9)</f>
        <v>3.07961375753469</v>
      </c>
      <c r="G9" s="10" t="n">
        <f aca="false">(F9 - $F$16)^2</f>
        <v>0.0773375119959581</v>
      </c>
    </row>
    <row r="10" customFormat="false" ht="16" hidden="false" customHeight="false" outlineLevel="0" collapsed="false">
      <c r="A10" s="11" t="n">
        <v>9</v>
      </c>
      <c r="B10" s="12" t="s">
        <v>15</v>
      </c>
      <c r="C10" s="12" t="n">
        <v>89</v>
      </c>
      <c r="D10" s="12" t="n">
        <v>4</v>
      </c>
      <c r="E10" s="13" t="n">
        <f aca="false">C10/D10</f>
        <v>22.25</v>
      </c>
      <c r="F10" s="14" t="n">
        <f aca="false">LN(E10)</f>
        <v>3.10234200861225</v>
      </c>
      <c r="G10" s="10" t="n">
        <f aca="false">(F10 - $F$16)^2</f>
        <v>0.0904953671778086</v>
      </c>
    </row>
    <row r="11" customFormat="false" ht="16" hidden="false" customHeight="false" outlineLevel="0" collapsed="false">
      <c r="A11" s="11" t="n">
        <v>10</v>
      </c>
      <c r="B11" s="12" t="s">
        <v>16</v>
      </c>
      <c r="C11" s="12" t="n">
        <v>230</v>
      </c>
      <c r="D11" s="12" t="n">
        <v>10</v>
      </c>
      <c r="E11" s="13" t="n">
        <f aca="false">C11/D11</f>
        <v>23</v>
      </c>
      <c r="F11" s="14" t="n">
        <f aca="false">LN(E11)</f>
        <v>3.13549421592915</v>
      </c>
      <c r="G11" s="10" t="n">
        <f aca="false">(F11 - $F$16)^2</f>
        <v>0.111540427016748</v>
      </c>
    </row>
    <row r="12" customFormat="false" ht="16" hidden="false" customHeight="false" outlineLevel="0" collapsed="false">
      <c r="A12" s="11" t="n">
        <v>11</v>
      </c>
      <c r="B12" s="12" t="s">
        <v>17</v>
      </c>
      <c r="C12" s="12" t="n">
        <v>85</v>
      </c>
      <c r="D12" s="12" t="n">
        <v>3</v>
      </c>
      <c r="E12" s="13" t="n">
        <f aca="false">C12/D12</f>
        <v>28.3333333333333</v>
      </c>
      <c r="F12" s="14" t="n">
        <f aca="false">LN(E12)</f>
        <v>3.34403896782221</v>
      </c>
      <c r="G12" s="10" t="n">
        <f aca="false">(F12 - $F$16)^2</f>
        <v>0.29432951093938</v>
      </c>
    </row>
    <row r="13" customFormat="false" ht="16" hidden="false" customHeight="false" outlineLevel="0" collapsed="false">
      <c r="A13" s="11" t="n">
        <v>12</v>
      </c>
      <c r="B13" s="12" t="s">
        <v>18</v>
      </c>
      <c r="C13" s="12" t="n">
        <v>87</v>
      </c>
      <c r="D13" s="12" t="n">
        <v>3</v>
      </c>
      <c r="E13" s="13" t="n">
        <f aca="false">C13/D13</f>
        <v>29</v>
      </c>
      <c r="F13" s="14" t="n">
        <f aca="false">LN(E13)</f>
        <v>3.36729582998647</v>
      </c>
      <c r="G13" s="10" t="n">
        <f aca="false">(F13 - $F$16)^2</f>
        <v>0.320105085197268</v>
      </c>
    </row>
    <row r="14" customFormat="false" ht="16" hidden="false" customHeight="false" outlineLevel="0" collapsed="false">
      <c r="A14" s="11" t="n">
        <v>13</v>
      </c>
      <c r="B14" s="12" t="s">
        <v>19</v>
      </c>
      <c r="C14" s="12" t="n">
        <v>558</v>
      </c>
      <c r="D14" s="12" t="n">
        <v>10</v>
      </c>
      <c r="E14" s="13" t="n">
        <f aca="false">C14/D14</f>
        <v>55.8</v>
      </c>
      <c r="F14" s="14" t="n">
        <f aca="false">LN(E14)</f>
        <v>4.02177386938727</v>
      </c>
      <c r="G14" s="10" t="n">
        <f aca="false">(F14 - $F$16)^2</f>
        <v>1.48902553481055</v>
      </c>
    </row>
    <row r="15" customFormat="false" ht="16" hidden="false" customHeight="false" outlineLevel="0" collapsed="false">
      <c r="A15" s="15"/>
      <c r="B15" s="16" t="s">
        <v>20</v>
      </c>
      <c r="C15" s="17"/>
      <c r="D15" s="17"/>
      <c r="E15" s="18" t="n">
        <f aca="false">SUM(E2:E14)</f>
        <v>260.033333333333</v>
      </c>
      <c r="F15" s="16" t="n">
        <f aca="false">SUM(F2:F14)</f>
        <v>36.4197278846959</v>
      </c>
      <c r="G15" s="19" t="n">
        <f aca="false">SUM(G2:G14)</f>
        <v>5.23503396041574</v>
      </c>
    </row>
    <row r="16" customFormat="false" ht="16" hidden="false" customHeight="false" outlineLevel="0" collapsed="false">
      <c r="A16" s="20"/>
      <c r="B16" s="21" t="s">
        <v>21</v>
      </c>
      <c r="C16" s="22"/>
      <c r="D16" s="22"/>
      <c r="E16" s="21" t="n">
        <f aca="false">E15/$A$14</f>
        <v>20.0025641025641</v>
      </c>
      <c r="F16" s="21" t="n">
        <f aca="false">F15/$A$14</f>
        <v>2.80151752959199</v>
      </c>
      <c r="G16" s="19" t="n">
        <f aca="false">G15/$A$14</f>
        <v>0.40269492003198</v>
      </c>
    </row>
    <row r="17" customFormat="false" ht="16" hidden="false" customHeight="false" outlineLevel="0" collapsed="false">
      <c r="B17" s="23"/>
      <c r="C17" s="24"/>
      <c r="D17" s="24"/>
      <c r="E17" s="24"/>
      <c r="F17" s="24"/>
      <c r="G17" s="24"/>
    </row>
    <row r="18" customFormat="false" ht="16" hidden="false" customHeight="false" outlineLevel="0" collapsed="false">
      <c r="B18" s="19" t="s">
        <v>22</v>
      </c>
      <c r="C18" s="19" t="n">
        <f aca="false">G15/$A$13</f>
        <v>0.436252830034645</v>
      </c>
      <c r="D18" s="24"/>
      <c r="E18" s="23"/>
      <c r="F18" s="23"/>
      <c r="G18" s="24"/>
    </row>
    <row r="19" customFormat="false" ht="16" hidden="false" customHeight="false" outlineLevel="0" collapsed="false">
      <c r="B19" s="19" t="s">
        <v>23</v>
      </c>
      <c r="C19" s="19" t="n">
        <f aca="false">SQRT(C18)</f>
        <v>0.660494383045492</v>
      </c>
      <c r="D19" s="24"/>
      <c r="E19" s="23"/>
      <c r="F19" s="23"/>
      <c r="G19" s="24"/>
    </row>
    <row r="20" customFormat="false" ht="16" hidden="false" customHeight="false" outlineLevel="0" collapsed="false">
      <c r="B20" s="0"/>
      <c r="C20" s="0"/>
      <c r="E20" s="23"/>
      <c r="F20" s="23"/>
    </row>
    <row r="21" customFormat="false" ht="16" hidden="false" customHeight="false" outlineLevel="0" collapsed="false">
      <c r="B21" s="19" t="s">
        <v>24</v>
      </c>
      <c r="C21" s="19" t="n">
        <f aca="false">$F$16 - 2*$C$19</f>
        <v>1.48052876350101</v>
      </c>
      <c r="E21" s="19" t="s">
        <v>25</v>
      </c>
      <c r="F21" s="25" t="n">
        <f aca="false">EXP(C21)</f>
        <v>4.39526912447869</v>
      </c>
    </row>
    <row r="22" customFormat="false" ht="16" hidden="false" customHeight="false" outlineLevel="0" collapsed="false">
      <c r="B22" s="19" t="s">
        <v>26</v>
      </c>
      <c r="C22" s="19" t="n">
        <f aca="false">$F$16-$C$19</f>
        <v>2.1410231465465</v>
      </c>
      <c r="E22" s="19" t="s">
        <v>27</v>
      </c>
      <c r="F22" s="25" t="n">
        <f aca="false">EXP(C22)</f>
        <v>8.50813824938923</v>
      </c>
    </row>
    <row r="23" customFormat="false" ht="16" hidden="false" customHeight="false" outlineLevel="0" collapsed="false">
      <c r="B23" s="19" t="s">
        <v>28</v>
      </c>
      <c r="C23" s="19" t="n">
        <f aca="false">$F$16</f>
        <v>2.80151752959199</v>
      </c>
      <c r="E23" s="19" t="s">
        <v>29</v>
      </c>
      <c r="F23" s="25" t="n">
        <f aca="false">EXP(C23)</f>
        <v>16.4696209539401</v>
      </c>
    </row>
    <row r="24" customFormat="false" ht="16" hidden="false" customHeight="false" outlineLevel="0" collapsed="false">
      <c r="B24" s="19" t="s">
        <v>30</v>
      </c>
      <c r="C24" s="19" t="n">
        <f aca="false">$F$16 + $C$19</f>
        <v>3.46201191263748</v>
      </c>
      <c r="E24" s="19" t="s">
        <v>31</v>
      </c>
      <c r="F24" s="25" t="n">
        <f aca="false">EXP(C24)</f>
        <v>31.8810539292699</v>
      </c>
    </row>
    <row r="25" customFormat="false" ht="16" hidden="false" customHeight="false" outlineLevel="0" collapsed="false">
      <c r="B25" s="19" t="s">
        <v>32</v>
      </c>
      <c r="C25" s="19" t="n">
        <f aca="false">$F$16 + 2*$C$19</f>
        <v>4.12250629568298</v>
      </c>
      <c r="E25" s="19" t="s">
        <v>33</v>
      </c>
      <c r="F25" s="25" t="n">
        <f aca="false">EXP(C25)</f>
        <v>61.7137214319348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6" activeCellId="0" sqref="H6"/>
    </sheetView>
  </sheetViews>
  <sheetFormatPr defaultRowHeight="16"/>
  <cols>
    <col collapsed="false" hidden="false" max="1" min="1" style="0" width="10.6814814814815"/>
    <col collapsed="false" hidden="false" max="2" min="2" style="0" width="18.6185185185185"/>
    <col collapsed="false" hidden="false" max="3" min="3" style="0" width="10.6814814814815"/>
    <col collapsed="false" hidden="false" max="4" min="4" style="0" width="15.5814814814815"/>
    <col collapsed="false" hidden="false" max="5" min="5" style="0" width="10.6814814814815"/>
    <col collapsed="false" hidden="false" max="6" min="6" style="0" width="15.6777777777778"/>
    <col collapsed="false" hidden="false" max="1025" min="7" style="0" width="10.6814814814815"/>
  </cols>
  <sheetData>
    <row r="1" customFormat="false" ht="17" hidden="false" customHeight="false" outlineLevel="0" collapsed="false">
      <c r="A1" s="2" t="s">
        <v>0</v>
      </c>
      <c r="B1" s="3" t="s">
        <v>34</v>
      </c>
      <c r="C1" s="3" t="s">
        <v>35</v>
      </c>
      <c r="D1" s="4" t="s">
        <v>36</v>
      </c>
      <c r="E1" s="4" t="s">
        <v>5</v>
      </c>
      <c r="F1" s="5" t="s">
        <v>6</v>
      </c>
    </row>
    <row r="2" customFormat="false" ht="16" hidden="false" customHeight="false" outlineLevel="0" collapsed="false">
      <c r="A2" s="6" t="n">
        <v>1</v>
      </c>
      <c r="B2" s="26" t="s">
        <v>37</v>
      </c>
      <c r="C2" s="26" t="n">
        <v>7</v>
      </c>
      <c r="D2" s="15" t="n">
        <f aca="false">C2</f>
        <v>7</v>
      </c>
      <c r="E2" s="15" t="n">
        <f aca="false">LN(D2)</f>
        <v>1.94591014905531</v>
      </c>
      <c r="F2" s="15" t="n">
        <f aca="false">(E2 - $E$19)^2</f>
        <v>0.224104629946393</v>
      </c>
    </row>
    <row r="3" customFormat="false" ht="16" hidden="false" customHeight="false" outlineLevel="0" collapsed="false">
      <c r="A3" s="11" t="n">
        <v>2</v>
      </c>
      <c r="B3" s="27" t="s">
        <v>38</v>
      </c>
      <c r="C3" s="27" t="n">
        <v>12</v>
      </c>
      <c r="D3" s="20" t="n">
        <f aca="false">C3</f>
        <v>12</v>
      </c>
      <c r="E3" s="20" t="n">
        <f aca="false">LN(D3)</f>
        <v>2.484906649788</v>
      </c>
      <c r="F3" s="15" t="n">
        <f aca="false">(E3 - $E$19)^2</f>
        <v>0.00430330692110186</v>
      </c>
    </row>
    <row r="4" customFormat="false" ht="16" hidden="false" customHeight="false" outlineLevel="0" collapsed="false">
      <c r="A4" s="11" t="n">
        <v>3</v>
      </c>
      <c r="B4" s="27" t="s">
        <v>39</v>
      </c>
      <c r="C4" s="27" t="n">
        <v>10</v>
      </c>
      <c r="D4" s="20" t="n">
        <f aca="false">C4</f>
        <v>10</v>
      </c>
      <c r="E4" s="20" t="n">
        <f aca="false">LN(D4)</f>
        <v>2.30258509299405</v>
      </c>
      <c r="F4" s="15" t="n">
        <f aca="false">(E4 - $E$19)^2</f>
        <v>0.0136240162637194</v>
      </c>
    </row>
    <row r="5" customFormat="false" ht="16" hidden="false" customHeight="false" outlineLevel="0" collapsed="false">
      <c r="A5" s="11" t="n">
        <v>4</v>
      </c>
      <c r="B5" s="27" t="s">
        <v>40</v>
      </c>
      <c r="C5" s="27" t="n">
        <v>12</v>
      </c>
      <c r="D5" s="20" t="n">
        <f aca="false">C5</f>
        <v>12</v>
      </c>
      <c r="E5" s="20" t="n">
        <f aca="false">LN(D5)</f>
        <v>2.484906649788</v>
      </c>
      <c r="F5" s="15" t="n">
        <f aca="false">(E5 - $E$19)^2</f>
        <v>0.00430330692110186</v>
      </c>
    </row>
    <row r="6" customFormat="false" ht="16" hidden="false" customHeight="false" outlineLevel="0" collapsed="false">
      <c r="A6" s="11" t="n">
        <v>5</v>
      </c>
      <c r="B6" s="27" t="s">
        <v>41</v>
      </c>
      <c r="C6" s="27" t="n">
        <v>10</v>
      </c>
      <c r="D6" s="20" t="n">
        <f aca="false">C6</f>
        <v>10</v>
      </c>
      <c r="E6" s="20" t="n">
        <f aca="false">LN(D6)</f>
        <v>2.30258509299405</v>
      </c>
      <c r="F6" s="15" t="n">
        <f aca="false">(E6 - $E$19)^2</f>
        <v>0.0136240162637194</v>
      </c>
    </row>
    <row r="7" customFormat="false" ht="16" hidden="false" customHeight="false" outlineLevel="0" collapsed="false">
      <c r="A7" s="11" t="n">
        <v>6</v>
      </c>
      <c r="B7" s="27" t="s">
        <v>42</v>
      </c>
      <c r="C7" s="27" t="n">
        <v>12</v>
      </c>
      <c r="D7" s="20" t="n">
        <f aca="false">C7</f>
        <v>12</v>
      </c>
      <c r="E7" s="20" t="n">
        <f aca="false">LN(D7)</f>
        <v>2.484906649788</v>
      </c>
      <c r="F7" s="15" t="n">
        <f aca="false">(E7 - $E$19)^2</f>
        <v>0.00430330692110186</v>
      </c>
    </row>
    <row r="8" customFormat="false" ht="16" hidden="false" customHeight="false" outlineLevel="0" collapsed="false">
      <c r="A8" s="11" t="n">
        <v>7</v>
      </c>
      <c r="B8" s="27" t="s">
        <v>43</v>
      </c>
      <c r="C8" s="27" t="n">
        <v>12</v>
      </c>
      <c r="D8" s="20" t="n">
        <f aca="false">C8</f>
        <v>12</v>
      </c>
      <c r="E8" s="20" t="n">
        <f aca="false">LN(D8)</f>
        <v>2.484906649788</v>
      </c>
      <c r="F8" s="15" t="n">
        <f aca="false">(E8 - $E$19)^2</f>
        <v>0.00430330692110186</v>
      </c>
    </row>
    <row r="9" customFormat="false" ht="16" hidden="false" customHeight="false" outlineLevel="0" collapsed="false">
      <c r="A9" s="11" t="n">
        <v>8</v>
      </c>
      <c r="B9" s="27" t="s">
        <v>44</v>
      </c>
      <c r="C9" s="27" t="n">
        <v>12</v>
      </c>
      <c r="D9" s="20" t="n">
        <f aca="false">C9</f>
        <v>12</v>
      </c>
      <c r="E9" s="20" t="n">
        <f aca="false">LN(D9)</f>
        <v>2.484906649788</v>
      </c>
      <c r="F9" s="15" t="n">
        <f aca="false">(E9 - $E$19)^2</f>
        <v>0.00430330692110186</v>
      </c>
    </row>
    <row r="10" customFormat="false" ht="16" hidden="false" customHeight="false" outlineLevel="0" collapsed="false">
      <c r="A10" s="11" t="n">
        <v>9</v>
      </c>
      <c r="B10" s="27" t="s">
        <v>45</v>
      </c>
      <c r="C10" s="27" t="n">
        <v>12</v>
      </c>
      <c r="D10" s="20" t="n">
        <f aca="false">C10</f>
        <v>12</v>
      </c>
      <c r="E10" s="20" t="n">
        <f aca="false">LN(D10)</f>
        <v>2.484906649788</v>
      </c>
      <c r="F10" s="15" t="n">
        <f aca="false">(E10 - $E$19)^2</f>
        <v>0.00430330692110186</v>
      </c>
    </row>
    <row r="11" customFormat="false" ht="16" hidden="false" customHeight="false" outlineLevel="0" collapsed="false">
      <c r="A11" s="11" t="n">
        <v>10</v>
      </c>
      <c r="B11" s="27" t="s">
        <v>46</v>
      </c>
      <c r="C11" s="27" t="n">
        <v>8</v>
      </c>
      <c r="D11" s="20" t="n">
        <f aca="false">C11</f>
        <v>8</v>
      </c>
      <c r="E11" s="20" t="n">
        <f aca="false">LN(D11)</f>
        <v>2.07944154167984</v>
      </c>
      <c r="F11" s="15" t="n">
        <f aca="false">(E11 - $E$19)^2</f>
        <v>0.115508566705286</v>
      </c>
    </row>
    <row r="12" customFormat="false" ht="16" hidden="false" customHeight="false" outlineLevel="0" collapsed="false">
      <c r="A12" s="11" t="n">
        <v>11</v>
      </c>
      <c r="B12" s="27" t="s">
        <v>47</v>
      </c>
      <c r="C12" s="27" t="n">
        <v>8</v>
      </c>
      <c r="D12" s="20" t="n">
        <f aca="false">C12</f>
        <v>8</v>
      </c>
      <c r="E12" s="20" t="n">
        <f aca="false">LN(D12)</f>
        <v>2.07944154167984</v>
      </c>
      <c r="F12" s="15" t="n">
        <f aca="false">(E12 - $E$19)^2</f>
        <v>0.115508566705286</v>
      </c>
    </row>
    <row r="13" customFormat="false" ht="16" hidden="false" customHeight="false" outlineLevel="0" collapsed="false">
      <c r="A13" s="11" t="n">
        <v>12</v>
      </c>
      <c r="B13" s="27" t="s">
        <v>48</v>
      </c>
      <c r="C13" s="27" t="n">
        <v>8</v>
      </c>
      <c r="D13" s="20" t="n">
        <f aca="false">C13</f>
        <v>8</v>
      </c>
      <c r="E13" s="20" t="n">
        <f aca="false">LN(D13)</f>
        <v>2.07944154167984</v>
      </c>
      <c r="F13" s="15" t="n">
        <f aca="false">(E13 - $E$19)^2</f>
        <v>0.115508566705286</v>
      </c>
    </row>
    <row r="14" customFormat="false" ht="16" hidden="false" customHeight="false" outlineLevel="0" collapsed="false">
      <c r="A14" s="11" t="n">
        <v>13</v>
      </c>
      <c r="B14" s="27" t="s">
        <v>49</v>
      </c>
      <c r="C14" s="27" t="n">
        <v>20</v>
      </c>
      <c r="D14" s="20" t="n">
        <f aca="false">C14</f>
        <v>20</v>
      </c>
      <c r="E14" s="20" t="n">
        <f aca="false">LN(D14)</f>
        <v>2.99573227355399</v>
      </c>
      <c r="F14" s="15" t="n">
        <f aca="false">(E14 - $E$19)^2</f>
        <v>0.332266033329734</v>
      </c>
    </row>
    <row r="15" customFormat="false" ht="16" hidden="false" customHeight="false" outlineLevel="0" collapsed="false">
      <c r="A15" s="11" t="n">
        <v>14</v>
      </c>
      <c r="B15" s="27" t="s">
        <v>50</v>
      </c>
      <c r="C15" s="27" t="n">
        <v>14</v>
      </c>
      <c r="D15" s="20" t="n">
        <f aca="false">C15</f>
        <v>14</v>
      </c>
      <c r="E15" s="20" t="n">
        <f aca="false">LN(D15)</f>
        <v>2.63905732961526</v>
      </c>
      <c r="F15" s="15" t="n">
        <f aca="false">(E15 - $E$19)^2</f>
        <v>0.0482901834773899</v>
      </c>
    </row>
    <row r="16" customFormat="false" ht="16" hidden="false" customHeight="false" outlineLevel="0" collapsed="false">
      <c r="A16" s="11" t="n">
        <v>15</v>
      </c>
      <c r="B16" s="27" t="s">
        <v>51</v>
      </c>
      <c r="C16" s="27" t="n">
        <v>18</v>
      </c>
      <c r="D16" s="20" t="n">
        <f aca="false">C16</f>
        <v>18</v>
      </c>
      <c r="E16" s="20" t="n">
        <f aca="false">LN(D16)</f>
        <v>2.89037175789616</v>
      </c>
      <c r="F16" s="15" t="n">
        <f aca="false">(E16 - $E$19)^2</f>
        <v>0.221901954923248</v>
      </c>
    </row>
    <row r="17" customFormat="false" ht="16" hidden="false" customHeight="false" outlineLevel="0" collapsed="false">
      <c r="A17" s="11" t="n">
        <v>16</v>
      </c>
      <c r="B17" s="27" t="s">
        <v>52</v>
      </c>
      <c r="C17" s="27" t="n">
        <v>12</v>
      </c>
      <c r="D17" s="20" t="n">
        <f aca="false">C17</f>
        <v>12</v>
      </c>
      <c r="E17" s="20" t="n">
        <f aca="false">LN(D17)</f>
        <v>2.484906649788</v>
      </c>
      <c r="F17" s="15" t="n">
        <f aca="false">(E17 - $E$19)^2</f>
        <v>0.00430330692110186</v>
      </c>
    </row>
    <row r="18" customFormat="false" ht="16" hidden="false" customHeight="false" outlineLevel="0" collapsed="false">
      <c r="A18" s="20"/>
      <c r="B18" s="28" t="s">
        <v>20</v>
      </c>
      <c r="C18" s="21"/>
      <c r="D18" s="21" t="n">
        <f aca="false">SUM(D2:D17)</f>
        <v>187</v>
      </c>
      <c r="E18" s="21" t="n">
        <f aca="false">SUM(E2:E17)</f>
        <v>38.7089128696643</v>
      </c>
      <c r="F18" s="21" t="n">
        <f aca="false">SUM(F2:F17)</f>
        <v>1.23045968276778</v>
      </c>
    </row>
    <row r="19" customFormat="false" ht="16" hidden="false" customHeight="false" outlineLevel="0" collapsed="false">
      <c r="A19" s="20"/>
      <c r="B19" s="28" t="s">
        <v>21</v>
      </c>
      <c r="C19" s="21"/>
      <c r="D19" s="21" t="n">
        <f aca="false">D18/$A$17</f>
        <v>11.6875</v>
      </c>
      <c r="E19" s="21" t="n">
        <f aca="false">E18/A17</f>
        <v>2.41930705435402</v>
      </c>
      <c r="F19" s="21" t="n">
        <f aca="false">F18/A17</f>
        <v>0.076903730172986</v>
      </c>
    </row>
    <row r="21" customFormat="false" ht="16" hidden="false" customHeight="false" outlineLevel="0" collapsed="false">
      <c r="B21" s="19" t="s">
        <v>22</v>
      </c>
      <c r="C21" s="19" t="n">
        <f aca="false">F18/$A$16</f>
        <v>0.0820306455178517</v>
      </c>
      <c r="D21" s="24"/>
      <c r="E21" s="23"/>
      <c r="F21" s="23"/>
    </row>
    <row r="22" customFormat="false" ht="16" hidden="false" customHeight="false" outlineLevel="0" collapsed="false">
      <c r="B22" s="19" t="s">
        <v>23</v>
      </c>
      <c r="C22" s="19" t="n">
        <f aca="false">SQRT(C21)</f>
        <v>0.286409925662243</v>
      </c>
      <c r="D22" s="24"/>
      <c r="E22" s="23"/>
      <c r="F22" s="23"/>
    </row>
    <row r="23" customFormat="false" ht="16" hidden="false" customHeight="false" outlineLevel="0" collapsed="false">
      <c r="B23" s="1"/>
      <c r="C23" s="1"/>
      <c r="D23" s="1"/>
      <c r="E23" s="23"/>
      <c r="F23" s="23"/>
    </row>
    <row r="24" customFormat="false" ht="16" hidden="false" customHeight="false" outlineLevel="0" collapsed="false">
      <c r="B24" s="19" t="s">
        <v>24</v>
      </c>
      <c r="C24" s="19" t="n">
        <f aca="false">$E$19 - 2*$C$22</f>
        <v>1.84648720302953</v>
      </c>
      <c r="D24" s="1"/>
      <c r="E24" s="19" t="s">
        <v>25</v>
      </c>
      <c r="F24" s="25" t="n">
        <f aca="false">EXP(C24)</f>
        <v>6.33751796121172</v>
      </c>
    </row>
    <row r="25" customFormat="false" ht="16" hidden="false" customHeight="false" outlineLevel="0" collapsed="false">
      <c r="B25" s="19" t="s">
        <v>26</v>
      </c>
      <c r="C25" s="19" t="n">
        <f aca="false">$E$19 - $C$22</f>
        <v>2.13289712869178</v>
      </c>
      <c r="D25" s="1"/>
      <c r="E25" s="19" t="s">
        <v>27</v>
      </c>
      <c r="F25" s="25" t="n">
        <f aca="false">EXP(C25)</f>
        <v>8.43928111212605</v>
      </c>
    </row>
    <row r="26" customFormat="false" ht="16" hidden="false" customHeight="false" outlineLevel="0" collapsed="false">
      <c r="B26" s="19" t="s">
        <v>28</v>
      </c>
      <c r="C26" s="19" t="n">
        <f aca="false">$E$19</f>
        <v>2.41930705435402</v>
      </c>
      <c r="D26" s="1"/>
      <c r="E26" s="19" t="s">
        <v>29</v>
      </c>
      <c r="F26" s="25" t="n">
        <f aca="false">EXP(C26)</f>
        <v>11.2380692449935</v>
      </c>
    </row>
    <row r="27" customFormat="false" ht="16" hidden="false" customHeight="false" outlineLevel="0" collapsed="false">
      <c r="B27" s="19" t="s">
        <v>30</v>
      </c>
      <c r="C27" s="19" t="n">
        <f aca="false">$E$19 + $C$22</f>
        <v>2.70571698001626</v>
      </c>
      <c r="D27" s="1"/>
      <c r="E27" s="19" t="s">
        <v>31</v>
      </c>
      <c r="F27" s="25" t="n">
        <f aca="false">EXP(C27)</f>
        <v>14.9650424813794</v>
      </c>
    </row>
    <row r="28" customFormat="false" ht="16" hidden="false" customHeight="false" outlineLevel="0" collapsed="false">
      <c r="B28" s="19" t="s">
        <v>32</v>
      </c>
      <c r="C28" s="19" t="n">
        <f aca="false">$E$19 +  2*$C$22</f>
        <v>2.99212690567851</v>
      </c>
      <c r="D28" s="1"/>
      <c r="E28" s="19" t="s">
        <v>33</v>
      </c>
      <c r="F28" s="25" t="n">
        <f aca="false">EXP(C28)</f>
        <v>19.9280224731895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47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2016-03-01T16:37:06Z</dcterms:created>
  <dc:creator>Microsoft Office User</dc:creator>
  <dc:description/>
  <dc:language>en-US</dc:language>
  <cp:lastModifiedBy/>
  <dcterms:modified xsi:type="dcterms:W3CDTF">2017-10-04T12:07:06Z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