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ITESM\'20 QUINTO SEMESTRE\Métodos numéricos\"/>
    </mc:Choice>
  </mc:AlternateContent>
  <xr:revisionPtr revIDLastSave="0" documentId="13_ncr:1_{83B05F6F-EDDC-4BCD-9B01-5DBF258786A2}" xr6:coauthVersionLast="45" xr6:coauthVersionMax="45" xr10:uidLastSave="{00000000-0000-0000-0000-000000000000}"/>
  <bookViews>
    <workbookView xWindow="-108" yWindow="-108" windowWidth="23256" windowHeight="12576" firstSheet="2" activeTab="4" xr2:uid="{6AA9BA9C-DA8B-438B-9057-6AC3146F87C1}"/>
  </bookViews>
  <sheets>
    <sheet name="Euler y Heun 1" sheetId="1" r:id="rId1"/>
    <sheet name="Euler y Heun 2" sheetId="2" r:id="rId2"/>
    <sheet name="Euler y Heun 3" sheetId="3" r:id="rId3"/>
    <sheet name="Ralston" sheetId="4" r:id="rId4"/>
    <sheet name="RungeKuta" sheetId="5" r:id="rId5"/>
  </sheets>
  <externalReferences>
    <externalReference r:id="rId6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4" l="1"/>
  <c r="N10" i="5"/>
  <c r="D10" i="5"/>
  <c r="D6" i="5"/>
  <c r="F10" i="5" l="1"/>
  <c r="E10" i="5"/>
  <c r="K10" i="5"/>
  <c r="M10" i="5" s="1"/>
  <c r="B11" i="5"/>
  <c r="I42" i="4"/>
  <c r="D42" i="4"/>
  <c r="D38" i="4"/>
  <c r="E42" i="4" s="1"/>
  <c r="G42" i="4" s="1"/>
  <c r="H42" i="4" s="1"/>
  <c r="C43" i="4" s="1"/>
  <c r="I9" i="4"/>
  <c r="D9" i="4"/>
  <c r="F9" i="4" s="1"/>
  <c r="B10" i="4"/>
  <c r="F42" i="4" l="1"/>
  <c r="E11" i="5"/>
  <c r="N11" i="5"/>
  <c r="D11" i="5"/>
  <c r="B12" i="5"/>
  <c r="K11" i="5"/>
  <c r="M11" i="5" s="1"/>
  <c r="H10" i="5"/>
  <c r="J10" i="5" s="1"/>
  <c r="L10" i="5" s="1"/>
  <c r="G10" i="5"/>
  <c r="E10" i="4"/>
  <c r="G10" i="4" s="1"/>
  <c r="D10" i="4"/>
  <c r="B11" i="4"/>
  <c r="I10" i="4"/>
  <c r="B43" i="4"/>
  <c r="E9" i="4"/>
  <c r="G9" i="4" s="1"/>
  <c r="D44" i="3"/>
  <c r="C39" i="3"/>
  <c r="B45" i="3" s="1"/>
  <c r="B46" i="3" s="1"/>
  <c r="D10" i="3"/>
  <c r="C11" i="3" s="1"/>
  <c r="C5" i="3"/>
  <c r="B11" i="3" s="1"/>
  <c r="H9" i="4" l="1"/>
  <c r="C10" i="4" s="1"/>
  <c r="B13" i="5"/>
  <c r="N12" i="5"/>
  <c r="E12" i="5"/>
  <c r="D12" i="5"/>
  <c r="K12" i="5"/>
  <c r="M12" i="5" s="1"/>
  <c r="I10" i="5"/>
  <c r="C11" i="5"/>
  <c r="H11" i="5"/>
  <c r="J11" i="5" s="1"/>
  <c r="G11" i="5"/>
  <c r="I11" i="4"/>
  <c r="E11" i="4"/>
  <c r="G11" i="4" s="1"/>
  <c r="D11" i="4"/>
  <c r="B12" i="4"/>
  <c r="E43" i="4"/>
  <c r="G43" i="4" s="1"/>
  <c r="D43" i="4"/>
  <c r="B44" i="4"/>
  <c r="I43" i="4"/>
  <c r="E11" i="3"/>
  <c r="D11" i="3"/>
  <c r="C12" i="3" s="1"/>
  <c r="B12" i="3"/>
  <c r="B47" i="3"/>
  <c r="E46" i="3"/>
  <c r="C45" i="3"/>
  <c r="D45" i="3" s="1"/>
  <c r="E45" i="3"/>
  <c r="F10" i="4" l="1"/>
  <c r="H10" i="4"/>
  <c r="C11" i="4" s="1"/>
  <c r="F11" i="4" s="1"/>
  <c r="L11" i="5"/>
  <c r="F11" i="5"/>
  <c r="I11" i="5"/>
  <c r="C12" i="5"/>
  <c r="H12" i="5"/>
  <c r="J12" i="5" s="1"/>
  <c r="G12" i="5"/>
  <c r="K13" i="5"/>
  <c r="M13" i="5" s="1"/>
  <c r="E13" i="5"/>
  <c r="D13" i="5"/>
  <c r="B14" i="5"/>
  <c r="N13" i="5"/>
  <c r="E12" i="4"/>
  <c r="G12" i="4" s="1"/>
  <c r="D12" i="4"/>
  <c r="I12" i="4"/>
  <c r="B13" i="4"/>
  <c r="H43" i="4"/>
  <c r="C44" i="4" s="1"/>
  <c r="F43" i="4"/>
  <c r="E44" i="4"/>
  <c r="G44" i="4" s="1"/>
  <c r="I44" i="4"/>
  <c r="D44" i="4"/>
  <c r="B45" i="4"/>
  <c r="B13" i="3"/>
  <c r="E12" i="3"/>
  <c r="D12" i="3"/>
  <c r="C13" i="3" s="1"/>
  <c r="E47" i="3"/>
  <c r="B48" i="3"/>
  <c r="C46" i="3"/>
  <c r="H11" i="4" l="1"/>
  <c r="C12" i="4" s="1"/>
  <c r="H12" i="4" s="1"/>
  <c r="C13" i="4" s="1"/>
  <c r="C13" i="5"/>
  <c r="F12" i="5"/>
  <c r="I12" i="5"/>
  <c r="L12" i="5"/>
  <c r="H13" i="5"/>
  <c r="J13" i="5" s="1"/>
  <c r="G13" i="5"/>
  <c r="N14" i="5"/>
  <c r="E14" i="5"/>
  <c r="D14" i="5"/>
  <c r="K14" i="5"/>
  <c r="M14" i="5" s="1"/>
  <c r="B15" i="5"/>
  <c r="B14" i="4"/>
  <c r="I13" i="4"/>
  <c r="E13" i="4"/>
  <c r="G13" i="4" s="1"/>
  <c r="D13" i="4"/>
  <c r="E45" i="4"/>
  <c r="G45" i="4" s="1"/>
  <c r="B46" i="4"/>
  <c r="I45" i="4"/>
  <c r="D45" i="4"/>
  <c r="H44" i="4"/>
  <c r="C45" i="4" s="1"/>
  <c r="F44" i="4"/>
  <c r="D46" i="3"/>
  <c r="C47" i="3" s="1"/>
  <c r="B49" i="3"/>
  <c r="E48" i="3"/>
  <c r="E13" i="3"/>
  <c r="D13" i="3"/>
  <c r="C14" i="3" s="1"/>
  <c r="B14" i="3"/>
  <c r="F12" i="4" l="1"/>
  <c r="G14" i="5"/>
  <c r="H14" i="5"/>
  <c r="J14" i="5" s="1"/>
  <c r="K15" i="5"/>
  <c r="M15" i="5" s="1"/>
  <c r="B16" i="5"/>
  <c r="N15" i="5"/>
  <c r="E15" i="5"/>
  <c r="D15" i="5"/>
  <c r="I13" i="5"/>
  <c r="C14" i="5"/>
  <c r="F13" i="5"/>
  <c r="L13" i="5"/>
  <c r="H13" i="4"/>
  <c r="C14" i="4" s="1"/>
  <c r="F13" i="4"/>
  <c r="E46" i="4"/>
  <c r="G46" i="4" s="1"/>
  <c r="B47" i="4"/>
  <c r="I46" i="4"/>
  <c r="D46" i="4"/>
  <c r="H45" i="4"/>
  <c r="C46" i="4" s="1"/>
  <c r="F45" i="4"/>
  <c r="I14" i="4"/>
  <c r="E14" i="4"/>
  <c r="G14" i="4" s="1"/>
  <c r="B15" i="4"/>
  <c r="D14" i="4"/>
  <c r="D47" i="3"/>
  <c r="C48" i="3" s="1"/>
  <c r="E49" i="3"/>
  <c r="B50" i="3"/>
  <c r="B15" i="3"/>
  <c r="D14" i="3"/>
  <c r="C15" i="3" s="1"/>
  <c r="E14" i="3"/>
  <c r="D16" i="5" l="1"/>
  <c r="K16" i="5"/>
  <c r="M16" i="5" s="1"/>
  <c r="E16" i="5"/>
  <c r="B17" i="5"/>
  <c r="N16" i="5"/>
  <c r="H15" i="5"/>
  <c r="J15" i="5" s="1"/>
  <c r="G15" i="5"/>
  <c r="F14" i="5"/>
  <c r="L14" i="5"/>
  <c r="C15" i="5"/>
  <c r="I14" i="5"/>
  <c r="E47" i="4"/>
  <c r="G47" i="4" s="1"/>
  <c r="D47" i="4"/>
  <c r="B48" i="4"/>
  <c r="I47" i="4"/>
  <c r="E15" i="4"/>
  <c r="G15" i="4" s="1"/>
  <c r="D15" i="4"/>
  <c r="B16" i="4"/>
  <c r="I15" i="4"/>
  <c r="H46" i="4"/>
  <c r="C47" i="4" s="1"/>
  <c r="F46" i="4"/>
  <c r="H14" i="4"/>
  <c r="C15" i="4" s="1"/>
  <c r="F14" i="4"/>
  <c r="D48" i="3"/>
  <c r="C49" i="3" s="1"/>
  <c r="E15" i="3"/>
  <c r="D15" i="3"/>
  <c r="C16" i="3" s="1"/>
  <c r="B16" i="3"/>
  <c r="B51" i="3"/>
  <c r="E50" i="3"/>
  <c r="H16" i="5" l="1"/>
  <c r="J16" i="5" s="1"/>
  <c r="G16" i="5"/>
  <c r="B18" i="5"/>
  <c r="N17" i="5"/>
  <c r="E17" i="5"/>
  <c r="D17" i="5"/>
  <c r="K17" i="5"/>
  <c r="M17" i="5" s="1"/>
  <c r="I15" i="5"/>
  <c r="C16" i="5"/>
  <c r="F15" i="5"/>
  <c r="L15" i="5"/>
  <c r="E48" i="4"/>
  <c r="G48" i="4" s="1"/>
  <c r="D48" i="4"/>
  <c r="I48" i="4"/>
  <c r="B49" i="4"/>
  <c r="H15" i="4"/>
  <c r="C16" i="4" s="1"/>
  <c r="F15" i="4"/>
  <c r="I16" i="4"/>
  <c r="E16" i="4"/>
  <c r="G16" i="4" s="1"/>
  <c r="D16" i="4"/>
  <c r="B17" i="4"/>
  <c r="F47" i="4"/>
  <c r="H47" i="4"/>
  <c r="C48" i="4" s="1"/>
  <c r="D49" i="3"/>
  <c r="C50" i="3" s="1"/>
  <c r="B52" i="3"/>
  <c r="E51" i="3"/>
  <c r="B17" i="3"/>
  <c r="E16" i="3"/>
  <c r="D16" i="3"/>
  <c r="C17" i="3" s="1"/>
  <c r="G17" i="5" l="1"/>
  <c r="H17" i="5"/>
  <c r="J17" i="5" s="1"/>
  <c r="D18" i="5"/>
  <c r="B19" i="5"/>
  <c r="N18" i="5"/>
  <c r="E18" i="5"/>
  <c r="K18" i="5"/>
  <c r="M18" i="5" s="1"/>
  <c r="L16" i="5"/>
  <c r="I16" i="5"/>
  <c r="F16" i="5"/>
  <c r="C17" i="5"/>
  <c r="H16" i="4"/>
  <c r="C17" i="4" s="1"/>
  <c r="F16" i="4"/>
  <c r="H48" i="4"/>
  <c r="C49" i="4" s="1"/>
  <c r="F48" i="4"/>
  <c r="E49" i="4"/>
  <c r="G49" i="4" s="1"/>
  <c r="B50" i="4"/>
  <c r="I49" i="4"/>
  <c r="D49" i="4"/>
  <c r="B18" i="4"/>
  <c r="E17" i="4"/>
  <c r="G17" i="4" s="1"/>
  <c r="D17" i="4"/>
  <c r="I17" i="4"/>
  <c r="D50" i="3"/>
  <c r="C51" i="3" s="1"/>
  <c r="B53" i="3"/>
  <c r="E52" i="3"/>
  <c r="E17" i="3"/>
  <c r="D17" i="3"/>
  <c r="C18" i="3" s="1"/>
  <c r="B18" i="3"/>
  <c r="E19" i="5" l="1"/>
  <c r="D19" i="5"/>
  <c r="B20" i="5"/>
  <c r="N19" i="5"/>
  <c r="K19" i="5"/>
  <c r="M19" i="5" s="1"/>
  <c r="H18" i="5"/>
  <c r="J18" i="5" s="1"/>
  <c r="G18" i="5"/>
  <c r="F17" i="5"/>
  <c r="L17" i="5"/>
  <c r="I17" i="5"/>
  <c r="C18" i="5"/>
  <c r="E50" i="4"/>
  <c r="G50" i="4" s="1"/>
  <c r="D50" i="4"/>
  <c r="B51" i="4"/>
  <c r="I50" i="4"/>
  <c r="H49" i="4"/>
  <c r="C50" i="4" s="1"/>
  <c r="F49" i="4"/>
  <c r="I18" i="4"/>
  <c r="E18" i="4"/>
  <c r="G18" i="4" s="1"/>
  <c r="D18" i="4"/>
  <c r="B19" i="4"/>
  <c r="H17" i="4"/>
  <c r="C18" i="4" s="1"/>
  <c r="F17" i="4"/>
  <c r="D51" i="3"/>
  <c r="C52" i="3" s="1"/>
  <c r="D18" i="3"/>
  <c r="C19" i="3" s="1"/>
  <c r="B19" i="3"/>
  <c r="E18" i="3"/>
  <c r="B54" i="3"/>
  <c r="E53" i="3"/>
  <c r="B21" i="5" l="1"/>
  <c r="N20" i="5"/>
  <c r="E20" i="5"/>
  <c r="D20" i="5"/>
  <c r="K20" i="5"/>
  <c r="M20" i="5" s="1"/>
  <c r="I18" i="5"/>
  <c r="C19" i="5"/>
  <c r="F18" i="5"/>
  <c r="L18" i="5"/>
  <c r="G19" i="5"/>
  <c r="H19" i="5"/>
  <c r="J19" i="5" s="1"/>
  <c r="E51" i="4"/>
  <c r="G51" i="4" s="1"/>
  <c r="D51" i="4"/>
  <c r="I51" i="4"/>
  <c r="B52" i="4"/>
  <c r="H50" i="4"/>
  <c r="C51" i="4" s="1"/>
  <c r="F50" i="4"/>
  <c r="H18" i="4"/>
  <c r="C19" i="4" s="1"/>
  <c r="F18" i="4"/>
  <c r="B20" i="4"/>
  <c r="E19" i="4"/>
  <c r="G19" i="4" s="1"/>
  <c r="D19" i="4"/>
  <c r="I19" i="4"/>
  <c r="D52" i="3"/>
  <c r="C53" i="3" s="1"/>
  <c r="B55" i="3"/>
  <c r="E54" i="3"/>
  <c r="E19" i="3"/>
  <c r="D19" i="3"/>
  <c r="C20" i="3" s="1"/>
  <c r="B20" i="3"/>
  <c r="L19" i="5" l="1"/>
  <c r="I19" i="5"/>
  <c r="F19" i="5"/>
  <c r="C20" i="5"/>
  <c r="H20" i="5"/>
  <c r="J20" i="5" s="1"/>
  <c r="G20" i="5"/>
  <c r="K21" i="5"/>
  <c r="M21" i="5" s="1"/>
  <c r="D21" i="5"/>
  <c r="B22" i="5"/>
  <c r="N21" i="5"/>
  <c r="E21" i="5"/>
  <c r="H19" i="4"/>
  <c r="C20" i="4" s="1"/>
  <c r="F19" i="4"/>
  <c r="H51" i="4"/>
  <c r="C52" i="4" s="1"/>
  <c r="F51" i="4"/>
  <c r="E52" i="4"/>
  <c r="G52" i="4" s="1"/>
  <c r="D52" i="4"/>
  <c r="B53" i="4"/>
  <c r="I52" i="4"/>
  <c r="I20" i="4"/>
  <c r="E20" i="4"/>
  <c r="G20" i="4" s="1"/>
  <c r="D20" i="4"/>
  <c r="B21" i="4"/>
  <c r="D53" i="3"/>
  <c r="C54" i="3" s="1"/>
  <c r="B21" i="3"/>
  <c r="E20" i="3"/>
  <c r="D20" i="3"/>
  <c r="C21" i="3" s="1"/>
  <c r="B56" i="3"/>
  <c r="E55" i="3"/>
  <c r="C21" i="5" l="1"/>
  <c r="F20" i="5"/>
  <c r="I20" i="5"/>
  <c r="L20" i="5"/>
  <c r="H21" i="5"/>
  <c r="J21" i="5" s="1"/>
  <c r="G21" i="5"/>
  <c r="N22" i="5"/>
  <c r="E22" i="5"/>
  <c r="D22" i="5"/>
  <c r="K22" i="5"/>
  <c r="M22" i="5" s="1"/>
  <c r="B23" i="5"/>
  <c r="I21" i="4"/>
  <c r="E21" i="4"/>
  <c r="G21" i="4" s="1"/>
  <c r="D21" i="4"/>
  <c r="B22" i="4"/>
  <c r="H52" i="4"/>
  <c r="C53" i="4" s="1"/>
  <c r="F52" i="4"/>
  <c r="E53" i="4"/>
  <c r="G53" i="4" s="1"/>
  <c r="D53" i="4"/>
  <c r="B54" i="4"/>
  <c r="I53" i="4"/>
  <c r="H20" i="4"/>
  <c r="C21" i="4" s="1"/>
  <c r="F20" i="4"/>
  <c r="D54" i="3"/>
  <c r="C55" i="3" s="1"/>
  <c r="B57" i="3"/>
  <c r="E56" i="3"/>
  <c r="E21" i="3"/>
  <c r="D21" i="3"/>
  <c r="C22" i="3" s="1"/>
  <c r="B22" i="3"/>
  <c r="B24" i="5" l="1"/>
  <c r="N23" i="5"/>
  <c r="E23" i="5"/>
  <c r="D23" i="5"/>
  <c r="K23" i="5"/>
  <c r="M23" i="5" s="1"/>
  <c r="H22" i="5"/>
  <c r="J22" i="5" s="1"/>
  <c r="G22" i="5"/>
  <c r="L21" i="5"/>
  <c r="I21" i="5"/>
  <c r="C22" i="5"/>
  <c r="F21" i="5"/>
  <c r="H21" i="4"/>
  <c r="C22" i="4" s="1"/>
  <c r="F21" i="4"/>
  <c r="F53" i="4"/>
  <c r="H53" i="4"/>
  <c r="C54" i="4" s="1"/>
  <c r="E22" i="4"/>
  <c r="G22" i="4" s="1"/>
  <c r="D22" i="4"/>
  <c r="I22" i="4"/>
  <c r="B23" i="4"/>
  <c r="E54" i="4"/>
  <c r="G54" i="4" s="1"/>
  <c r="D54" i="4"/>
  <c r="I54" i="4"/>
  <c r="B55" i="4"/>
  <c r="D55" i="3"/>
  <c r="C56" i="3" s="1"/>
  <c r="B58" i="3"/>
  <c r="E57" i="3"/>
  <c r="B23" i="3"/>
  <c r="E22" i="3"/>
  <c r="D22" i="3"/>
  <c r="C23" i="3" s="1"/>
  <c r="F22" i="5" l="1"/>
  <c r="C23" i="5"/>
  <c r="L22" i="5"/>
  <c r="I22" i="5"/>
  <c r="H23" i="5"/>
  <c r="J23" i="5" s="1"/>
  <c r="G23" i="5"/>
  <c r="D24" i="5"/>
  <c r="K24" i="5"/>
  <c r="M24" i="5" s="1"/>
  <c r="E24" i="5"/>
  <c r="B25" i="5"/>
  <c r="N24" i="5"/>
  <c r="H54" i="4"/>
  <c r="C55" i="4" s="1"/>
  <c r="F54" i="4"/>
  <c r="E55" i="4"/>
  <c r="G55" i="4" s="1"/>
  <c r="D55" i="4"/>
  <c r="B56" i="4"/>
  <c r="I55" i="4"/>
  <c r="I23" i="4"/>
  <c r="E23" i="4"/>
  <c r="G23" i="4" s="1"/>
  <c r="D23" i="4"/>
  <c r="B24" i="4"/>
  <c r="H22" i="4"/>
  <c r="C23" i="4" s="1"/>
  <c r="F22" i="4"/>
  <c r="D56" i="3"/>
  <c r="C57" i="3" s="1"/>
  <c r="E23" i="3"/>
  <c r="D23" i="3"/>
  <c r="C24" i="3" s="1"/>
  <c r="B24" i="3"/>
  <c r="E58" i="3"/>
  <c r="B59" i="3"/>
  <c r="I23" i="5" l="1"/>
  <c r="C24" i="5"/>
  <c r="F23" i="5"/>
  <c r="L23" i="5"/>
  <c r="B26" i="5"/>
  <c r="N25" i="5"/>
  <c r="E25" i="5"/>
  <c r="D25" i="5"/>
  <c r="K25" i="5"/>
  <c r="M25" i="5" s="1"/>
  <c r="H24" i="5"/>
  <c r="J24" i="5" s="1"/>
  <c r="G24" i="5"/>
  <c r="E56" i="4"/>
  <c r="G56" i="4" s="1"/>
  <c r="D56" i="4"/>
  <c r="I56" i="4"/>
  <c r="B57" i="4"/>
  <c r="I24" i="4"/>
  <c r="E24" i="4"/>
  <c r="G24" i="4" s="1"/>
  <c r="D24" i="4"/>
  <c r="B25" i="4"/>
  <c r="H23" i="4"/>
  <c r="C24" i="4" s="1"/>
  <c r="F23" i="4"/>
  <c r="F55" i="4"/>
  <c r="H55" i="4"/>
  <c r="C56" i="4" s="1"/>
  <c r="D57" i="3"/>
  <c r="C58" i="3" s="1"/>
  <c r="E24" i="3"/>
  <c r="D24" i="3"/>
  <c r="C25" i="3" s="1"/>
  <c r="B25" i="3"/>
  <c r="B60" i="3"/>
  <c r="E59" i="3"/>
  <c r="G25" i="5" l="1"/>
  <c r="H25" i="5"/>
  <c r="J25" i="5" s="1"/>
  <c r="B27" i="5"/>
  <c r="D26" i="5"/>
  <c r="K26" i="5"/>
  <c r="M26" i="5" s="1"/>
  <c r="N26" i="5"/>
  <c r="E26" i="5"/>
  <c r="L24" i="5"/>
  <c r="F24" i="5"/>
  <c r="I24" i="5"/>
  <c r="C25" i="5"/>
  <c r="I25" i="4"/>
  <c r="E25" i="4"/>
  <c r="G25" i="4" s="1"/>
  <c r="D25" i="4"/>
  <c r="B26" i="4"/>
  <c r="E57" i="4"/>
  <c r="G57" i="4" s="1"/>
  <c r="D57" i="4"/>
  <c r="B58" i="4"/>
  <c r="I57" i="4"/>
  <c r="F56" i="4"/>
  <c r="H56" i="4"/>
  <c r="C57" i="4" s="1"/>
  <c r="H24" i="4"/>
  <c r="C25" i="4" s="1"/>
  <c r="F24" i="4"/>
  <c r="D58" i="3"/>
  <c r="C59" i="3" s="1"/>
  <c r="B61" i="3"/>
  <c r="E60" i="3"/>
  <c r="E25" i="3"/>
  <c r="D25" i="3"/>
  <c r="C26" i="3" s="1"/>
  <c r="B26" i="3"/>
  <c r="H26" i="5" l="1"/>
  <c r="J26" i="5" s="1"/>
  <c r="G26" i="5"/>
  <c r="F25" i="5"/>
  <c r="L25" i="5"/>
  <c r="C26" i="5"/>
  <c r="I25" i="5"/>
  <c r="E27" i="5"/>
  <c r="D27" i="5"/>
  <c r="K27" i="5"/>
  <c r="M27" i="5" s="1"/>
  <c r="B28" i="5"/>
  <c r="N27" i="5"/>
  <c r="F57" i="4"/>
  <c r="H57" i="4"/>
  <c r="C58" i="4" s="1"/>
  <c r="E58" i="4"/>
  <c r="G58" i="4" s="1"/>
  <c r="D58" i="4"/>
  <c r="I58" i="4"/>
  <c r="B59" i="4"/>
  <c r="I26" i="4"/>
  <c r="E26" i="4"/>
  <c r="G26" i="4" s="1"/>
  <c r="D26" i="4"/>
  <c r="B27" i="4"/>
  <c r="H25" i="4"/>
  <c r="C26" i="4" s="1"/>
  <c r="F25" i="4"/>
  <c r="D59" i="3"/>
  <c r="C60" i="3" s="1"/>
  <c r="B62" i="3"/>
  <c r="E61" i="3"/>
  <c r="D26" i="3"/>
  <c r="C27" i="3" s="1"/>
  <c r="B27" i="3"/>
  <c r="E26" i="3"/>
  <c r="G27" i="5" l="1"/>
  <c r="H27" i="5"/>
  <c r="J27" i="5" s="1"/>
  <c r="I26" i="5"/>
  <c r="C27" i="5"/>
  <c r="F26" i="5"/>
  <c r="L26" i="5"/>
  <c r="B29" i="5"/>
  <c r="N28" i="5"/>
  <c r="E28" i="5"/>
  <c r="D28" i="5"/>
  <c r="K28" i="5"/>
  <c r="M28" i="5" s="1"/>
  <c r="B28" i="4"/>
  <c r="I27" i="4"/>
  <c r="E27" i="4"/>
  <c r="G27" i="4" s="1"/>
  <c r="D27" i="4"/>
  <c r="F58" i="4"/>
  <c r="H58" i="4"/>
  <c r="C59" i="4" s="1"/>
  <c r="E59" i="4"/>
  <c r="G59" i="4" s="1"/>
  <c r="D59" i="4"/>
  <c r="B60" i="4"/>
  <c r="I59" i="4"/>
  <c r="F26" i="4"/>
  <c r="H26" i="4"/>
  <c r="C27" i="4" s="1"/>
  <c r="D60" i="3"/>
  <c r="C61" i="3" s="1"/>
  <c r="E27" i="3"/>
  <c r="D27" i="3"/>
  <c r="C28" i="3" s="1"/>
  <c r="B28" i="3"/>
  <c r="B63" i="3"/>
  <c r="E62" i="3"/>
  <c r="K29" i="5" l="1"/>
  <c r="M29" i="5" s="1"/>
  <c r="D29" i="5"/>
  <c r="B30" i="5"/>
  <c r="N29" i="5"/>
  <c r="E29" i="5"/>
  <c r="L27" i="5"/>
  <c r="F27" i="5"/>
  <c r="I27" i="5"/>
  <c r="C28" i="5"/>
  <c r="H28" i="5"/>
  <c r="J28" i="5" s="1"/>
  <c r="G28" i="5"/>
  <c r="E60" i="4"/>
  <c r="G60" i="4" s="1"/>
  <c r="D60" i="4"/>
  <c r="I60" i="4"/>
  <c r="B61" i="4"/>
  <c r="F59" i="4"/>
  <c r="H59" i="4"/>
  <c r="C60" i="4" s="1"/>
  <c r="B29" i="4"/>
  <c r="I28" i="4"/>
  <c r="E28" i="4"/>
  <c r="G28" i="4" s="1"/>
  <c r="D28" i="4"/>
  <c r="F27" i="4"/>
  <c r="H27" i="4"/>
  <c r="C28" i="4" s="1"/>
  <c r="D61" i="3"/>
  <c r="C62" i="3" s="1"/>
  <c r="E63" i="3"/>
  <c r="B64" i="3"/>
  <c r="E28" i="3"/>
  <c r="B29" i="3"/>
  <c r="D28" i="3"/>
  <c r="C29" i="3" s="1"/>
  <c r="H29" i="5" l="1"/>
  <c r="J29" i="5" s="1"/>
  <c r="G29" i="5"/>
  <c r="N30" i="5"/>
  <c r="E30" i="5"/>
  <c r="D30" i="5"/>
  <c r="K30" i="5"/>
  <c r="M30" i="5" s="1"/>
  <c r="C29" i="5"/>
  <c r="F28" i="5"/>
  <c r="L28" i="5"/>
  <c r="I28" i="5"/>
  <c r="D29" i="4"/>
  <c r="I29" i="4"/>
  <c r="E29" i="4"/>
  <c r="G29" i="4" s="1"/>
  <c r="F60" i="4"/>
  <c r="H60" i="4"/>
  <c r="C61" i="4" s="1"/>
  <c r="F28" i="4"/>
  <c r="H28" i="4"/>
  <c r="C29" i="4" s="1"/>
  <c r="E61" i="4"/>
  <c r="G61" i="4" s="1"/>
  <c r="D61" i="4"/>
  <c r="B62" i="4"/>
  <c r="I61" i="4"/>
  <c r="D62" i="3"/>
  <c r="C63" i="3" s="1"/>
  <c r="B65" i="3"/>
  <c r="E64" i="3"/>
  <c r="E29" i="3"/>
  <c r="D29" i="3"/>
  <c r="C30" i="3" s="1"/>
  <c r="B30" i="3"/>
  <c r="L29" i="5" l="1"/>
  <c r="I29" i="5"/>
  <c r="C30" i="5"/>
  <c r="F29" i="5"/>
  <c r="G30" i="5"/>
  <c r="H30" i="5"/>
  <c r="J30" i="5" s="1"/>
  <c r="F29" i="4"/>
  <c r="H29" i="4"/>
  <c r="F61" i="4"/>
  <c r="H61" i="4"/>
  <c r="C62" i="4" s="1"/>
  <c r="E62" i="4"/>
  <c r="G62" i="4" s="1"/>
  <c r="D62" i="4"/>
  <c r="I62" i="4"/>
  <c r="B63" i="4"/>
  <c r="D63" i="3"/>
  <c r="C64" i="3" s="1"/>
  <c r="E30" i="3"/>
  <c r="D30" i="3"/>
  <c r="B66" i="3"/>
  <c r="E65" i="3"/>
  <c r="F30" i="5" l="1"/>
  <c r="L30" i="5"/>
  <c r="I30" i="5"/>
  <c r="E63" i="4"/>
  <c r="G63" i="4" s="1"/>
  <c r="D63" i="4"/>
  <c r="B64" i="4"/>
  <c r="I63" i="4"/>
  <c r="F62" i="4"/>
  <c r="H62" i="4"/>
  <c r="C63" i="4" s="1"/>
  <c r="B67" i="3"/>
  <c r="E66" i="3"/>
  <c r="D64" i="3"/>
  <c r="C65" i="3" s="1"/>
  <c r="F63" i="4" l="1"/>
  <c r="H63" i="4"/>
  <c r="C64" i="4" s="1"/>
  <c r="E64" i="4"/>
  <c r="G64" i="4" s="1"/>
  <c r="D64" i="4"/>
  <c r="I64" i="4"/>
  <c r="B65" i="4"/>
  <c r="D65" i="3"/>
  <c r="C66" i="3" s="1"/>
  <c r="E67" i="3"/>
  <c r="B68" i="3"/>
  <c r="E65" i="4" l="1"/>
  <c r="G65" i="4" s="1"/>
  <c r="D65" i="4"/>
  <c r="B66" i="4"/>
  <c r="I65" i="4"/>
  <c r="F64" i="4"/>
  <c r="H64" i="4"/>
  <c r="C65" i="4" s="1"/>
  <c r="D66" i="3"/>
  <c r="C67" i="3" s="1"/>
  <c r="B69" i="3"/>
  <c r="E68" i="3"/>
  <c r="F65" i="4" l="1"/>
  <c r="H65" i="4"/>
  <c r="C66" i="4" s="1"/>
  <c r="E66" i="4"/>
  <c r="G66" i="4" s="1"/>
  <c r="D66" i="4"/>
  <c r="I66" i="4"/>
  <c r="B67" i="4"/>
  <c r="D67" i="3"/>
  <c r="C68" i="3" s="1"/>
  <c r="B70" i="3"/>
  <c r="E69" i="3"/>
  <c r="E67" i="4" l="1"/>
  <c r="G67" i="4" s="1"/>
  <c r="D67" i="4"/>
  <c r="B68" i="4"/>
  <c r="I67" i="4"/>
  <c r="F66" i="4"/>
  <c r="H66" i="4"/>
  <c r="C67" i="4" s="1"/>
  <c r="D68" i="3"/>
  <c r="C69" i="3" s="1"/>
  <c r="B71" i="3"/>
  <c r="E70" i="3"/>
  <c r="F67" i="4" l="1"/>
  <c r="H67" i="4"/>
  <c r="C68" i="4" s="1"/>
  <c r="E68" i="4"/>
  <c r="G68" i="4" s="1"/>
  <c r="D68" i="4"/>
  <c r="I68" i="4"/>
  <c r="B69" i="4"/>
  <c r="D69" i="3"/>
  <c r="C70" i="3" s="1"/>
  <c r="B72" i="3"/>
  <c r="E71" i="3"/>
  <c r="E69" i="4" l="1"/>
  <c r="G69" i="4" s="1"/>
  <c r="D69" i="4"/>
  <c r="B70" i="4"/>
  <c r="I69" i="4"/>
  <c r="F68" i="4"/>
  <c r="H68" i="4"/>
  <c r="C69" i="4" s="1"/>
  <c r="D70" i="3"/>
  <c r="C71" i="3" s="1"/>
  <c r="B73" i="3"/>
  <c r="E72" i="3"/>
  <c r="F69" i="4" l="1"/>
  <c r="H69" i="4"/>
  <c r="C70" i="4" s="1"/>
  <c r="E70" i="4"/>
  <c r="G70" i="4" s="1"/>
  <c r="D70" i="4"/>
  <c r="I70" i="4"/>
  <c r="B71" i="4"/>
  <c r="D71" i="3"/>
  <c r="C72" i="3" s="1"/>
  <c r="B74" i="3"/>
  <c r="E73" i="3"/>
  <c r="E71" i="4" l="1"/>
  <c r="G71" i="4" s="1"/>
  <c r="D71" i="4"/>
  <c r="B72" i="4"/>
  <c r="I71" i="4"/>
  <c r="F70" i="4"/>
  <c r="H70" i="4"/>
  <c r="C71" i="4" s="1"/>
  <c r="D72" i="3"/>
  <c r="C73" i="3" s="1"/>
  <c r="B75" i="3"/>
  <c r="E74" i="3"/>
  <c r="F71" i="4" l="1"/>
  <c r="H71" i="4"/>
  <c r="C72" i="4" s="1"/>
  <c r="E72" i="4"/>
  <c r="G72" i="4" s="1"/>
  <c r="D72" i="4"/>
  <c r="I72" i="4"/>
  <c r="B73" i="4"/>
  <c r="D73" i="3"/>
  <c r="C74" i="3" s="1"/>
  <c r="B76" i="3"/>
  <c r="E75" i="3"/>
  <c r="E73" i="4" l="1"/>
  <c r="G73" i="4" s="1"/>
  <c r="D73" i="4"/>
  <c r="B74" i="4"/>
  <c r="I73" i="4"/>
  <c r="F72" i="4"/>
  <c r="H72" i="4"/>
  <c r="C73" i="4" s="1"/>
  <c r="D74" i="3"/>
  <c r="C75" i="3" s="1"/>
  <c r="B77" i="3"/>
  <c r="E76" i="3"/>
  <c r="F73" i="4" l="1"/>
  <c r="H73" i="4"/>
  <c r="C74" i="4" s="1"/>
  <c r="E74" i="4"/>
  <c r="G74" i="4" s="1"/>
  <c r="D74" i="4"/>
  <c r="I74" i="4"/>
  <c r="B75" i="4"/>
  <c r="D75" i="3"/>
  <c r="C76" i="3" s="1"/>
  <c r="E77" i="3"/>
  <c r="B78" i="3"/>
  <c r="E75" i="4" l="1"/>
  <c r="G75" i="4" s="1"/>
  <c r="D75" i="4"/>
  <c r="B76" i="4"/>
  <c r="I75" i="4"/>
  <c r="F74" i="4"/>
  <c r="H74" i="4"/>
  <c r="C75" i="4" s="1"/>
  <c r="D76" i="3"/>
  <c r="C77" i="3" s="1"/>
  <c r="B79" i="3"/>
  <c r="E78" i="3"/>
  <c r="E76" i="4" l="1"/>
  <c r="G76" i="4" s="1"/>
  <c r="D76" i="4"/>
  <c r="I76" i="4"/>
  <c r="B77" i="4"/>
  <c r="F75" i="4"/>
  <c r="H75" i="4"/>
  <c r="C76" i="4" s="1"/>
  <c r="D77" i="3"/>
  <c r="C78" i="3" s="1"/>
  <c r="E79" i="3"/>
  <c r="B80" i="3"/>
  <c r="F76" i="4" l="1"/>
  <c r="H76" i="4"/>
  <c r="C77" i="4" s="1"/>
  <c r="E77" i="4"/>
  <c r="G77" i="4" s="1"/>
  <c r="D77" i="4"/>
  <c r="B78" i="4"/>
  <c r="I77" i="4"/>
  <c r="D78" i="3"/>
  <c r="C79" i="3" s="1"/>
  <c r="B81" i="3"/>
  <c r="E80" i="3"/>
  <c r="E78" i="4" l="1"/>
  <c r="G78" i="4" s="1"/>
  <c r="D78" i="4"/>
  <c r="I78" i="4"/>
  <c r="B79" i="4"/>
  <c r="F77" i="4"/>
  <c r="H77" i="4"/>
  <c r="C78" i="4" s="1"/>
  <c r="D79" i="3"/>
  <c r="C80" i="3" s="1"/>
  <c r="E81" i="3"/>
  <c r="B82" i="3"/>
  <c r="F78" i="4" l="1"/>
  <c r="H78" i="4"/>
  <c r="C79" i="4" s="1"/>
  <c r="I79" i="4"/>
  <c r="E79" i="4"/>
  <c r="G79" i="4" s="1"/>
  <c r="D79" i="4"/>
  <c r="B80" i="4"/>
  <c r="D80" i="3"/>
  <c r="C81" i="3" s="1"/>
  <c r="B83" i="3"/>
  <c r="E82" i="3"/>
  <c r="I80" i="4" l="1"/>
  <c r="E80" i="4"/>
  <c r="G80" i="4" s="1"/>
  <c r="D80" i="4"/>
  <c r="B81" i="4"/>
  <c r="H79" i="4"/>
  <c r="C80" i="4" s="1"/>
  <c r="F79" i="4"/>
  <c r="D81" i="3"/>
  <c r="C82" i="3" s="1"/>
  <c r="B84" i="3"/>
  <c r="E83" i="3"/>
  <c r="H80" i="4" l="1"/>
  <c r="C81" i="4" s="1"/>
  <c r="F80" i="4"/>
  <c r="I81" i="4"/>
  <c r="E81" i="4"/>
  <c r="G81" i="4" s="1"/>
  <c r="D81" i="4"/>
  <c r="B82" i="4"/>
  <c r="D82" i="3"/>
  <c r="C83" i="3" s="1"/>
  <c r="E84" i="3"/>
  <c r="I82" i="4" l="1"/>
  <c r="E82" i="4"/>
  <c r="G82" i="4" s="1"/>
  <c r="D82" i="4"/>
  <c r="B83" i="4"/>
  <c r="H81" i="4"/>
  <c r="C82" i="4" s="1"/>
  <c r="F81" i="4"/>
  <c r="D83" i="3"/>
  <c r="C84" i="3" s="1"/>
  <c r="D84" i="3" s="1"/>
  <c r="H82" i="4" l="1"/>
  <c r="C83" i="4" s="1"/>
  <c r="F82" i="4"/>
  <c r="I83" i="4"/>
  <c r="E83" i="4"/>
  <c r="G83" i="4" s="1"/>
  <c r="D83" i="4"/>
  <c r="B84" i="4"/>
  <c r="I84" i="4" l="1"/>
  <c r="E84" i="4"/>
  <c r="G84" i="4" s="1"/>
  <c r="D84" i="4"/>
  <c r="B85" i="4"/>
  <c r="H83" i="4"/>
  <c r="C84" i="4" s="1"/>
  <c r="F83" i="4"/>
  <c r="H84" i="4" l="1"/>
  <c r="C85" i="4" s="1"/>
  <c r="F84" i="4"/>
  <c r="I85" i="4"/>
  <c r="E85" i="4"/>
  <c r="G85" i="4" s="1"/>
  <c r="D85" i="4"/>
  <c r="B86" i="4"/>
  <c r="I86" i="4" l="1"/>
  <c r="E86" i="4"/>
  <c r="G86" i="4" s="1"/>
  <c r="D86" i="4"/>
  <c r="B87" i="4"/>
  <c r="H85" i="4"/>
  <c r="C86" i="4" s="1"/>
  <c r="F85" i="4"/>
  <c r="H86" i="4" l="1"/>
  <c r="C87" i="4" s="1"/>
  <c r="F86" i="4"/>
  <c r="I87" i="4"/>
  <c r="E87" i="4"/>
  <c r="G87" i="4" s="1"/>
  <c r="D87" i="4"/>
  <c r="B88" i="4"/>
  <c r="I88" i="4" l="1"/>
  <c r="E88" i="4"/>
  <c r="G88" i="4" s="1"/>
  <c r="D88" i="4"/>
  <c r="B89" i="4"/>
  <c r="H87" i="4"/>
  <c r="C88" i="4" s="1"/>
  <c r="F87" i="4"/>
  <c r="E81" i="2"/>
  <c r="D81" i="2"/>
  <c r="C81" i="2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36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5" i="2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36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5" i="1"/>
  <c r="H88" i="4" l="1"/>
  <c r="C89" i="4" s="1"/>
  <c r="F88" i="4"/>
  <c r="I89" i="4"/>
  <c r="E89" i="4"/>
  <c r="G89" i="4" s="1"/>
  <c r="D89" i="4"/>
  <c r="B90" i="4"/>
  <c r="I90" i="4" l="1"/>
  <c r="E90" i="4"/>
  <c r="G90" i="4" s="1"/>
  <c r="D90" i="4"/>
  <c r="B91" i="4"/>
  <c r="H89" i="4"/>
  <c r="C90" i="4" s="1"/>
  <c r="F89" i="4"/>
  <c r="H90" i="4" l="1"/>
  <c r="C91" i="4" s="1"/>
  <c r="F90" i="4"/>
  <c r="I91" i="4"/>
  <c r="E91" i="4"/>
  <c r="G91" i="4" s="1"/>
  <c r="D91" i="4"/>
  <c r="B92" i="4"/>
  <c r="I92" i="4" l="1"/>
  <c r="E92" i="4"/>
  <c r="G92" i="4" s="1"/>
  <c r="D92" i="4"/>
  <c r="B93" i="4"/>
  <c r="H91" i="4"/>
  <c r="C92" i="4" s="1"/>
  <c r="F91" i="4"/>
  <c r="H92" i="4" l="1"/>
  <c r="C93" i="4" s="1"/>
  <c r="F92" i="4"/>
  <c r="I93" i="4"/>
  <c r="E93" i="4"/>
  <c r="G93" i="4" s="1"/>
  <c r="D93" i="4"/>
  <c r="B94" i="4"/>
  <c r="I94" i="4" l="1"/>
  <c r="E94" i="4"/>
  <c r="G94" i="4" s="1"/>
  <c r="D94" i="4"/>
  <c r="B95" i="4"/>
  <c r="H93" i="4"/>
  <c r="C94" i="4" s="1"/>
  <c r="F93" i="4"/>
  <c r="I95" i="4" l="1"/>
  <c r="E95" i="4"/>
  <c r="G95" i="4" s="1"/>
  <c r="D95" i="4"/>
  <c r="B96" i="4"/>
  <c r="H94" i="4"/>
  <c r="C95" i="4" s="1"/>
  <c r="F94" i="4"/>
  <c r="H95" i="4" l="1"/>
  <c r="C96" i="4" s="1"/>
  <c r="F95" i="4"/>
  <c r="I96" i="4"/>
  <c r="E96" i="4"/>
  <c r="G96" i="4" s="1"/>
  <c r="D96" i="4"/>
  <c r="B97" i="4"/>
  <c r="I97" i="4" l="1"/>
  <c r="E97" i="4"/>
  <c r="G97" i="4" s="1"/>
  <c r="D97" i="4"/>
  <c r="B98" i="4"/>
  <c r="H96" i="4"/>
  <c r="C97" i="4" s="1"/>
  <c r="F96" i="4"/>
  <c r="H97" i="4" l="1"/>
  <c r="C98" i="4" s="1"/>
  <c r="F97" i="4"/>
  <c r="I98" i="4"/>
  <c r="E98" i="4"/>
  <c r="G98" i="4" s="1"/>
  <c r="D98" i="4"/>
  <c r="B99" i="4"/>
  <c r="I99" i="4" l="1"/>
  <c r="E99" i="4"/>
  <c r="G99" i="4" s="1"/>
  <c r="D99" i="4"/>
  <c r="B100" i="4"/>
  <c r="H98" i="4"/>
  <c r="C99" i="4" s="1"/>
  <c r="F98" i="4"/>
  <c r="H99" i="4" l="1"/>
  <c r="C100" i="4" s="1"/>
  <c r="F99" i="4"/>
  <c r="I100" i="4"/>
  <c r="E100" i="4"/>
  <c r="G100" i="4" s="1"/>
  <c r="D100" i="4"/>
  <c r="B101" i="4"/>
  <c r="I101" i="4" l="1"/>
  <c r="E101" i="4"/>
  <c r="G101" i="4" s="1"/>
  <c r="D101" i="4"/>
  <c r="B102" i="4"/>
  <c r="H100" i="4"/>
  <c r="C101" i="4" s="1"/>
  <c r="F100" i="4"/>
  <c r="H101" i="4" l="1"/>
  <c r="C102" i="4" s="1"/>
  <c r="F101" i="4"/>
  <c r="I102" i="4"/>
  <c r="E102" i="4"/>
  <c r="G102" i="4" s="1"/>
  <c r="D102" i="4"/>
  <c r="B103" i="4"/>
  <c r="I103" i="4" l="1"/>
  <c r="E103" i="4"/>
  <c r="G103" i="4" s="1"/>
  <c r="D103" i="4"/>
  <c r="B104" i="4"/>
  <c r="H102" i="4"/>
  <c r="C103" i="4" s="1"/>
  <c r="F102" i="4"/>
  <c r="H103" i="4" l="1"/>
  <c r="C104" i="4" s="1"/>
  <c r="F103" i="4"/>
  <c r="I104" i="4"/>
  <c r="E104" i="4"/>
  <c r="G104" i="4" s="1"/>
  <c r="D104" i="4"/>
  <c r="B105" i="4"/>
  <c r="I105" i="4" l="1"/>
  <c r="E105" i="4"/>
  <c r="G105" i="4" s="1"/>
  <c r="D105" i="4"/>
  <c r="B106" i="4"/>
  <c r="H104" i="4"/>
  <c r="C105" i="4" s="1"/>
  <c r="F104" i="4"/>
  <c r="H105" i="4" l="1"/>
  <c r="C106" i="4" s="1"/>
  <c r="F105" i="4"/>
  <c r="I106" i="4"/>
  <c r="E106" i="4"/>
  <c r="G106" i="4" s="1"/>
  <c r="D106" i="4"/>
  <c r="B107" i="4"/>
  <c r="I107" i="4" l="1"/>
  <c r="E107" i="4"/>
  <c r="G107" i="4" s="1"/>
  <c r="D107" i="4"/>
  <c r="B108" i="4"/>
  <c r="H106" i="4"/>
  <c r="C107" i="4" s="1"/>
  <c r="F106" i="4"/>
  <c r="I108" i="4" l="1"/>
  <c r="E108" i="4"/>
  <c r="G108" i="4" s="1"/>
  <c r="D108" i="4"/>
  <c r="B109" i="4"/>
  <c r="H107" i="4"/>
  <c r="C108" i="4" s="1"/>
  <c r="F107" i="4"/>
  <c r="H108" i="4" l="1"/>
  <c r="C109" i="4" s="1"/>
  <c r="F108" i="4"/>
  <c r="I109" i="4"/>
  <c r="E109" i="4"/>
  <c r="G109" i="4" s="1"/>
  <c r="D109" i="4"/>
  <c r="B110" i="4"/>
  <c r="I110" i="4" l="1"/>
  <c r="E110" i="4"/>
  <c r="G110" i="4" s="1"/>
  <c r="D110" i="4"/>
  <c r="B111" i="4"/>
  <c r="H109" i="4"/>
  <c r="C110" i="4" s="1"/>
  <c r="F109" i="4"/>
  <c r="I111" i="4" l="1"/>
  <c r="E111" i="4"/>
  <c r="G111" i="4" s="1"/>
  <c r="D111" i="4"/>
  <c r="B112" i="4"/>
  <c r="H110" i="4"/>
  <c r="C111" i="4" s="1"/>
  <c r="F110" i="4"/>
  <c r="I112" i="4" l="1"/>
  <c r="E112" i="4"/>
  <c r="G112" i="4" s="1"/>
  <c r="D112" i="4"/>
  <c r="B113" i="4"/>
  <c r="H111" i="4"/>
  <c r="C112" i="4" s="1"/>
  <c r="F111" i="4"/>
  <c r="H112" i="4" l="1"/>
  <c r="C113" i="4" s="1"/>
  <c r="F112" i="4"/>
  <c r="I113" i="4"/>
  <c r="E113" i="4"/>
  <c r="G113" i="4" s="1"/>
  <c r="D113" i="4"/>
  <c r="B114" i="4"/>
  <c r="I114" i="4" l="1"/>
  <c r="E114" i="4"/>
  <c r="G114" i="4" s="1"/>
  <c r="D114" i="4"/>
  <c r="B115" i="4"/>
  <c r="H113" i="4"/>
  <c r="C114" i="4" s="1"/>
  <c r="F113" i="4"/>
  <c r="I115" i="4" l="1"/>
  <c r="E115" i="4"/>
  <c r="G115" i="4" s="1"/>
  <c r="D115" i="4"/>
  <c r="B116" i="4"/>
  <c r="H114" i="4"/>
  <c r="C115" i="4" s="1"/>
  <c r="F114" i="4"/>
  <c r="H115" i="4" l="1"/>
  <c r="C116" i="4" s="1"/>
  <c r="F115" i="4"/>
  <c r="I116" i="4"/>
  <c r="E116" i="4"/>
  <c r="G116" i="4" s="1"/>
  <c r="D116" i="4"/>
  <c r="B117" i="4"/>
  <c r="I117" i="4" l="1"/>
  <c r="E117" i="4"/>
  <c r="G117" i="4" s="1"/>
  <c r="D117" i="4"/>
  <c r="B118" i="4"/>
  <c r="H116" i="4"/>
  <c r="C117" i="4" s="1"/>
  <c r="F116" i="4"/>
  <c r="I118" i="4" l="1"/>
  <c r="E118" i="4"/>
  <c r="G118" i="4" s="1"/>
  <c r="D118" i="4"/>
  <c r="B119" i="4"/>
  <c r="H117" i="4"/>
  <c r="C118" i="4" s="1"/>
  <c r="F117" i="4"/>
  <c r="I119" i="4" l="1"/>
  <c r="E119" i="4"/>
  <c r="G119" i="4" s="1"/>
  <c r="D119" i="4"/>
  <c r="B120" i="4"/>
  <c r="H118" i="4"/>
  <c r="C119" i="4" s="1"/>
  <c r="F118" i="4"/>
  <c r="H119" i="4" l="1"/>
  <c r="C120" i="4" s="1"/>
  <c r="F119" i="4"/>
  <c r="I120" i="4"/>
  <c r="E120" i="4"/>
  <c r="G120" i="4" s="1"/>
  <c r="D120" i="4"/>
  <c r="B121" i="4"/>
  <c r="I121" i="4" l="1"/>
  <c r="E121" i="4"/>
  <c r="G121" i="4" s="1"/>
  <c r="D121" i="4"/>
  <c r="B122" i="4"/>
  <c r="H120" i="4"/>
  <c r="C121" i="4" s="1"/>
  <c r="F120" i="4"/>
  <c r="H121" i="4" l="1"/>
  <c r="C122" i="4" s="1"/>
  <c r="F121" i="4"/>
  <c r="I122" i="4"/>
  <c r="E122" i="4"/>
  <c r="G122" i="4" s="1"/>
  <c r="D122" i="4"/>
  <c r="H122" i="4" l="1"/>
  <c r="F122" i="4"/>
</calcChain>
</file>

<file path=xl/sharedStrings.xml><?xml version="1.0" encoding="utf-8"?>
<sst xmlns="http://schemas.openxmlformats.org/spreadsheetml/2006/main" count="114" uniqueCount="34">
  <si>
    <t>x0</t>
  </si>
  <si>
    <t>x1</t>
  </si>
  <si>
    <t>num_segmentos</t>
  </si>
  <si>
    <t>h</t>
  </si>
  <si>
    <t>c=0</t>
  </si>
  <si>
    <t>x</t>
  </si>
  <si>
    <t>y</t>
  </si>
  <si>
    <t>f(xi)</t>
  </si>
  <si>
    <t xml:space="preserve"> </t>
  </si>
  <si>
    <t>y=2x-1</t>
  </si>
  <si>
    <t>x^2-x+c</t>
  </si>
  <si>
    <t>Solución</t>
  </si>
  <si>
    <t>y = 0.1x - 3*raiz(x)</t>
  </si>
  <si>
    <t>Solución Analítica</t>
  </si>
  <si>
    <t>(0.05x^2-2x^3)/2 + C</t>
  </si>
  <si>
    <t>num_segementos</t>
  </si>
  <si>
    <t>y = xy + xy^2</t>
  </si>
  <si>
    <t>(e^(x^2/2))/(1-e^(x^2/2))</t>
  </si>
  <si>
    <t>(e^(x^2/2)+c)/(1-e^(x^2/2))</t>
  </si>
  <si>
    <t>k1</t>
  </si>
  <si>
    <t>xi + 0.75h</t>
  </si>
  <si>
    <t>yi + 0.75*k1*h</t>
  </si>
  <si>
    <t>k2</t>
  </si>
  <si>
    <t>y' = 3 x^2</t>
  </si>
  <si>
    <t>SOLUCION</t>
  </si>
  <si>
    <t>x^3+c</t>
  </si>
  <si>
    <t>y0</t>
  </si>
  <si>
    <t>xi + h/2</t>
  </si>
  <si>
    <t>y + (k2*h) /2</t>
  </si>
  <si>
    <t>k3</t>
  </si>
  <si>
    <t>x + h</t>
  </si>
  <si>
    <t>y + k3*h</t>
  </si>
  <si>
    <t>k4</t>
  </si>
  <si>
    <t>x^3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</si>
</sst>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504D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0" fillId="0" borderId="2" xfId="0" applyBorder="1"/>
    <xf numFmtId="0" fontId="0" fillId="0" borderId="0" xfId="0" applyBorder="1"/>
    <xf numFmtId="0" fontId="1" fillId="2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5" fillId="4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5" fillId="8" borderId="1" xfId="0" applyFont="1" applyFill="1" applyBorder="1"/>
    <xf numFmtId="0" fontId="0" fillId="8" borderId="1" xfId="0" applyFill="1" applyBorder="1"/>
    <xf numFmtId="0" fontId="1" fillId="9" borderId="1" xfId="0" applyFont="1" applyFill="1" applyBorder="1"/>
    <xf numFmtId="0" fontId="2" fillId="8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1" xfId="0" applyFont="1" applyFill="1" applyBorder="1"/>
    <xf numFmtId="0" fontId="0" fillId="6" borderId="1" xfId="0" applyFill="1" applyBorder="1"/>
    <xf numFmtId="0" fontId="5" fillId="7" borderId="1" xfId="0" applyFont="1" applyFill="1" applyBorder="1" applyAlignment="1"/>
    <xf numFmtId="0" fontId="6" fillId="6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11" borderId="5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0" fontId="6" fillId="11" borderId="1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/>
    </xf>
    <xf numFmtId="0" fontId="7" fillId="12" borderId="0" xfId="0" applyFont="1" applyFill="1"/>
    <xf numFmtId="0" fontId="7" fillId="13" borderId="1" xfId="0" applyFont="1" applyFill="1" applyBorder="1"/>
    <xf numFmtId="0" fontId="7" fillId="12" borderId="1" xfId="0" applyFont="1" applyFill="1" applyBorder="1"/>
    <xf numFmtId="0" fontId="0" fillId="0" borderId="12" xfId="0" applyBorder="1"/>
    <xf numFmtId="0" fontId="1" fillId="2" borderId="0" xfId="0" applyFont="1" applyFill="1"/>
    <xf numFmtId="0" fontId="2" fillId="0" borderId="11" xfId="0" applyFont="1" applyBorder="1"/>
    <xf numFmtId="0" fontId="1" fillId="14" borderId="11" xfId="0" applyFont="1" applyFill="1" applyBorder="1"/>
    <xf numFmtId="0" fontId="2" fillId="0" borderId="9" xfId="0" applyFont="1" applyBorder="1"/>
    <xf numFmtId="0" fontId="1" fillId="2" borderId="3" xfId="0" applyFont="1" applyFill="1" applyBorder="1"/>
    <xf numFmtId="0" fontId="1" fillId="2" borderId="9" xfId="0" applyFont="1" applyFill="1" applyBorder="1"/>
    <xf numFmtId="0" fontId="7" fillId="12" borderId="2" xfId="0" applyFont="1" applyFill="1" applyBorder="1"/>
    <xf numFmtId="0" fontId="7" fillId="0" borderId="0" xfId="0" applyFont="1" applyFill="1"/>
    <xf numFmtId="0" fontId="1" fillId="0" borderId="0" xfId="0" applyFont="1" applyFill="1"/>
    <xf numFmtId="0" fontId="7" fillId="15" borderId="2" xfId="0" applyFont="1" applyFill="1" applyBorder="1"/>
    <xf numFmtId="0" fontId="7" fillId="15" borderId="0" xfId="0" applyFont="1" applyFill="1"/>
    <xf numFmtId="0" fontId="1" fillId="16" borderId="2" xfId="0" applyFont="1" applyFill="1" applyBorder="1"/>
    <xf numFmtId="0" fontId="1" fillId="16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y=2x-1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'Euler y Heun 1'!$B$9:$B$29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'Euler y Heun 1'!$E$9:$E$29</c:f>
              <c:numCache>
                <c:formatCode>General</c:formatCode>
                <c:ptCount val="21"/>
                <c:pt idx="0">
                  <c:v>0</c:v>
                </c:pt>
                <c:pt idx="1">
                  <c:v>-0.1275</c:v>
                </c:pt>
                <c:pt idx="2">
                  <c:v>-0.21</c:v>
                </c:pt>
                <c:pt idx="3">
                  <c:v>-0.2475</c:v>
                </c:pt>
                <c:pt idx="4">
                  <c:v>-0.24</c:v>
                </c:pt>
                <c:pt idx="5">
                  <c:v>-0.1875</c:v>
                </c:pt>
                <c:pt idx="6">
                  <c:v>-8.9999999999999969E-2</c:v>
                </c:pt>
                <c:pt idx="7">
                  <c:v>5.2499999999999991E-2</c:v>
                </c:pt>
                <c:pt idx="8">
                  <c:v>0.24</c:v>
                </c:pt>
                <c:pt idx="9">
                  <c:v>0.4724999999999997</c:v>
                </c:pt>
                <c:pt idx="10">
                  <c:v>0.74999999999999933</c:v>
                </c:pt>
                <c:pt idx="11">
                  <c:v>1.0724999999999991</c:v>
                </c:pt>
                <c:pt idx="12">
                  <c:v>1.4399999999999988</c:v>
                </c:pt>
                <c:pt idx="13">
                  <c:v>1.8524999999999985</c:v>
                </c:pt>
                <c:pt idx="14">
                  <c:v>2.3099999999999987</c:v>
                </c:pt>
                <c:pt idx="15">
                  <c:v>2.8124999999999987</c:v>
                </c:pt>
                <c:pt idx="16">
                  <c:v>3.3599999999999977</c:v>
                </c:pt>
                <c:pt idx="17">
                  <c:v>3.9524999999999975</c:v>
                </c:pt>
                <c:pt idx="18">
                  <c:v>4.5899999999999972</c:v>
                </c:pt>
                <c:pt idx="19">
                  <c:v>5.2724999999999955</c:v>
                </c:pt>
                <c:pt idx="20">
                  <c:v>5.9999999999999956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0-4450-8523-199F306BE6BE}"/>
            </c:ext>
          </c:extLst>
        </c:ser>
        <c:ser>
          <c:idx val="1"/>
          <c:order val="1"/>
          <c:tx>
            <c:v>Series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'Euler y Heun 1'!$B$9:$B$29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'Euler y Heun 1'!$C$9:$C$29</c:f>
              <c:numCache>
                <c:formatCode>General</c:formatCode>
                <c:ptCount val="21"/>
                <c:pt idx="0">
                  <c:v>0</c:v>
                </c:pt>
                <c:pt idx="1">
                  <c:v>-0.15</c:v>
                </c:pt>
                <c:pt idx="2">
                  <c:v>-0.255</c:v>
                </c:pt>
                <c:pt idx="3">
                  <c:v>-0.315</c:v>
                </c:pt>
                <c:pt idx="4">
                  <c:v>-0.33</c:v>
                </c:pt>
                <c:pt idx="5">
                  <c:v>-0.30000000000000004</c:v>
                </c:pt>
                <c:pt idx="6">
                  <c:v>-0.22500000000000003</c:v>
                </c:pt>
                <c:pt idx="7">
                  <c:v>-0.10500000000000004</c:v>
                </c:pt>
                <c:pt idx="8">
                  <c:v>5.999999999999997E-2</c:v>
                </c:pt>
                <c:pt idx="9">
                  <c:v>0.26999999999999996</c:v>
                </c:pt>
                <c:pt idx="10">
                  <c:v>0.52499999999999991</c:v>
                </c:pt>
                <c:pt idx="11">
                  <c:v>0.82499999999999984</c:v>
                </c:pt>
                <c:pt idx="12">
                  <c:v>1.1699999999999997</c:v>
                </c:pt>
                <c:pt idx="13">
                  <c:v>1.5599999999999996</c:v>
                </c:pt>
                <c:pt idx="14">
                  <c:v>1.9949999999999994</c:v>
                </c:pt>
                <c:pt idx="15">
                  <c:v>2.4749999999999992</c:v>
                </c:pt>
                <c:pt idx="16">
                  <c:v>2.9999999999999991</c:v>
                </c:pt>
                <c:pt idx="17">
                  <c:v>3.569999999999999</c:v>
                </c:pt>
                <c:pt idx="18">
                  <c:v>4.1849999999999987</c:v>
                </c:pt>
                <c:pt idx="19">
                  <c:v>4.8449999999999989</c:v>
                </c:pt>
                <c:pt idx="20">
                  <c:v>5.5499999999999989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50-4450-8523-199F306BE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11584"/>
        <c:axId val="629309944"/>
      </c:scatterChart>
      <c:valAx>
        <c:axId val="6293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9309944"/>
        <c:crosses val="autoZero"/>
        <c:crossBetween val="midCat"/>
      </c:valAx>
      <c:valAx>
        <c:axId val="62930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93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y=2x-1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'Euler y Heun 1'!$B$40:$B$80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</c:numCache>
            </c:numRef>
          </c:xVal>
          <c:yVal>
            <c:numRef>
              <c:f>'Euler y Heun 1'!$E$40:$E$80</c:f>
              <c:numCache>
                <c:formatCode>General</c:formatCode>
                <c:ptCount val="41"/>
                <c:pt idx="0">
                  <c:v>0</c:v>
                </c:pt>
                <c:pt idx="1">
                  <c:v>-6.9374999999999992E-2</c:v>
                </c:pt>
                <c:pt idx="2">
                  <c:v>-0.1275</c:v>
                </c:pt>
                <c:pt idx="3">
                  <c:v>-0.174375</c:v>
                </c:pt>
                <c:pt idx="4">
                  <c:v>-0.21</c:v>
                </c:pt>
                <c:pt idx="5">
                  <c:v>-0.234375</c:v>
                </c:pt>
                <c:pt idx="6">
                  <c:v>-0.2475</c:v>
                </c:pt>
                <c:pt idx="7">
                  <c:v>-0.24937500000000001</c:v>
                </c:pt>
                <c:pt idx="8">
                  <c:v>-0.24</c:v>
                </c:pt>
                <c:pt idx="9">
                  <c:v>-0.21937500000000004</c:v>
                </c:pt>
                <c:pt idx="10">
                  <c:v>-0.18750000000000011</c:v>
                </c:pt>
                <c:pt idx="11">
                  <c:v>-0.14437500000000014</c:v>
                </c:pt>
                <c:pt idx="12">
                  <c:v>-9.0000000000000191E-2</c:v>
                </c:pt>
                <c:pt idx="13">
                  <c:v>-2.4375000000000258E-2</c:v>
                </c:pt>
                <c:pt idx="14">
                  <c:v>5.2499999999999769E-2</c:v>
                </c:pt>
                <c:pt idx="15">
                  <c:v>0.14062499999999978</c:v>
                </c:pt>
                <c:pt idx="16">
                  <c:v>0.23999999999999955</c:v>
                </c:pt>
                <c:pt idx="17">
                  <c:v>0.35062499999999952</c:v>
                </c:pt>
                <c:pt idx="18">
                  <c:v>0.47249999999999948</c:v>
                </c:pt>
                <c:pt idx="19">
                  <c:v>0.60562499999999919</c:v>
                </c:pt>
                <c:pt idx="20">
                  <c:v>0.74999999999999911</c:v>
                </c:pt>
                <c:pt idx="21">
                  <c:v>0.90562499999999901</c:v>
                </c:pt>
                <c:pt idx="22">
                  <c:v>1.0724999999999989</c:v>
                </c:pt>
                <c:pt idx="23">
                  <c:v>1.2506249999999988</c:v>
                </c:pt>
                <c:pt idx="24">
                  <c:v>1.4399999999999982</c:v>
                </c:pt>
                <c:pt idx="25">
                  <c:v>1.640624999999998</c:v>
                </c:pt>
                <c:pt idx="26">
                  <c:v>1.8524999999999978</c:v>
                </c:pt>
                <c:pt idx="27">
                  <c:v>2.0756249999999987</c:v>
                </c:pt>
                <c:pt idx="28">
                  <c:v>2.3099999999999987</c:v>
                </c:pt>
                <c:pt idx="29">
                  <c:v>2.5556249999999991</c:v>
                </c:pt>
                <c:pt idx="30">
                  <c:v>2.8125</c:v>
                </c:pt>
                <c:pt idx="31">
                  <c:v>3.0806250000000004</c:v>
                </c:pt>
                <c:pt idx="32">
                  <c:v>3.3600000000000012</c:v>
                </c:pt>
                <c:pt idx="33">
                  <c:v>3.6506250000000025</c:v>
                </c:pt>
                <c:pt idx="34">
                  <c:v>3.9525000000000032</c:v>
                </c:pt>
                <c:pt idx="35">
                  <c:v>4.2656250000000036</c:v>
                </c:pt>
                <c:pt idx="36">
                  <c:v>4.5900000000000043</c:v>
                </c:pt>
                <c:pt idx="37">
                  <c:v>4.9256250000000055</c:v>
                </c:pt>
                <c:pt idx="38">
                  <c:v>5.2725000000000062</c:v>
                </c:pt>
                <c:pt idx="39">
                  <c:v>5.6306250000000082</c:v>
                </c:pt>
                <c:pt idx="40">
                  <c:v>6.0000000000000089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3-4B1D-BB89-7851C21E09D7}"/>
            </c:ext>
          </c:extLst>
        </c:ser>
        <c:ser>
          <c:idx val="1"/>
          <c:order val="1"/>
          <c:tx>
            <c:v>Series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'Euler y Heun 1'!$B$40:$B$80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</c:numCache>
            </c:numRef>
          </c:xVal>
          <c:yVal>
            <c:numRef>
              <c:f>'Euler y Heun 1'!$C$40:$C$80</c:f>
              <c:numCache>
                <c:formatCode>General</c:formatCode>
                <c:ptCount val="41"/>
                <c:pt idx="0">
                  <c:v>0</c:v>
                </c:pt>
                <c:pt idx="1">
                  <c:v>-7.4999999999999997E-2</c:v>
                </c:pt>
                <c:pt idx="2">
                  <c:v>-0.13874999999999998</c:v>
                </c:pt>
                <c:pt idx="3">
                  <c:v>-0.19124999999999998</c:v>
                </c:pt>
                <c:pt idx="4">
                  <c:v>-0.23249999999999998</c:v>
                </c:pt>
                <c:pt idx="5">
                  <c:v>-0.26249999999999996</c:v>
                </c:pt>
                <c:pt idx="6">
                  <c:v>-0.28124999999999994</c:v>
                </c:pt>
                <c:pt idx="7">
                  <c:v>-0.28874999999999995</c:v>
                </c:pt>
                <c:pt idx="8">
                  <c:v>-0.28499999999999992</c:v>
                </c:pt>
                <c:pt idx="9">
                  <c:v>-0.26999999999999991</c:v>
                </c:pt>
                <c:pt idx="10">
                  <c:v>-0.24374999999999991</c:v>
                </c:pt>
                <c:pt idx="11">
                  <c:v>-0.20624999999999993</c:v>
                </c:pt>
                <c:pt idx="12">
                  <c:v>-0.15749999999999997</c:v>
                </c:pt>
                <c:pt idx="13">
                  <c:v>-9.7500000000000003E-2</c:v>
                </c:pt>
                <c:pt idx="14">
                  <c:v>-2.6250000000000037E-2</c:v>
                </c:pt>
                <c:pt idx="15">
                  <c:v>5.6249999999999939E-2</c:v>
                </c:pt>
                <c:pt idx="16">
                  <c:v>0.14999999999999991</c:v>
                </c:pt>
                <c:pt idx="17">
                  <c:v>0.25499999999999989</c:v>
                </c:pt>
                <c:pt idx="18">
                  <c:v>0.37124999999999986</c:v>
                </c:pt>
                <c:pt idx="19">
                  <c:v>0.4987499999999998</c:v>
                </c:pt>
                <c:pt idx="20">
                  <c:v>0.63749999999999973</c:v>
                </c:pt>
                <c:pt idx="21">
                  <c:v>0.78749999999999964</c:v>
                </c:pt>
                <c:pt idx="22">
                  <c:v>0.94874999999999954</c:v>
                </c:pt>
                <c:pt idx="23">
                  <c:v>1.1212499999999994</c:v>
                </c:pt>
                <c:pt idx="24">
                  <c:v>1.3049999999999993</c:v>
                </c:pt>
                <c:pt idx="25">
                  <c:v>1.4999999999999991</c:v>
                </c:pt>
                <c:pt idx="26">
                  <c:v>1.7062499999999989</c:v>
                </c:pt>
                <c:pt idx="27">
                  <c:v>1.9237499999999987</c:v>
                </c:pt>
                <c:pt idx="28">
                  <c:v>2.1524999999999985</c:v>
                </c:pt>
                <c:pt idx="29">
                  <c:v>2.3924999999999983</c:v>
                </c:pt>
                <c:pt idx="30">
                  <c:v>2.643749999999998</c:v>
                </c:pt>
                <c:pt idx="31">
                  <c:v>2.9062499999999982</c:v>
                </c:pt>
                <c:pt idx="32">
                  <c:v>3.1799999999999984</c:v>
                </c:pt>
                <c:pt idx="33">
                  <c:v>3.4649999999999985</c:v>
                </c:pt>
                <c:pt idx="34">
                  <c:v>3.7612499999999986</c:v>
                </c:pt>
                <c:pt idx="35">
                  <c:v>4.0687499999999988</c:v>
                </c:pt>
                <c:pt idx="36">
                  <c:v>4.3874999999999993</c:v>
                </c:pt>
                <c:pt idx="37">
                  <c:v>4.7174999999999994</c:v>
                </c:pt>
                <c:pt idx="38">
                  <c:v>5.0587499999999999</c:v>
                </c:pt>
                <c:pt idx="39">
                  <c:v>5.4112499999999999</c:v>
                </c:pt>
                <c:pt idx="40">
                  <c:v>5.7750000000000004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93-4B1D-BB89-7851C21E0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98840"/>
        <c:axId val="632602120"/>
      </c:scatterChart>
      <c:valAx>
        <c:axId val="63259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2602120"/>
        <c:crosses val="autoZero"/>
        <c:crossBetween val="midCat"/>
      </c:valAx>
      <c:valAx>
        <c:axId val="63260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259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'Euler y Heun 2'!$B$10:$B$30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'Euler y Heun 2'!$E$10:$E$30</c:f>
              <c:numCache>
                <c:formatCode>General</c:formatCode>
                <c:ptCount val="21"/>
                <c:pt idx="0">
                  <c:v>0</c:v>
                </c:pt>
                <c:pt idx="1">
                  <c:v>-0.11506450038622251</c:v>
                </c:pt>
                <c:pt idx="2">
                  <c:v>-0.32413353450309956</c:v>
                </c:pt>
                <c:pt idx="3">
                  <c:v>-0.59361335392494308</c:v>
                </c:pt>
                <c:pt idx="4">
                  <c:v>-0.91151600308977998</c:v>
                </c:pt>
                <c:pt idx="5">
                  <c:v>-1.2709131056766581</c:v>
                </c:pt>
                <c:pt idx="6">
                  <c:v>-1.6671299364909249</c:v>
                </c:pt>
                <c:pt idx="7">
                  <c:v>-2.0967346608515158</c:v>
                </c:pt>
                <c:pt idx="8">
                  <c:v>-2.5570682760247974</c:v>
                </c:pt>
                <c:pt idx="9">
                  <c:v>-3.0459915104280073</c:v>
                </c:pt>
                <c:pt idx="10">
                  <c:v>-3.5617346141747666</c:v>
                </c:pt>
                <c:pt idx="11">
                  <c:v>-4.1028017509594914</c:v>
                </c:pt>
                <c:pt idx="12">
                  <c:v>-4.6679068313995442</c:v>
                </c:pt>
                <c:pt idx="13">
                  <c:v>-5.2559286170698858</c:v>
                </c:pt>
                <c:pt idx="14">
                  <c:v>-5.8658782333995632</c:v>
                </c:pt>
                <c:pt idx="15">
                  <c:v>-6.4968749999999984</c:v>
                </c:pt>
                <c:pt idx="16">
                  <c:v>-7.1481280247182379</c:v>
                </c:pt>
                <c:pt idx="17">
                  <c:v>-7.818921905562366</c:v>
                </c:pt>
                <c:pt idx="18">
                  <c:v>-8.5086054315836872</c:v>
                </c:pt>
                <c:pt idx="19">
                  <c:v>-9.2165825191964537</c:v>
                </c:pt>
                <c:pt idx="20">
                  <c:v>-9.9423048454132594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D-4ECF-8C6D-2513876F1E49}"/>
            </c:ext>
          </c:extLst>
        </c:ser>
        <c:ser>
          <c:idx val="1"/>
          <c:order val="1"/>
          <c:tx>
            <c:v>S2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'Euler y Heun 2'!$B$10:$B$30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'Euler y Heun 2'!$C$10:$C$30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-0.17203425057933378</c:v>
                </c:pt>
                <c:pt idx="3">
                  <c:v>-0.41400940145665849</c:v>
                </c:pt>
                <c:pt idx="4">
                  <c:v>-0.70912857841913013</c:v>
                </c:pt>
                <c:pt idx="5">
                  <c:v>-1.0486970795777977</c:v>
                </c:pt>
                <c:pt idx="6">
                  <c:v>-1.427158511280795</c:v>
                </c:pt>
                <c:pt idx="7">
                  <c:v>-1.8405659954035261</c:v>
                </c:pt>
                <c:pt idx="8">
                  <c:v>-2.2859287798717078</c:v>
                </c:pt>
                <c:pt idx="9">
                  <c:v>-2.7608790816263573</c:v>
                </c:pt>
                <c:pt idx="10">
                  <c:v>-3.2634818333643585</c:v>
                </c:pt>
                <c:pt idx="11">
                  <c:v>-3.7921170254905734</c:v>
                </c:pt>
                <c:pt idx="12">
                  <c:v>-4.3454024915305043</c:v>
                </c:pt>
                <c:pt idx="13">
                  <c:v>-4.9221408454554476</c:v>
                </c:pt>
                <c:pt idx="14">
                  <c:v>-5.5212816474250497</c:v>
                </c:pt>
                <c:pt idx="15">
                  <c:v>-6.1418936010035745</c:v>
                </c:pt>
                <c:pt idx="16">
                  <c:v>-6.7831436010035748</c:v>
                </c:pt>
                <c:pt idx="17">
                  <c:v>-7.4442806033209097</c:v>
                </c:pt>
                <c:pt idx="18">
                  <c:v>-8.1246229773411187</c:v>
                </c:pt>
                <c:pt idx="19">
                  <c:v>-8.8235484299730924</c:v>
                </c:pt>
                <c:pt idx="20">
                  <c:v>-9.5404858656991287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D-4ECF-8C6D-2513876F1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14120"/>
        <c:axId val="436714448"/>
      </c:scatterChart>
      <c:valAx>
        <c:axId val="43671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714448"/>
        <c:crosses val="autoZero"/>
        <c:crossBetween val="midCat"/>
      </c:valAx>
      <c:valAx>
        <c:axId val="4367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671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'Euler y Heun 2'!$B$41:$B$81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</c:numCache>
            </c:numRef>
          </c:xVal>
          <c:yVal>
            <c:numRef>
              <c:f>'Euler y Heun 2'!$E$41:$E$81</c:f>
              <c:numCache>
                <c:formatCode>General</c:formatCode>
                <c:ptCount val="41"/>
                <c:pt idx="0">
                  <c:v>0</c:v>
                </c:pt>
                <c:pt idx="1">
                  <c:v>-4.0797941812887456E-2</c:v>
                </c:pt>
                <c:pt idx="2">
                  <c:v>-0.11506450038622251</c:v>
                </c:pt>
                <c:pt idx="3">
                  <c:v>-0.21092249206136557</c:v>
                </c:pt>
                <c:pt idx="4">
                  <c:v>-0.32413353450309956</c:v>
                </c:pt>
                <c:pt idx="5">
                  <c:v>-0.45224807677184592</c:v>
                </c:pt>
                <c:pt idx="6">
                  <c:v>-0.59361335392494319</c:v>
                </c:pt>
                <c:pt idx="7">
                  <c:v>-0.74701602917494558</c:v>
                </c:pt>
                <c:pt idx="8">
                  <c:v>-0.91151600308977998</c:v>
                </c:pt>
                <c:pt idx="9">
                  <c:v>-1.0863569289479611</c:v>
                </c:pt>
                <c:pt idx="10">
                  <c:v>-1.2709131056766576</c:v>
                </c:pt>
                <c:pt idx="11">
                  <c:v>-1.464655675278258</c:v>
                </c:pt>
                <c:pt idx="12">
                  <c:v>-1.6671299364909242</c:v>
                </c:pt>
                <c:pt idx="13">
                  <c:v>-1.8779394716678204</c:v>
                </c:pt>
                <c:pt idx="14">
                  <c:v>-2.0967346608515154</c:v>
                </c:pt>
                <c:pt idx="15">
                  <c:v>-2.323204136504597</c:v>
                </c:pt>
                <c:pt idx="16">
                  <c:v>-2.5570682760247965</c:v>
                </c:pt>
                <c:pt idx="17">
                  <c:v>-2.7980741466122336</c:v>
                </c:pt>
                <c:pt idx="18">
                  <c:v>-3.0459915104280064</c:v>
                </c:pt>
                <c:pt idx="19">
                  <c:v>-3.3006096200992956</c:v>
                </c:pt>
                <c:pt idx="20">
                  <c:v>-3.5617346141747657</c:v>
                </c:pt>
                <c:pt idx="21">
                  <c:v>-3.8291873753735053</c:v>
                </c:pt>
                <c:pt idx="22">
                  <c:v>-4.1028017509594905</c:v>
                </c:pt>
                <c:pt idx="23">
                  <c:v>-4.3824230601144736</c:v>
                </c:pt>
                <c:pt idx="24">
                  <c:v>-4.6679068313995433</c:v>
                </c:pt>
                <c:pt idx="25">
                  <c:v>-4.9591177266109288</c:v>
                </c:pt>
                <c:pt idx="26">
                  <c:v>-5.2559286170698849</c:v>
                </c:pt>
                <c:pt idx="27">
                  <c:v>-5.5582197856568687</c:v>
                </c:pt>
                <c:pt idx="28">
                  <c:v>-5.8658782333995632</c:v>
                </c:pt>
                <c:pt idx="29">
                  <c:v>-6.1787970736323912</c:v>
                </c:pt>
                <c:pt idx="30">
                  <c:v>-6.4968750000000002</c:v>
                </c:pt>
                <c:pt idx="31">
                  <c:v>-6.8200158171192626</c:v>
                </c:pt>
                <c:pt idx="32">
                  <c:v>-7.1481280247182406</c:v>
                </c:pt>
                <c:pt idx="33">
                  <c:v>-7.4811244476633769</c:v>
                </c:pt>
                <c:pt idx="34">
                  <c:v>-7.8189219055623731</c:v>
                </c:pt>
                <c:pt idx="35">
                  <c:v>-8.1614409166603199</c:v>
                </c:pt>
                <c:pt idx="36">
                  <c:v>-8.5086054315836979</c:v>
                </c:pt>
                <c:pt idx="37">
                  <c:v>-8.8603425931715201</c:v>
                </c:pt>
                <c:pt idx="38">
                  <c:v>-9.2165825191964608</c:v>
                </c:pt>
                <c:pt idx="39">
                  <c:v>-9.5772581052449404</c:v>
                </c:pt>
                <c:pt idx="40">
                  <c:v>-9.9423048454132719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8-4B64-9B46-02837FF14340}"/>
            </c:ext>
          </c:extLst>
        </c:ser>
        <c:ser>
          <c:idx val="1"/>
          <c:order val="1"/>
          <c:tx>
            <c:v>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'Euler y Heun 2'!$B$41:$B$81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</c:numCache>
            </c:numRef>
          </c:xVal>
          <c:yVal>
            <c:numRef>
              <c:f>'Euler y Heun 2'!$C$41:$C$81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-6.1056287719331186E-2</c:v>
                </c:pt>
                <c:pt idx="3">
                  <c:v>-0.14707341300899807</c:v>
                </c:pt>
                <c:pt idx="4">
                  <c:v>-0.25211278403968085</c:v>
                </c:pt>
                <c:pt idx="5">
                  <c:v>-0.37310035947834319</c:v>
                </c:pt>
                <c:pt idx="6">
                  <c:v>-0.50807165750989691</c:v>
                </c:pt>
                <c:pt idx="7">
                  <c:v>-0.65563124599113265</c:v>
                </c:pt>
                <c:pt idx="8">
                  <c:v>-0.81472173438576379</c:v>
                </c:pt>
                <c:pt idx="9">
                  <c:v>-0.98450598496509756</c:v>
                </c:pt>
                <c:pt idx="10">
                  <c:v>-1.1642998481230911</c:v>
                </c:pt>
                <c:pt idx="11">
                  <c:v>-1.3535305639745898</c:v>
                </c:pt>
                <c:pt idx="12">
                  <c:v>-1.5517094628761705</c:v>
                </c:pt>
                <c:pt idx="13">
                  <c:v>-1.7584132049375361</c:v>
                </c:pt>
                <c:pt idx="14">
                  <c:v>-1.9732704035915154</c:v>
                </c:pt>
                <c:pt idx="15">
                  <c:v>-2.1959517958256063</c:v>
                </c:pt>
                <c:pt idx="16">
                  <c:v>-2.4261628344760662</c:v>
                </c:pt>
                <c:pt idx="17">
                  <c:v>-2.6636379853533909</c:v>
                </c:pt>
                <c:pt idx="18">
                  <c:v>-2.9081362556427055</c:v>
                </c:pt>
                <c:pt idx="19">
                  <c:v>-3.1594376315117061</c:v>
                </c:pt>
                <c:pt idx="20">
                  <c:v>-3.4173402002037556</c:v>
                </c:pt>
                <c:pt idx="21">
                  <c:v>-3.6816577962668631</c:v>
                </c:pt>
                <c:pt idx="22">
                  <c:v>-3.9522180552221133</c:v>
                </c:pt>
                <c:pt idx="23">
                  <c:v>-4.2288607882420788</c:v>
                </c:pt>
                <c:pt idx="24">
                  <c:v>-4.5114366128147623</c:v>
                </c:pt>
                <c:pt idx="25">
                  <c:v>-4.7998057897772339</c:v>
                </c:pt>
                <c:pt idx="26">
                  <c:v>-5.0938372283738902</c:v>
                </c:pt>
                <c:pt idx="27">
                  <c:v>-5.3934076293586912</c:v>
                </c:pt>
                <c:pt idx="28">
                  <c:v>-5.6984007424507395</c:v>
                </c:pt>
                <c:pt idx="29">
                  <c:v>-6.0087067192400019</c:v>
                </c:pt>
                <c:pt idx="30">
                  <c:v>-6.324221546324436</c:v>
                </c:pt>
                <c:pt idx="31">
                  <c:v>-6.6448465463244357</c:v>
                </c:pt>
                <c:pt idx="32">
                  <c:v>-6.9704879366689161</c:v>
                </c:pt>
                <c:pt idx="33">
                  <c:v>-7.301056437827584</c:v>
                </c:pt>
                <c:pt idx="34">
                  <c:v>-7.6364669240850098</c:v>
                </c:pt>
                <c:pt idx="35">
                  <c:v>-7.9766381110951148</c:v>
                </c:pt>
                <c:pt idx="36">
                  <c:v>-8.3214922753805567</c:v>
                </c:pt>
                <c:pt idx="37">
                  <c:v>-8.6709550016965444</c:v>
                </c:pt>
                <c:pt idx="38">
                  <c:v>-9.0249549547980923</c:v>
                </c:pt>
                <c:pt idx="39">
                  <c:v>-9.3834236726611095</c:v>
                </c:pt>
                <c:pt idx="40">
                  <c:v>-9.7462953786320679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8-4B64-9B46-02837FF14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339216"/>
        <c:axId val="736338232"/>
      </c:scatterChart>
      <c:valAx>
        <c:axId val="73633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6338232"/>
        <c:crosses val="autoZero"/>
        <c:crossBetween val="midCat"/>
      </c:valAx>
      <c:valAx>
        <c:axId val="73633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633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'Euler y Heun 3'!$B$10:$B$30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'Euler y Heun 3'!$E$10:$E$30</c:f>
              <c:numCache>
                <c:formatCode>General</c:formatCode>
                <c:ptCount val="21"/>
                <c:pt idx="0">
                  <c:v>0</c:v>
                </c:pt>
                <c:pt idx="1">
                  <c:v>-89.389826386912148</c:v>
                </c:pt>
                <c:pt idx="2">
                  <c:v>-22.725972095665824</c:v>
                </c:pt>
                <c:pt idx="3">
                  <c:v>-10.384979268602352</c:v>
                </c:pt>
                <c:pt idx="4">
                  <c:v>-6.0705474617990705</c:v>
                </c:pt>
                <c:pt idx="5">
                  <c:v>-4.0789622145872091</c:v>
                </c:pt>
                <c:pt idx="6">
                  <c:v>-3.0027938972592914</c:v>
                </c:pt>
                <c:pt idx="7">
                  <c:v>-2.3597654720312855</c:v>
                </c:pt>
                <c:pt idx="8">
                  <c:v>-1.948376805572495</c:v>
                </c:pt>
                <c:pt idx="9">
                  <c:v>-1.6723006002709484</c:v>
                </c:pt>
                <c:pt idx="10">
                  <c:v>-1.4807191137405333</c:v>
                </c:pt>
                <c:pt idx="11">
                  <c:v>-1.3447008089825621</c:v>
                </c:pt>
                <c:pt idx="12">
                  <c:v>-1.2467253186817169</c:v>
                </c:pt>
                <c:pt idx="13">
                  <c:v>-1.1756155357409555</c:v>
                </c:pt>
                <c:pt idx="14">
                  <c:v>-1.1239118745669556</c:v>
                </c:pt>
                <c:pt idx="15">
                  <c:v>-1.0864363415905749</c:v>
                </c:pt>
                <c:pt idx="16">
                  <c:v>-1.0594732813793302</c:v>
                </c:pt>
                <c:pt idx="17">
                  <c:v>-1.0402858717702559</c:v>
                </c:pt>
                <c:pt idx="18">
                  <c:v>-1.0268220393365461</c:v>
                </c:pt>
                <c:pt idx="19">
                  <c:v>-1.0175294595735469</c:v>
                </c:pt>
                <c:pt idx="20">
                  <c:v>-1.0112337927024855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7-4BD8-A4DB-A48E482D2DFE}"/>
            </c:ext>
          </c:extLst>
        </c:ser>
        <c:ser>
          <c:idx val="1"/>
          <c:order val="1"/>
          <c:tx>
            <c:v>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'Euler y Heun 3'!$B$10:$B$30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'Euler y Heun 3'!$C$10:$C$30</c:f>
              <c:numCache>
                <c:formatCode>General</c:formatCode>
                <c:ptCount val="21"/>
                <c:pt idx="0">
                  <c:v>-45</c:v>
                </c:pt>
                <c:pt idx="1">
                  <c:v>-45</c:v>
                </c:pt>
                <c:pt idx="2">
                  <c:v>-0.45000000000000284</c:v>
                </c:pt>
                <c:pt idx="3">
                  <c:v>-0.46113750000000286</c:v>
                </c:pt>
                <c:pt idx="4">
                  <c:v>-0.47791055516133102</c:v>
                </c:pt>
                <c:pt idx="5">
                  <c:v>-0.50036664023973576</c:v>
                </c:pt>
                <c:pt idx="6">
                  <c:v>-0.52849162511691594</c:v>
                </c:pt>
                <c:pt idx="7">
                  <c:v>-0.56213203580217252</c:v>
                </c:pt>
                <c:pt idx="8">
                  <c:v>-0.60089902439718723</c:v>
                </c:pt>
                <c:pt idx="9">
                  <c:v>-0.64406651403481252</c:v>
                </c:pt>
                <c:pt idx="10">
                  <c:v>-0.69048859404041862</c:v>
                </c:pt>
                <c:pt idx="11">
                  <c:v>-0.7385742655370322</c:v>
                </c:pt>
                <c:pt idx="12">
                  <c:v>-0.7863621396933399</c:v>
                </c:pt>
                <c:pt idx="13">
                  <c:v>-0.83172125542990794</c:v>
                </c:pt>
                <c:pt idx="14">
                  <c:v>-0.8726598504734896</c:v>
                </c:pt>
                <c:pt idx="15">
                  <c:v>-0.90766411076468867</c:v>
                </c:pt>
                <c:pt idx="16">
                  <c:v>-0.93594997658281076</c:v>
                </c:pt>
                <c:pt idx="17">
                  <c:v>-0.95753111903309152</c:v>
                </c:pt>
                <c:pt idx="18">
                  <c:v>-0.97308558676508661</c:v>
                </c:pt>
                <c:pt idx="19">
                  <c:v>-0.98369254794111582</c:v>
                </c:pt>
                <c:pt idx="20">
                  <c:v>-0.99055029734192968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67-4BD8-A4DB-A48E482D2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27432"/>
        <c:axId val="516027760"/>
      </c:scatterChart>
      <c:valAx>
        <c:axId val="51602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6027760"/>
        <c:crosses val="autoZero"/>
        <c:crossBetween val="midCat"/>
      </c:valAx>
      <c:valAx>
        <c:axId val="5160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602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'Euler y Heun 3'!$B$44:$B$84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</c:numCache>
            </c:numRef>
          </c:xVal>
          <c:yVal>
            <c:numRef>
              <c:f>'Euler y Heun 3'!$E$44:$E$84</c:f>
              <c:numCache>
                <c:formatCode>General</c:formatCode>
                <c:ptCount val="41"/>
                <c:pt idx="0">
                  <c:v>0</c:v>
                </c:pt>
                <c:pt idx="1">
                  <c:v>-356.05578993053342</c:v>
                </c:pt>
                <c:pt idx="2">
                  <c:v>-89.389826386912148</c:v>
                </c:pt>
                <c:pt idx="3">
                  <c:v>-40.008282191981124</c:v>
                </c:pt>
                <c:pt idx="4">
                  <c:v>-22.725972095665824</c:v>
                </c:pt>
                <c:pt idx="5">
                  <c:v>-14.728081114481418</c:v>
                </c:pt>
                <c:pt idx="6">
                  <c:v>-10.384979268602352</c:v>
                </c:pt>
                <c:pt idx="7">
                  <c:v>-7.7677165690653798</c:v>
                </c:pt>
                <c:pt idx="8">
                  <c:v>-6.0705474617990705</c:v>
                </c:pt>
                <c:pt idx="9">
                  <c:v>-4.9085427341890657</c:v>
                </c:pt>
                <c:pt idx="10">
                  <c:v>-4.0789622145872091</c:v>
                </c:pt>
                <c:pt idx="11">
                  <c:v>-3.4667804517057079</c:v>
                </c:pt>
                <c:pt idx="12">
                  <c:v>-3.0027938972592931</c:v>
                </c:pt>
                <c:pt idx="13">
                  <c:v>-2.6433400559068168</c:v>
                </c:pt>
                <c:pt idx="14">
                  <c:v>-2.3597654720312859</c:v>
                </c:pt>
                <c:pt idx="15">
                  <c:v>-2.1326326516337772</c:v>
                </c:pt>
                <c:pt idx="16">
                  <c:v>-1.9483768055724955</c:v>
                </c:pt>
                <c:pt idx="17">
                  <c:v>-1.7972961284394993</c:v>
                </c:pt>
                <c:pt idx="18">
                  <c:v>-1.6723006002709486</c:v>
                </c:pt>
                <c:pt idx="19">
                  <c:v>-1.5681089216772259</c:v>
                </c:pt>
                <c:pt idx="20">
                  <c:v>-1.4807191137405333</c:v>
                </c:pt>
                <c:pt idx="21">
                  <c:v>-1.4070511827473264</c:v>
                </c:pt>
                <c:pt idx="22">
                  <c:v>-1.3447008089825623</c:v>
                </c:pt>
                <c:pt idx="23">
                  <c:v>-1.2917663551286174</c:v>
                </c:pt>
                <c:pt idx="24">
                  <c:v>-1.2467253186817171</c:v>
                </c:pt>
                <c:pt idx="25">
                  <c:v>-1.2083447669391703</c:v>
                </c:pt>
                <c:pt idx="26">
                  <c:v>-1.1756155357409555</c:v>
                </c:pt>
                <c:pt idx="27">
                  <c:v>-1.1477033105312802</c:v>
                </c:pt>
                <c:pt idx="28">
                  <c:v>-1.1239118745669556</c:v>
                </c:pt>
                <c:pt idx="29">
                  <c:v>-1.1036552403549216</c:v>
                </c:pt>
                <c:pt idx="30">
                  <c:v>-1.0864363415905747</c:v>
                </c:pt>
                <c:pt idx="31">
                  <c:v>-1.071830618296592</c:v>
                </c:pt>
                <c:pt idx="32">
                  <c:v>-1.0594732813793302</c:v>
                </c:pt>
                <c:pt idx="33">
                  <c:v>-1.0490493612148979</c:v>
                </c:pt>
                <c:pt idx="34">
                  <c:v>-1.0402858717702559</c:v>
                </c:pt>
                <c:pt idx="35">
                  <c:v>-1.0329455860204753</c:v>
                </c:pt>
                <c:pt idx="36">
                  <c:v>-1.0268220393365459</c:v>
                </c:pt>
                <c:pt idx="37">
                  <c:v>-1.0217354680751958</c:v>
                </c:pt>
                <c:pt idx="38">
                  <c:v>-1.0175294595735469</c:v>
                </c:pt>
                <c:pt idx="39">
                  <c:v>-1.014068143065473</c:v>
                </c:pt>
                <c:pt idx="40">
                  <c:v>-1.0112337927024855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D-47CE-8C2D-8F614BF5B049}"/>
            </c:ext>
          </c:extLst>
        </c:ser>
        <c:ser>
          <c:idx val="1"/>
          <c:order val="1"/>
          <c:tx>
            <c:v>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'Euler y Heun 3'!$B$44:$B$84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</c:numCache>
            </c:numRef>
          </c:xVal>
          <c:yVal>
            <c:numRef>
              <c:f>'Euler y Heun 3'!$C$44:$C$84</c:f>
              <c:numCache>
                <c:formatCode>General</c:formatCode>
                <c:ptCount val="41"/>
                <c:pt idx="0">
                  <c:v>-45</c:v>
                </c:pt>
                <c:pt idx="1">
                  <c:v>-45</c:v>
                </c:pt>
                <c:pt idx="2">
                  <c:v>-33.862499999999997</c:v>
                </c:pt>
                <c:pt idx="3">
                  <c:v>-21.3434279296875</c:v>
                </c:pt>
                <c:pt idx="4">
                  <c:v>-14.016328447048704</c:v>
                </c:pt>
                <c:pt idx="5">
                  <c:v>-9.9114029165574991</c:v>
                </c:pt>
                <c:pt idx="6">
                  <c:v>-7.4272762174322402</c:v>
                </c:pt>
                <c:pt idx="7">
                  <c:v>-5.8161472094319118</c:v>
                </c:pt>
                <c:pt idx="8">
                  <c:v>-4.7131975015581027</c:v>
                </c:pt>
                <c:pt idx="9">
                  <c:v>-3.9256510081370082</c:v>
                </c:pt>
                <c:pt idx="10">
                  <c:v>-3.3442185886410343</c:v>
                </c:pt>
                <c:pt idx="11">
                  <c:v>-2.9032422485176546</c:v>
                </c:pt>
                <c:pt idx="12">
                  <c:v>-2.5613474002670551</c:v>
                </c:pt>
                <c:pt idx="13">
                  <c:v>-2.2914045657073823</c:v>
                </c:pt>
                <c:pt idx="14">
                  <c:v>-2.0750181612009082</c:v>
                </c:pt>
                <c:pt idx="15">
                  <c:v>-1.899351937312034</c:v>
                </c:pt>
                <c:pt idx="16">
                  <c:v>-1.7552237566858107</c:v>
                </c:pt>
                <c:pt idx="17">
                  <c:v>-1.6359209555444512</c:v>
                </c:pt>
                <c:pt idx="18">
                  <c:v>-1.5364406981453962</c:v>
                </c:pt>
                <c:pt idx="19">
                  <c:v>-1.4529895044172194</c:v>
                </c:pt>
                <c:pt idx="20">
                  <c:v>-1.3826455555200172</c:v>
                </c:pt>
                <c:pt idx="21">
                  <c:v>-1.3231259481436028</c:v>
                </c:pt>
                <c:pt idx="22">
                  <c:v>-1.2726232195749274</c:v>
                </c:pt>
                <c:pt idx="23">
                  <c:v>-1.2296885729459195</c:v>
                </c:pt>
                <c:pt idx="24">
                  <c:v>-1.1931471975759287</c:v>
                </c:pt>
                <c:pt idx="25">
                  <c:v>-1.1620360375124346</c:v>
                </c:pt>
                <c:pt idx="26">
                  <c:v>-1.1355575150954582</c:v>
                </c:pt>
                <c:pt idx="27">
                  <c:v>-1.1130447619275399</c:v>
                </c:pt>
                <c:pt idx="28">
                  <c:v>-1.093935260133283</c:v>
                </c:pt>
                <c:pt idx="29">
                  <c:v>-1.0777507029496225</c:v>
                </c:pt>
                <c:pt idx="30">
                  <c:v>-1.0640815008795961</c:v>
                </c:pt>
                <c:pt idx="31">
                  <c:v>-1.0525747860662611</c:v>
                </c:pt>
                <c:pt idx="32">
                  <c:v>-1.0429250663908032</c:v>
                </c:pt>
                <c:pt idx="33">
                  <c:v>-1.0348668934020206</c:v>
                </c:pt>
                <c:pt idx="34">
                  <c:v>-1.028169061954342</c:v>
                </c:pt>
                <c:pt idx="35">
                  <c:v>-1.0226299727357462</c:v>
                </c:pt>
                <c:pt idx="36">
                  <c:v>-1.0180738740816484</c:v>
                </c:pt>
                <c:pt idx="37">
                  <c:v>-1.01434776493294</c:v>
                </c:pt>
                <c:pt idx="38">
                  <c:v>-1.0113187920853943</c:v>
                </c:pt>
                <c:pt idx="39">
                  <c:v>-1.0088720156842905</c:v>
                </c:pt>
                <c:pt idx="40">
                  <c:v>-1.0069084496532568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4D-47CE-8C2D-8F614BF5B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34848"/>
        <c:axId val="563434192"/>
      </c:scatterChart>
      <c:valAx>
        <c:axId val="5634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3434192"/>
        <c:crosses val="autoZero"/>
        <c:crossBetween val="midCat"/>
      </c:valAx>
      <c:valAx>
        <c:axId val="5634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34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89876165147698E-2"/>
          <c:y val="1.4672355913184099E-2"/>
          <c:w val="0.69420626460865298"/>
          <c:h val="0.92728202840200002"/>
        </c:manualLayout>
      </c:layout>
      <c:scatterChart>
        <c:scatterStyle val="lineMarker"/>
        <c:varyColors val="0"/>
        <c:ser>
          <c:idx val="0"/>
          <c:order val="0"/>
          <c:spPr>
            <a:ln w="317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'[1]ralston_3x^2'!$B$9:$B$29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'[1]ralston_3x^2'!$C$9:$C$29</c:f>
              <c:numCache>
                <c:formatCode>General</c:formatCode>
                <c:ptCount val="21"/>
                <c:pt idx="0">
                  <c:v>0</c:v>
                </c:pt>
                <c:pt idx="1">
                  <c:v>3.796874999999999E-3</c:v>
                </c:pt>
                <c:pt idx="2">
                  <c:v>2.784374999999999E-2</c:v>
                </c:pt>
                <c:pt idx="3">
                  <c:v>9.2390624999999976E-2</c:v>
                </c:pt>
                <c:pt idx="4">
                  <c:v>0.21768749999999995</c:v>
                </c:pt>
                <c:pt idx="5">
                  <c:v>0.42398437499999986</c:v>
                </c:pt>
                <c:pt idx="6">
                  <c:v>0.73153124999999986</c:v>
                </c:pt>
                <c:pt idx="7">
                  <c:v>1.1605781249999998</c:v>
                </c:pt>
                <c:pt idx="8">
                  <c:v>1.7313749999999999</c:v>
                </c:pt>
                <c:pt idx="9">
                  <c:v>2.4641718749999999</c:v>
                </c:pt>
                <c:pt idx="10">
                  <c:v>3.3792187499999997</c:v>
                </c:pt>
                <c:pt idx="11">
                  <c:v>4.4967656249999992</c:v>
                </c:pt>
                <c:pt idx="12">
                  <c:v>5.8370624999999983</c:v>
                </c:pt>
                <c:pt idx="13">
                  <c:v>7.4203593749999976</c:v>
                </c:pt>
                <c:pt idx="14">
                  <c:v>9.2669062499999963</c:v>
                </c:pt>
                <c:pt idx="15">
                  <c:v>11.396953124999996</c:v>
                </c:pt>
                <c:pt idx="16">
                  <c:v>13.830749999999995</c:v>
                </c:pt>
                <c:pt idx="17">
                  <c:v>16.588546874999992</c:v>
                </c:pt>
                <c:pt idx="18">
                  <c:v>19.690593749999991</c:v>
                </c:pt>
                <c:pt idx="19">
                  <c:v>23.15714062499999</c:v>
                </c:pt>
                <c:pt idx="20">
                  <c:v>27.008437499999985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9-45C8-B979-E591FAB26ACD}"/>
            </c:ext>
          </c:extLst>
        </c:ser>
        <c:ser>
          <c:idx val="1"/>
          <c:order val="1"/>
          <c:spPr>
            <a:ln w="317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'[1]ralston_3x^2'!$B$9:$B$29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'[1]ralston_3x^2'!$I$9:$I$29</c:f>
              <c:numCache>
                <c:formatCode>General</c:formatCode>
                <c:ptCount val="21"/>
                <c:pt idx="0">
                  <c:v>0</c:v>
                </c:pt>
                <c:pt idx="1">
                  <c:v>3.375E-3</c:v>
                </c:pt>
                <c:pt idx="2">
                  <c:v>2.7E-2</c:v>
                </c:pt>
                <c:pt idx="3">
                  <c:v>9.112499999999997E-2</c:v>
                </c:pt>
                <c:pt idx="4">
                  <c:v>0.216</c:v>
                </c:pt>
                <c:pt idx="5">
                  <c:v>0.421875</c:v>
                </c:pt>
                <c:pt idx="6">
                  <c:v>0.72900000000000009</c:v>
                </c:pt>
                <c:pt idx="7">
                  <c:v>1.1576250000000001</c:v>
                </c:pt>
                <c:pt idx="8">
                  <c:v>1.728</c:v>
                </c:pt>
                <c:pt idx="9">
                  <c:v>2.4603749999999991</c:v>
                </c:pt>
                <c:pt idx="10">
                  <c:v>3.3749999999999982</c:v>
                </c:pt>
                <c:pt idx="11">
                  <c:v>4.492124999999997</c:v>
                </c:pt>
                <c:pt idx="12">
                  <c:v>5.8319999999999963</c:v>
                </c:pt>
                <c:pt idx="13">
                  <c:v>7.4148749999999941</c:v>
                </c:pt>
                <c:pt idx="14">
                  <c:v>9.2609999999999957</c:v>
                </c:pt>
                <c:pt idx="15">
                  <c:v>11.390624999999993</c:v>
                </c:pt>
                <c:pt idx="16">
                  <c:v>13.823999999999989</c:v>
                </c:pt>
                <c:pt idx="17">
                  <c:v>16.581374999999987</c:v>
                </c:pt>
                <c:pt idx="18">
                  <c:v>19.682999999999986</c:v>
                </c:pt>
                <c:pt idx="19">
                  <c:v>23.14912499999998</c:v>
                </c:pt>
                <c:pt idx="20">
                  <c:v>26.999999999999975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9-45C8-B979-E591FAB26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02376"/>
        <c:axId val="2135116440"/>
      </c:scatterChart>
      <c:valAx>
        <c:axId val="213510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5116440"/>
        <c:crosses val="autoZero"/>
        <c:crossBetween val="midCat"/>
      </c:valAx>
      <c:valAx>
        <c:axId val="213511644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51023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RungeKuta!$B$10:$B$30</c:f>
              <c:numCache>
                <c:formatCode>General</c:formatCode>
                <c:ptCount val="21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1.4999999999999998</c:v>
                </c:pt>
                <c:pt idx="11">
                  <c:v>1.6499999999999997</c:v>
                </c:pt>
                <c:pt idx="12">
                  <c:v>1.7999999999999996</c:v>
                </c:pt>
                <c:pt idx="13">
                  <c:v>1.9499999999999995</c:v>
                </c:pt>
                <c:pt idx="14">
                  <c:v>2.0999999999999996</c:v>
                </c:pt>
                <c:pt idx="15">
                  <c:v>2.2499999999999996</c:v>
                </c:pt>
                <c:pt idx="16">
                  <c:v>2.3999999999999995</c:v>
                </c:pt>
                <c:pt idx="17">
                  <c:v>2.5499999999999994</c:v>
                </c:pt>
                <c:pt idx="18">
                  <c:v>2.6999999999999993</c:v>
                </c:pt>
                <c:pt idx="19">
                  <c:v>2.8499999999999992</c:v>
                </c:pt>
                <c:pt idx="20">
                  <c:v>2.9999999999999991</c:v>
                </c:pt>
              </c:numCache>
            </c:numRef>
          </c:xVal>
          <c:yVal>
            <c:numRef>
              <c:f>RungeKuta!$N$10:$N$30</c:f>
              <c:numCache>
                <c:formatCode>General</c:formatCode>
                <c:ptCount val="21"/>
                <c:pt idx="0">
                  <c:v>0</c:v>
                </c:pt>
                <c:pt idx="1">
                  <c:v>3.375E-3</c:v>
                </c:pt>
                <c:pt idx="2">
                  <c:v>2.7E-2</c:v>
                </c:pt>
                <c:pt idx="3">
                  <c:v>9.112499999999997E-2</c:v>
                </c:pt>
                <c:pt idx="4">
                  <c:v>0.216</c:v>
                </c:pt>
                <c:pt idx="5">
                  <c:v>0.421875</c:v>
                </c:pt>
                <c:pt idx="6">
                  <c:v>0.72900000000000009</c:v>
                </c:pt>
                <c:pt idx="7">
                  <c:v>1.1576250000000001</c:v>
                </c:pt>
                <c:pt idx="8">
                  <c:v>1.728</c:v>
                </c:pt>
                <c:pt idx="9">
                  <c:v>2.4603749999999991</c:v>
                </c:pt>
                <c:pt idx="10">
                  <c:v>3.3749999999999982</c:v>
                </c:pt>
                <c:pt idx="11">
                  <c:v>4.492124999999997</c:v>
                </c:pt>
                <c:pt idx="12">
                  <c:v>5.8319999999999963</c:v>
                </c:pt>
                <c:pt idx="13">
                  <c:v>7.4148749999999941</c:v>
                </c:pt>
                <c:pt idx="14">
                  <c:v>9.2609999999999957</c:v>
                </c:pt>
                <c:pt idx="15">
                  <c:v>11.390624999999993</c:v>
                </c:pt>
                <c:pt idx="16">
                  <c:v>13.823999999999989</c:v>
                </c:pt>
                <c:pt idx="17">
                  <c:v>16.581374999999987</c:v>
                </c:pt>
                <c:pt idx="18">
                  <c:v>19.682999999999986</c:v>
                </c:pt>
                <c:pt idx="19">
                  <c:v>23.14912499999998</c:v>
                </c:pt>
                <c:pt idx="20">
                  <c:v>26.999999999999975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5-4B5F-9199-8E50D579F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38232"/>
        <c:axId val="603936264"/>
      </c:scatterChart>
      <c:valAx>
        <c:axId val="60393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3936264"/>
        <c:crosses val="autoZero"/>
        <c:crossBetween val="midCat"/>
      </c:valAx>
      <c:valAx>
        <c:axId val="60393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393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783771</xdr:colOff>
      <xdr:row>4</xdr:row>
      <xdr:rowOff>157347</xdr:rowOff>
    </xdr:from>
    <xdr:to>
      <xdr:col>15</xdr:col>
      <xdr:colOff>65314</xdr:colOff>
      <xdr:row>27</xdr:row>
      <xdr:rowOff>155368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EFFD10-FF25-4CD5-A80B-E6073B25B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9895</xdr:colOff>
      <xdr:row>37</xdr:row>
      <xdr:rowOff>133597</xdr:rowOff>
    </xdr:from>
    <xdr:to>
      <xdr:col>15</xdr:col>
      <xdr:colOff>32657</xdr:colOff>
      <xdr:row>60</xdr:row>
      <xdr:rowOff>54428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C33FDE-2C23-4CDD-8932-DBCDC6791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130628</xdr:colOff>
      <xdr:row>63</xdr:row>
      <xdr:rowOff>130629</xdr:rowOff>
    </xdr:from>
    <xdr:to>
      <xdr:col>14</xdr:col>
      <xdr:colOff>718457</xdr:colOff>
      <xdr:row>82</xdr:row>
      <xdr:rowOff>21771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1D43183-E8CB-4514-89A5-A1B2B8CA60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5625" t="26516" r="4507" b="7987"/>
        <a:stretch/>
      </xdr:blipFill>
      <xdr:spPr>
        <a:xfrm>
          <a:off x="4898571" y="12420600"/>
          <a:ext cx="6945086" cy="36031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24</xdr:row>
      <xdr:rowOff>26660</xdr:rowOff>
    </xdr:from>
    <xdr:to>
      <xdr:col>22</xdr:col>
      <xdr:colOff>738946</xdr:colOff>
      <xdr:row>48</xdr:row>
      <xdr:rowOff>138954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0F71CD-52BE-4D3D-9B17-205BD5D173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519" t="25833" r="15179" b="7497"/>
        <a:stretch/>
      </xdr:blipFill>
      <xdr:spPr>
        <a:xfrm>
          <a:off x="10330543" y="4859917"/>
          <a:ext cx="7890860" cy="4945551"/>
        </a:xfrm>
        <a:prstGeom prst="rect">
          <a:avLst/>
        </a:prstGeom>
      </xdr:spPr>
    </xdr:pic>
    <xdr:clientData/>
  </xdr:twoCellAnchor>
  <xdr:twoCellAnchor>
    <xdr:from>
      <xdr:col>6</xdr:col>
      <xdr:colOff>407893</xdr:colOff>
      <xdr:row>9</xdr:row>
      <xdr:rowOff>98612</xdr:rowOff>
    </xdr:from>
    <xdr:to>
      <xdr:col>12</xdr:col>
      <xdr:colOff>246529</xdr:colOff>
      <xdr:row>24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73ED11-CE9A-42BA-B839-300AED1D9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47</xdr:row>
      <xdr:rowOff>10886</xdr:rowOff>
    </xdr:from>
    <xdr:to>
      <xdr:col>11</xdr:col>
      <xdr:colOff>598714</xdr:colOff>
      <xdr:row>61</xdr:row>
      <xdr:rowOff>163286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F37FF7-FC00-4AA5-A918-E968C2728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174170</xdr:colOff>
      <xdr:row>27</xdr:row>
      <xdr:rowOff>171450</xdr:rowOff>
    </xdr:from>
    <xdr:to>
      <xdr:col>15</xdr:col>
      <xdr:colOff>435428</xdr:colOff>
      <xdr:row>50</xdr:row>
      <xdr:rowOff>55105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C635FE-90F7-43AE-87D9-0C75D07F65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678" t="26031" r="16453" b="6872"/>
        <a:stretch/>
      </xdr:blipFill>
      <xdr:spPr>
        <a:xfrm>
          <a:off x="4974770" y="5695950"/>
          <a:ext cx="7462158" cy="4836655"/>
        </a:xfrm>
        <a:prstGeom prst="rect">
          <a:avLst/>
        </a:prstGeom>
      </xdr:spPr>
    </xdr:pic>
    <xdr:clientData/>
  </xdr:twoCellAnchor>
  <xdr:twoCellAnchor>
    <xdr:from>
      <xdr:col>5</xdr:col>
      <xdr:colOff>631371</xdr:colOff>
      <xdr:row>7</xdr:row>
      <xdr:rowOff>97970</xdr:rowOff>
    </xdr:from>
    <xdr:to>
      <xdr:col>12</xdr:col>
      <xdr:colOff>424543</xdr:colOff>
      <xdr:row>25</xdr:row>
      <xdr:rowOff>87085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E08619-B617-40FB-AB8E-3269207B8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295274</xdr:colOff>
      <xdr:row>55</xdr:row>
      <xdr:rowOff>76200</xdr:rowOff>
    </xdr:from>
    <xdr:to>
      <xdr:col>12</xdr:col>
      <xdr:colOff>781049</xdr:colOff>
      <xdr:row>73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25DFBD-F3FA-4AF2-973D-2B801D75E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661611</xdr:colOff>
      <xdr:row>5</xdr:row>
      <xdr:rowOff>21771</xdr:rowOff>
    </xdr:from>
    <xdr:to>
      <xdr:col>12</xdr:col>
      <xdr:colOff>767443</xdr:colOff>
      <xdr:row>26</xdr:row>
      <xdr:rowOff>135467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D45616-63EF-40CD-A521-AB5D7DB57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6927</xdr:colOff>
      <xdr:row>9</xdr:row>
      <xdr:rowOff>83127</xdr:rowOff>
    </xdr:from>
    <xdr:to>
      <xdr:col>21</xdr:col>
      <xdr:colOff>263235</xdr:colOff>
      <xdr:row>34</xdr:row>
      <xdr:rowOff>55417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3FE37E-47A8-4433-BFED-18A6FCD26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ja/Downloads/rals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lston_3x^2"/>
    </sheetNames>
    <sheetDataSet>
      <sheetData sheetId="0">
        <row r="9">
          <cell r="B9">
            <v>0</v>
          </cell>
          <cell r="C9">
            <v>0</v>
          </cell>
          <cell r="I9">
            <v>0</v>
          </cell>
        </row>
        <row r="10">
          <cell r="B10">
            <v>0.15</v>
          </cell>
          <cell r="C10">
            <v>3.796874999999999E-3</v>
          </cell>
          <cell r="I10">
            <v>3.375E-3</v>
          </cell>
        </row>
        <row r="11">
          <cell r="B11">
            <v>0.3</v>
          </cell>
          <cell r="C11">
            <v>2.784374999999999E-2</v>
          </cell>
          <cell r="I11">
            <v>2.7E-2</v>
          </cell>
        </row>
        <row r="12">
          <cell r="B12">
            <v>0.44999999999999996</v>
          </cell>
          <cell r="C12">
            <v>9.2390624999999976E-2</v>
          </cell>
          <cell r="I12">
            <v>9.112499999999997E-2</v>
          </cell>
        </row>
        <row r="13">
          <cell r="B13">
            <v>0.6</v>
          </cell>
          <cell r="C13">
            <v>0.21768749999999995</v>
          </cell>
          <cell r="I13">
            <v>0.216</v>
          </cell>
        </row>
        <row r="14">
          <cell r="B14">
            <v>0.75</v>
          </cell>
          <cell r="C14">
            <v>0.42398437499999986</v>
          </cell>
          <cell r="I14">
            <v>0.421875</v>
          </cell>
        </row>
        <row r="15">
          <cell r="B15">
            <v>0.9</v>
          </cell>
          <cell r="C15">
            <v>0.73153124999999986</v>
          </cell>
          <cell r="I15">
            <v>0.72900000000000009</v>
          </cell>
        </row>
        <row r="16">
          <cell r="B16">
            <v>1.05</v>
          </cell>
          <cell r="C16">
            <v>1.1605781249999998</v>
          </cell>
          <cell r="I16">
            <v>1.1576250000000001</v>
          </cell>
        </row>
        <row r="17">
          <cell r="B17">
            <v>1.2</v>
          </cell>
          <cell r="C17">
            <v>1.7313749999999999</v>
          </cell>
          <cell r="I17">
            <v>1.728</v>
          </cell>
        </row>
        <row r="18">
          <cell r="B18">
            <v>1.3499999999999999</v>
          </cell>
          <cell r="C18">
            <v>2.4641718749999999</v>
          </cell>
          <cell r="I18">
            <v>2.4603749999999991</v>
          </cell>
        </row>
        <row r="19">
          <cell r="B19">
            <v>1.4999999999999998</v>
          </cell>
          <cell r="C19">
            <v>3.3792187499999997</v>
          </cell>
          <cell r="I19">
            <v>3.3749999999999982</v>
          </cell>
        </row>
        <row r="20">
          <cell r="B20">
            <v>1.6499999999999997</v>
          </cell>
          <cell r="C20">
            <v>4.4967656249999992</v>
          </cell>
          <cell r="I20">
            <v>4.492124999999997</v>
          </cell>
        </row>
        <row r="21">
          <cell r="B21">
            <v>1.7999999999999996</v>
          </cell>
          <cell r="C21">
            <v>5.8370624999999983</v>
          </cell>
          <cell r="I21">
            <v>5.8319999999999963</v>
          </cell>
        </row>
        <row r="22">
          <cell r="B22">
            <v>1.9499999999999995</v>
          </cell>
          <cell r="C22">
            <v>7.4203593749999976</v>
          </cell>
          <cell r="I22">
            <v>7.4148749999999941</v>
          </cell>
        </row>
        <row r="23">
          <cell r="B23">
            <v>2.0999999999999996</v>
          </cell>
          <cell r="C23">
            <v>9.2669062499999963</v>
          </cell>
          <cell r="I23">
            <v>9.2609999999999957</v>
          </cell>
        </row>
        <row r="24">
          <cell r="B24">
            <v>2.2499999999999996</v>
          </cell>
          <cell r="C24">
            <v>11.396953124999996</v>
          </cell>
          <cell r="I24">
            <v>11.390624999999993</v>
          </cell>
        </row>
        <row r="25">
          <cell r="B25">
            <v>2.3999999999999995</v>
          </cell>
          <cell r="C25">
            <v>13.830749999999995</v>
          </cell>
          <cell r="I25">
            <v>13.823999999999989</v>
          </cell>
        </row>
        <row r="26">
          <cell r="B26">
            <v>2.5499999999999994</v>
          </cell>
          <cell r="C26">
            <v>16.588546874999992</v>
          </cell>
          <cell r="I26">
            <v>16.581374999999987</v>
          </cell>
        </row>
        <row r="27">
          <cell r="B27">
            <v>2.6999999999999993</v>
          </cell>
          <cell r="C27">
            <v>19.690593749999991</v>
          </cell>
          <cell r="I27">
            <v>19.682999999999986</v>
          </cell>
        </row>
        <row r="28">
          <cell r="B28">
            <v>2.8499999999999992</v>
          </cell>
          <cell r="C28">
            <v>23.15714062499999</v>
          </cell>
          <cell r="I28">
            <v>23.14912499999998</v>
          </cell>
        </row>
        <row r="29">
          <cell r="B29">
            <v>2.9999999999999991</v>
          </cell>
          <cell r="C29">
            <v>27.008437499999985</v>
          </cell>
          <cell r="I29">
            <v>26.999999999999975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A5CF-3BA8-4019-8F9B-80A7154994EC}">
  <dimension ref="B1:E81"/>
  <sheetViews>
    <sheetView zoomScale="70" zoomScaleNormal="70" workbookViewId="0">
      <selection activeCell="C35" sqref="C35"/>
    </sheetView>
  </sheetViews>
  <sheetFormatPr baseColWidth="10" defaultRowHeight="14.4" x14ac:dyDescent="0.3"/>
  <sheetData>
    <row r="1" spans="2:5" ht="15.6" x14ac:dyDescent="0.3">
      <c r="B1" s="13" t="s">
        <v>0</v>
      </c>
      <c r="C1" s="13">
        <v>0</v>
      </c>
    </row>
    <row r="2" spans="2:5" ht="15.6" x14ac:dyDescent="0.3">
      <c r="B2" s="13" t="s">
        <v>1</v>
      </c>
      <c r="C2" s="13">
        <v>3</v>
      </c>
    </row>
    <row r="3" spans="2:5" ht="15.6" x14ac:dyDescent="0.3">
      <c r="B3" s="13" t="s">
        <v>2</v>
      </c>
      <c r="C3" s="13">
        <v>20</v>
      </c>
    </row>
    <row r="5" spans="2:5" x14ac:dyDescent="0.3">
      <c r="B5" s="23" t="s">
        <v>3</v>
      </c>
      <c r="C5" s="23">
        <f>(C2-C1)/C3</f>
        <v>0.15</v>
      </c>
    </row>
    <row r="6" spans="2:5" x14ac:dyDescent="0.3">
      <c r="D6" t="s">
        <v>9</v>
      </c>
      <c r="E6" t="s">
        <v>4</v>
      </c>
    </row>
    <row r="7" spans="2:5" ht="15.6" x14ac:dyDescent="0.3">
      <c r="B7" s="30" t="s">
        <v>5</v>
      </c>
      <c r="C7" s="30" t="s">
        <v>6</v>
      </c>
      <c r="D7" s="30" t="s">
        <v>7</v>
      </c>
      <c r="E7" s="8" t="s">
        <v>11</v>
      </c>
    </row>
    <row r="8" spans="2:5" ht="15.6" x14ac:dyDescent="0.3">
      <c r="B8" s="31"/>
      <c r="C8" s="31"/>
      <c r="D8" s="31"/>
      <c r="E8" s="8" t="s">
        <v>10</v>
      </c>
    </row>
    <row r="9" spans="2:5" ht="15.6" x14ac:dyDescent="0.3">
      <c r="B9" s="12">
        <v>0</v>
      </c>
      <c r="C9" s="15">
        <v>0</v>
      </c>
      <c r="D9" s="9">
        <f>2*B9-1</f>
        <v>-1</v>
      </c>
      <c r="E9" s="10">
        <f>B9^2-B9</f>
        <v>0</v>
      </c>
    </row>
    <row r="10" spans="2:5" ht="15.6" x14ac:dyDescent="0.3">
      <c r="B10" s="9">
        <f t="shared" ref="B10:B29" si="0">B9+$C$5</f>
        <v>0.15</v>
      </c>
      <c r="C10" s="16">
        <f t="shared" ref="C10:C29" si="1">C9+$C$5*D9</f>
        <v>-0.15</v>
      </c>
      <c r="D10" s="9">
        <f t="shared" ref="D10:D29" si="2">2*B10-1</f>
        <v>-0.7</v>
      </c>
      <c r="E10" s="10">
        <f t="shared" ref="E10:E29" si="3">B10^2-B10</f>
        <v>-0.1275</v>
      </c>
    </row>
    <row r="11" spans="2:5" ht="15.6" x14ac:dyDescent="0.3">
      <c r="B11" s="9">
        <f t="shared" si="0"/>
        <v>0.3</v>
      </c>
      <c r="C11" s="16">
        <f t="shared" si="1"/>
        <v>-0.255</v>
      </c>
      <c r="D11" s="9">
        <f t="shared" si="2"/>
        <v>-0.4</v>
      </c>
      <c r="E11" s="10">
        <f t="shared" si="3"/>
        <v>-0.21</v>
      </c>
    </row>
    <row r="12" spans="2:5" ht="15.6" x14ac:dyDescent="0.3">
      <c r="B12" s="9">
        <f t="shared" si="0"/>
        <v>0.44999999999999996</v>
      </c>
      <c r="C12" s="16">
        <f t="shared" si="1"/>
        <v>-0.315</v>
      </c>
      <c r="D12" s="9">
        <f t="shared" si="2"/>
        <v>-0.10000000000000009</v>
      </c>
      <c r="E12" s="10">
        <f t="shared" si="3"/>
        <v>-0.2475</v>
      </c>
    </row>
    <row r="13" spans="2:5" ht="15.6" x14ac:dyDescent="0.3">
      <c r="B13" s="9">
        <f t="shared" si="0"/>
        <v>0.6</v>
      </c>
      <c r="C13" s="16">
        <f t="shared" si="1"/>
        <v>-0.33</v>
      </c>
      <c r="D13" s="9">
        <f t="shared" si="2"/>
        <v>0.19999999999999996</v>
      </c>
      <c r="E13" s="10">
        <f t="shared" si="3"/>
        <v>-0.24</v>
      </c>
    </row>
    <row r="14" spans="2:5" ht="15.6" x14ac:dyDescent="0.3">
      <c r="B14" s="9">
        <f t="shared" si="0"/>
        <v>0.75</v>
      </c>
      <c r="C14" s="16">
        <f t="shared" si="1"/>
        <v>-0.30000000000000004</v>
      </c>
      <c r="D14" s="9">
        <f t="shared" si="2"/>
        <v>0.5</v>
      </c>
      <c r="E14" s="10">
        <f t="shared" si="3"/>
        <v>-0.1875</v>
      </c>
    </row>
    <row r="15" spans="2:5" ht="15.6" x14ac:dyDescent="0.3">
      <c r="B15" s="9">
        <f t="shared" si="0"/>
        <v>0.9</v>
      </c>
      <c r="C15" s="16">
        <f t="shared" si="1"/>
        <v>-0.22500000000000003</v>
      </c>
      <c r="D15" s="9">
        <f t="shared" si="2"/>
        <v>0.8</v>
      </c>
      <c r="E15" s="10">
        <f t="shared" si="3"/>
        <v>-8.9999999999999969E-2</v>
      </c>
    </row>
    <row r="16" spans="2:5" ht="15.6" x14ac:dyDescent="0.3">
      <c r="B16" s="9">
        <f t="shared" si="0"/>
        <v>1.05</v>
      </c>
      <c r="C16" s="16">
        <f t="shared" si="1"/>
        <v>-0.10500000000000004</v>
      </c>
      <c r="D16" s="9">
        <f t="shared" si="2"/>
        <v>1.1000000000000001</v>
      </c>
      <c r="E16" s="10">
        <f t="shared" si="3"/>
        <v>5.2499999999999991E-2</v>
      </c>
    </row>
    <row r="17" spans="2:5" ht="15.6" x14ac:dyDescent="0.3">
      <c r="B17" s="9">
        <f t="shared" si="0"/>
        <v>1.2</v>
      </c>
      <c r="C17" s="16">
        <f t="shared" si="1"/>
        <v>5.999999999999997E-2</v>
      </c>
      <c r="D17" s="9">
        <f t="shared" si="2"/>
        <v>1.4</v>
      </c>
      <c r="E17" s="10">
        <f t="shared" si="3"/>
        <v>0.24</v>
      </c>
    </row>
    <row r="18" spans="2:5" ht="15.6" x14ac:dyDescent="0.3">
      <c r="B18" s="9">
        <f t="shared" si="0"/>
        <v>1.3499999999999999</v>
      </c>
      <c r="C18" s="16">
        <f t="shared" si="1"/>
        <v>0.26999999999999996</v>
      </c>
      <c r="D18" s="9">
        <f t="shared" si="2"/>
        <v>1.6999999999999997</v>
      </c>
      <c r="E18" s="10">
        <f t="shared" si="3"/>
        <v>0.4724999999999997</v>
      </c>
    </row>
    <row r="19" spans="2:5" ht="15.6" x14ac:dyDescent="0.3">
      <c r="B19" s="9">
        <f t="shared" si="0"/>
        <v>1.4999999999999998</v>
      </c>
      <c r="C19" s="16">
        <f t="shared" si="1"/>
        <v>0.52499999999999991</v>
      </c>
      <c r="D19" s="9">
        <f t="shared" si="2"/>
        <v>1.9999999999999996</v>
      </c>
      <c r="E19" s="10">
        <f t="shared" si="3"/>
        <v>0.74999999999999933</v>
      </c>
    </row>
    <row r="20" spans="2:5" ht="15.6" x14ac:dyDescent="0.3">
      <c r="B20" s="9">
        <f t="shared" si="0"/>
        <v>1.6499999999999997</v>
      </c>
      <c r="C20" s="16">
        <f t="shared" si="1"/>
        <v>0.82499999999999984</v>
      </c>
      <c r="D20" s="9">
        <f t="shared" si="2"/>
        <v>2.2999999999999994</v>
      </c>
      <c r="E20" s="10">
        <f t="shared" si="3"/>
        <v>1.0724999999999991</v>
      </c>
    </row>
    <row r="21" spans="2:5" ht="15.6" x14ac:dyDescent="0.3">
      <c r="B21" s="9">
        <f t="shared" si="0"/>
        <v>1.7999999999999996</v>
      </c>
      <c r="C21" s="16">
        <f t="shared" si="1"/>
        <v>1.1699999999999997</v>
      </c>
      <c r="D21" s="9">
        <f t="shared" si="2"/>
        <v>2.5999999999999992</v>
      </c>
      <c r="E21" s="10">
        <f t="shared" si="3"/>
        <v>1.4399999999999988</v>
      </c>
    </row>
    <row r="22" spans="2:5" ht="15.6" x14ac:dyDescent="0.3">
      <c r="B22" s="9">
        <f t="shared" si="0"/>
        <v>1.9499999999999995</v>
      </c>
      <c r="C22" s="16">
        <f t="shared" si="1"/>
        <v>1.5599999999999996</v>
      </c>
      <c r="D22" s="9">
        <f t="shared" si="2"/>
        <v>2.899999999999999</v>
      </c>
      <c r="E22" s="10">
        <f t="shared" si="3"/>
        <v>1.8524999999999985</v>
      </c>
    </row>
    <row r="23" spans="2:5" ht="15.6" x14ac:dyDescent="0.3">
      <c r="B23" s="9">
        <f t="shared" si="0"/>
        <v>2.0999999999999996</v>
      </c>
      <c r="C23" s="16">
        <f t="shared" si="1"/>
        <v>1.9949999999999994</v>
      </c>
      <c r="D23" s="9">
        <f t="shared" si="2"/>
        <v>3.1999999999999993</v>
      </c>
      <c r="E23" s="10">
        <f t="shared" si="3"/>
        <v>2.3099999999999987</v>
      </c>
    </row>
    <row r="24" spans="2:5" ht="15.6" x14ac:dyDescent="0.3">
      <c r="B24" s="9">
        <f t="shared" si="0"/>
        <v>2.2499999999999996</v>
      </c>
      <c r="C24" s="16">
        <f t="shared" si="1"/>
        <v>2.4749999999999992</v>
      </c>
      <c r="D24" s="9">
        <f t="shared" si="2"/>
        <v>3.4999999999999991</v>
      </c>
      <c r="E24" s="10">
        <f t="shared" si="3"/>
        <v>2.8124999999999987</v>
      </c>
    </row>
    <row r="25" spans="2:5" ht="15.6" x14ac:dyDescent="0.3">
      <c r="B25" s="9">
        <f t="shared" si="0"/>
        <v>2.3999999999999995</v>
      </c>
      <c r="C25" s="16">
        <f t="shared" si="1"/>
        <v>2.9999999999999991</v>
      </c>
      <c r="D25" s="9">
        <f t="shared" si="2"/>
        <v>3.7999999999999989</v>
      </c>
      <c r="E25" s="10">
        <f t="shared" si="3"/>
        <v>3.3599999999999977</v>
      </c>
    </row>
    <row r="26" spans="2:5" ht="15.6" x14ac:dyDescent="0.3">
      <c r="B26" s="9">
        <f t="shared" si="0"/>
        <v>2.5499999999999994</v>
      </c>
      <c r="C26" s="16">
        <f t="shared" si="1"/>
        <v>3.569999999999999</v>
      </c>
      <c r="D26" s="9">
        <f t="shared" si="2"/>
        <v>4.0999999999999988</v>
      </c>
      <c r="E26" s="10">
        <f t="shared" si="3"/>
        <v>3.9524999999999975</v>
      </c>
    </row>
    <row r="27" spans="2:5" ht="15.6" x14ac:dyDescent="0.3">
      <c r="B27" s="9">
        <f t="shared" si="0"/>
        <v>2.6999999999999993</v>
      </c>
      <c r="C27" s="16">
        <f t="shared" si="1"/>
        <v>4.1849999999999987</v>
      </c>
      <c r="D27" s="9">
        <f t="shared" si="2"/>
        <v>4.3999999999999986</v>
      </c>
      <c r="E27" s="10">
        <f t="shared" si="3"/>
        <v>4.5899999999999972</v>
      </c>
    </row>
    <row r="28" spans="2:5" ht="15.6" x14ac:dyDescent="0.3">
      <c r="B28" s="9">
        <f t="shared" si="0"/>
        <v>2.8499999999999992</v>
      </c>
      <c r="C28" s="16">
        <f t="shared" si="1"/>
        <v>4.8449999999999989</v>
      </c>
      <c r="D28" s="9">
        <f t="shared" si="2"/>
        <v>4.6999999999999984</v>
      </c>
      <c r="E28" s="10">
        <f t="shared" si="3"/>
        <v>5.2724999999999955</v>
      </c>
    </row>
    <row r="29" spans="2:5" ht="15.6" x14ac:dyDescent="0.3">
      <c r="B29" s="9">
        <f t="shared" si="0"/>
        <v>2.9999999999999991</v>
      </c>
      <c r="C29" s="16">
        <f t="shared" si="1"/>
        <v>5.5499999999999989</v>
      </c>
      <c r="D29" s="9">
        <f t="shared" si="2"/>
        <v>4.9999999999999982</v>
      </c>
      <c r="E29" s="10">
        <f t="shared" si="3"/>
        <v>5.9999999999999956</v>
      </c>
    </row>
    <row r="30" spans="2:5" x14ac:dyDescent="0.3">
      <c r="B30" s="6" t="s">
        <v>8</v>
      </c>
      <c r="C30" s="5" t="s">
        <v>8</v>
      </c>
    </row>
    <row r="31" spans="2:5" x14ac:dyDescent="0.3">
      <c r="B31" s="6" t="s">
        <v>8</v>
      </c>
      <c r="C31" s="5" t="s">
        <v>8</v>
      </c>
    </row>
    <row r="32" spans="2:5" ht="15.6" x14ac:dyDescent="0.3">
      <c r="B32" s="14" t="s">
        <v>0</v>
      </c>
      <c r="C32" s="14">
        <v>0</v>
      </c>
      <c r="E32" s="2"/>
    </row>
    <row r="33" spans="2:5" ht="15.6" x14ac:dyDescent="0.3">
      <c r="B33" s="14" t="s">
        <v>1</v>
      </c>
      <c r="C33" s="14">
        <v>3</v>
      </c>
      <c r="E33" s="2"/>
    </row>
    <row r="34" spans="2:5" ht="15.6" x14ac:dyDescent="0.3">
      <c r="B34" s="24" t="s">
        <v>2</v>
      </c>
      <c r="C34" s="14">
        <v>40</v>
      </c>
      <c r="E34" s="2"/>
    </row>
    <row r="35" spans="2:5" ht="15.6" x14ac:dyDescent="0.3">
      <c r="B35" s="2"/>
      <c r="C35" s="2"/>
      <c r="E35" s="2"/>
    </row>
    <row r="36" spans="2:5" ht="15.6" x14ac:dyDescent="0.3">
      <c r="B36" s="22" t="s">
        <v>3</v>
      </c>
      <c r="C36" s="22">
        <f>(C33-C32)/C34</f>
        <v>7.4999999999999997E-2</v>
      </c>
      <c r="E36" s="2"/>
    </row>
    <row r="37" spans="2:5" ht="15.6" x14ac:dyDescent="0.3">
      <c r="B37" s="2"/>
      <c r="C37" s="2"/>
      <c r="D37" s="2"/>
      <c r="E37" s="2"/>
    </row>
    <row r="38" spans="2:5" ht="15.6" x14ac:dyDescent="0.3">
      <c r="B38" s="29" t="s">
        <v>5</v>
      </c>
      <c r="C38" s="29" t="s">
        <v>6</v>
      </c>
      <c r="D38" s="29" t="s">
        <v>7</v>
      </c>
      <c r="E38" s="11" t="s">
        <v>11</v>
      </c>
    </row>
    <row r="39" spans="2:5" ht="15.6" x14ac:dyDescent="0.3">
      <c r="B39" s="29"/>
      <c r="C39" s="29"/>
      <c r="D39" s="29"/>
      <c r="E39" s="8" t="s">
        <v>10</v>
      </c>
    </row>
    <row r="40" spans="2:5" ht="15.6" x14ac:dyDescent="0.3">
      <c r="B40" s="7">
        <v>0</v>
      </c>
      <c r="C40" s="17">
        <v>0</v>
      </c>
      <c r="D40" s="1">
        <f>2*B40-1</f>
        <v>-1</v>
      </c>
      <c r="E40" s="10">
        <f>B40^2-B40</f>
        <v>0</v>
      </c>
    </row>
    <row r="41" spans="2:5" ht="15.6" x14ac:dyDescent="0.3">
      <c r="B41" s="3">
        <f t="shared" ref="B41:B80" si="4">B40+$C$36</f>
        <v>7.4999999999999997E-2</v>
      </c>
      <c r="C41" s="18">
        <f t="shared" ref="C41:C80" si="5">C40+$C$36*D40</f>
        <v>-7.4999999999999997E-2</v>
      </c>
      <c r="D41" s="1">
        <f t="shared" ref="D41:D80" si="6">2*B41-1</f>
        <v>-0.85</v>
      </c>
      <c r="E41" s="10">
        <f t="shared" ref="E41:E80" si="7">B41^2-B41</f>
        <v>-6.9374999999999992E-2</v>
      </c>
    </row>
    <row r="42" spans="2:5" ht="15.6" x14ac:dyDescent="0.3">
      <c r="B42" s="3">
        <f t="shared" si="4"/>
        <v>0.15</v>
      </c>
      <c r="C42" s="18">
        <f t="shared" si="5"/>
        <v>-0.13874999999999998</v>
      </c>
      <c r="D42" s="1">
        <f t="shared" si="6"/>
        <v>-0.7</v>
      </c>
      <c r="E42" s="10">
        <f t="shared" si="7"/>
        <v>-0.1275</v>
      </c>
    </row>
    <row r="43" spans="2:5" ht="15.6" x14ac:dyDescent="0.3">
      <c r="B43" s="3">
        <f t="shared" si="4"/>
        <v>0.22499999999999998</v>
      </c>
      <c r="C43" s="18">
        <f t="shared" si="5"/>
        <v>-0.19124999999999998</v>
      </c>
      <c r="D43" s="1">
        <f t="shared" si="6"/>
        <v>-0.55000000000000004</v>
      </c>
      <c r="E43" s="10">
        <f t="shared" si="7"/>
        <v>-0.174375</v>
      </c>
    </row>
    <row r="44" spans="2:5" ht="15.6" x14ac:dyDescent="0.3">
      <c r="B44" s="3">
        <f t="shared" si="4"/>
        <v>0.3</v>
      </c>
      <c r="C44" s="18">
        <f t="shared" si="5"/>
        <v>-0.23249999999999998</v>
      </c>
      <c r="D44" s="1">
        <f t="shared" si="6"/>
        <v>-0.4</v>
      </c>
      <c r="E44" s="10">
        <f t="shared" si="7"/>
        <v>-0.21</v>
      </c>
    </row>
    <row r="45" spans="2:5" ht="15.6" x14ac:dyDescent="0.3">
      <c r="B45" s="3">
        <f t="shared" si="4"/>
        <v>0.375</v>
      </c>
      <c r="C45" s="18">
        <f t="shared" si="5"/>
        <v>-0.26249999999999996</v>
      </c>
      <c r="D45" s="1">
        <f t="shared" si="6"/>
        <v>-0.25</v>
      </c>
      <c r="E45" s="10">
        <f t="shared" si="7"/>
        <v>-0.234375</v>
      </c>
    </row>
    <row r="46" spans="2:5" ht="15.6" x14ac:dyDescent="0.3">
      <c r="B46" s="3">
        <f t="shared" si="4"/>
        <v>0.45</v>
      </c>
      <c r="C46" s="18">
        <f t="shared" si="5"/>
        <v>-0.28124999999999994</v>
      </c>
      <c r="D46" s="1">
        <f t="shared" si="6"/>
        <v>-9.9999999999999978E-2</v>
      </c>
      <c r="E46" s="10">
        <f t="shared" si="7"/>
        <v>-0.2475</v>
      </c>
    </row>
    <row r="47" spans="2:5" ht="15.6" x14ac:dyDescent="0.3">
      <c r="B47" s="3">
        <f t="shared" si="4"/>
        <v>0.52500000000000002</v>
      </c>
      <c r="C47" s="18">
        <f t="shared" si="5"/>
        <v>-0.28874999999999995</v>
      </c>
      <c r="D47" s="1">
        <f t="shared" si="6"/>
        <v>5.0000000000000044E-2</v>
      </c>
      <c r="E47" s="10">
        <f t="shared" si="7"/>
        <v>-0.24937500000000001</v>
      </c>
    </row>
    <row r="48" spans="2:5" ht="15.6" x14ac:dyDescent="0.3">
      <c r="B48" s="3">
        <f t="shared" si="4"/>
        <v>0.6</v>
      </c>
      <c r="C48" s="18">
        <f t="shared" si="5"/>
        <v>-0.28499999999999992</v>
      </c>
      <c r="D48" s="1">
        <f t="shared" si="6"/>
        <v>0.19999999999999996</v>
      </c>
      <c r="E48" s="10">
        <f t="shared" si="7"/>
        <v>-0.24</v>
      </c>
    </row>
    <row r="49" spans="2:5" ht="15.6" x14ac:dyDescent="0.3">
      <c r="B49" s="3">
        <f t="shared" si="4"/>
        <v>0.67499999999999993</v>
      </c>
      <c r="C49" s="18">
        <f t="shared" si="5"/>
        <v>-0.26999999999999991</v>
      </c>
      <c r="D49" s="1">
        <f t="shared" si="6"/>
        <v>0.34999999999999987</v>
      </c>
      <c r="E49" s="10">
        <f t="shared" si="7"/>
        <v>-0.21937500000000004</v>
      </c>
    </row>
    <row r="50" spans="2:5" ht="15.6" x14ac:dyDescent="0.3">
      <c r="B50" s="3">
        <f t="shared" si="4"/>
        <v>0.74999999999999989</v>
      </c>
      <c r="C50" s="18">
        <f t="shared" si="5"/>
        <v>-0.24374999999999991</v>
      </c>
      <c r="D50" s="1">
        <f t="shared" si="6"/>
        <v>0.49999999999999978</v>
      </c>
      <c r="E50" s="10">
        <f t="shared" si="7"/>
        <v>-0.18750000000000011</v>
      </c>
    </row>
    <row r="51" spans="2:5" ht="15.6" x14ac:dyDescent="0.3">
      <c r="B51" s="3">
        <f t="shared" si="4"/>
        <v>0.82499999999999984</v>
      </c>
      <c r="C51" s="18">
        <f t="shared" si="5"/>
        <v>-0.20624999999999993</v>
      </c>
      <c r="D51" s="1">
        <f t="shared" si="6"/>
        <v>0.64999999999999969</v>
      </c>
      <c r="E51" s="10">
        <f t="shared" si="7"/>
        <v>-0.14437500000000014</v>
      </c>
    </row>
    <row r="52" spans="2:5" ht="15.6" x14ac:dyDescent="0.3">
      <c r="B52" s="3">
        <f t="shared" si="4"/>
        <v>0.8999999999999998</v>
      </c>
      <c r="C52" s="18">
        <f t="shared" si="5"/>
        <v>-0.15749999999999997</v>
      </c>
      <c r="D52" s="1">
        <f t="shared" si="6"/>
        <v>0.7999999999999996</v>
      </c>
      <c r="E52" s="10">
        <f t="shared" si="7"/>
        <v>-9.0000000000000191E-2</v>
      </c>
    </row>
    <row r="53" spans="2:5" ht="15.6" x14ac:dyDescent="0.3">
      <c r="B53" s="3">
        <f t="shared" si="4"/>
        <v>0.97499999999999976</v>
      </c>
      <c r="C53" s="18">
        <f t="shared" si="5"/>
        <v>-9.7500000000000003E-2</v>
      </c>
      <c r="D53" s="1">
        <f t="shared" si="6"/>
        <v>0.94999999999999951</v>
      </c>
      <c r="E53" s="10">
        <f t="shared" si="7"/>
        <v>-2.4375000000000258E-2</v>
      </c>
    </row>
    <row r="54" spans="2:5" ht="15.6" x14ac:dyDescent="0.3">
      <c r="B54" s="3">
        <f t="shared" si="4"/>
        <v>1.0499999999999998</v>
      </c>
      <c r="C54" s="18">
        <f t="shared" si="5"/>
        <v>-2.6250000000000037E-2</v>
      </c>
      <c r="D54" s="1">
        <f t="shared" si="6"/>
        <v>1.0999999999999996</v>
      </c>
      <c r="E54" s="10">
        <f t="shared" si="7"/>
        <v>5.2499999999999769E-2</v>
      </c>
    </row>
    <row r="55" spans="2:5" ht="15.6" x14ac:dyDescent="0.3">
      <c r="B55" s="3">
        <f t="shared" si="4"/>
        <v>1.1249999999999998</v>
      </c>
      <c r="C55" s="18">
        <f t="shared" si="5"/>
        <v>5.6249999999999939E-2</v>
      </c>
      <c r="D55" s="1">
        <f t="shared" si="6"/>
        <v>1.2499999999999996</v>
      </c>
      <c r="E55" s="10">
        <f t="shared" si="7"/>
        <v>0.14062499999999978</v>
      </c>
    </row>
    <row r="56" spans="2:5" ht="15.6" x14ac:dyDescent="0.3">
      <c r="B56" s="3">
        <f t="shared" si="4"/>
        <v>1.1999999999999997</v>
      </c>
      <c r="C56" s="18">
        <f t="shared" si="5"/>
        <v>0.14999999999999991</v>
      </c>
      <c r="D56" s="1">
        <f t="shared" si="6"/>
        <v>1.3999999999999995</v>
      </c>
      <c r="E56" s="10">
        <f t="shared" si="7"/>
        <v>0.23999999999999955</v>
      </c>
    </row>
    <row r="57" spans="2:5" ht="15.6" x14ac:dyDescent="0.3">
      <c r="B57" s="3">
        <f t="shared" si="4"/>
        <v>1.2749999999999997</v>
      </c>
      <c r="C57" s="18">
        <f t="shared" si="5"/>
        <v>0.25499999999999989</v>
      </c>
      <c r="D57" s="1">
        <f t="shared" si="6"/>
        <v>1.5499999999999994</v>
      </c>
      <c r="E57" s="10">
        <f t="shared" si="7"/>
        <v>0.35062499999999952</v>
      </c>
    </row>
    <row r="58" spans="2:5" ht="15.6" x14ac:dyDescent="0.3">
      <c r="B58" s="3">
        <f t="shared" si="4"/>
        <v>1.3499999999999996</v>
      </c>
      <c r="C58" s="18">
        <f t="shared" si="5"/>
        <v>0.37124999999999986</v>
      </c>
      <c r="D58" s="1">
        <f t="shared" si="6"/>
        <v>1.6999999999999993</v>
      </c>
      <c r="E58" s="10">
        <f t="shared" si="7"/>
        <v>0.47249999999999948</v>
      </c>
    </row>
    <row r="59" spans="2:5" ht="15.6" x14ac:dyDescent="0.3">
      <c r="B59" s="3">
        <f t="shared" si="4"/>
        <v>1.4249999999999996</v>
      </c>
      <c r="C59" s="18">
        <f t="shared" si="5"/>
        <v>0.4987499999999998</v>
      </c>
      <c r="D59" s="1">
        <f t="shared" si="6"/>
        <v>1.8499999999999992</v>
      </c>
      <c r="E59" s="10">
        <f t="shared" si="7"/>
        <v>0.60562499999999919</v>
      </c>
    </row>
    <row r="60" spans="2:5" ht="15.6" x14ac:dyDescent="0.3">
      <c r="B60" s="3">
        <f t="shared" si="4"/>
        <v>1.4999999999999996</v>
      </c>
      <c r="C60" s="18">
        <f t="shared" si="5"/>
        <v>0.63749999999999973</v>
      </c>
      <c r="D60" s="1">
        <f t="shared" si="6"/>
        <v>1.9999999999999991</v>
      </c>
      <c r="E60" s="10">
        <f t="shared" si="7"/>
        <v>0.74999999999999911</v>
      </c>
    </row>
    <row r="61" spans="2:5" ht="15.6" x14ac:dyDescent="0.3">
      <c r="B61" s="3">
        <f t="shared" si="4"/>
        <v>1.5749999999999995</v>
      </c>
      <c r="C61" s="18">
        <f t="shared" si="5"/>
        <v>0.78749999999999964</v>
      </c>
      <c r="D61" s="1">
        <f t="shared" si="6"/>
        <v>2.149999999999999</v>
      </c>
      <c r="E61" s="10">
        <f t="shared" si="7"/>
        <v>0.90562499999999901</v>
      </c>
    </row>
    <row r="62" spans="2:5" ht="15.6" x14ac:dyDescent="0.3">
      <c r="B62" s="3">
        <f t="shared" si="4"/>
        <v>1.6499999999999995</v>
      </c>
      <c r="C62" s="18">
        <f t="shared" si="5"/>
        <v>0.94874999999999954</v>
      </c>
      <c r="D62" s="1">
        <f t="shared" si="6"/>
        <v>2.2999999999999989</v>
      </c>
      <c r="E62" s="10">
        <f t="shared" si="7"/>
        <v>1.0724999999999989</v>
      </c>
    </row>
    <row r="63" spans="2:5" ht="15.6" x14ac:dyDescent="0.3">
      <c r="B63" s="3">
        <f t="shared" si="4"/>
        <v>1.7249999999999994</v>
      </c>
      <c r="C63" s="18">
        <f t="shared" si="5"/>
        <v>1.1212499999999994</v>
      </c>
      <c r="D63" s="1">
        <f t="shared" si="6"/>
        <v>2.4499999999999988</v>
      </c>
      <c r="E63" s="10">
        <f t="shared" si="7"/>
        <v>1.2506249999999988</v>
      </c>
    </row>
    <row r="64" spans="2:5" ht="15.6" x14ac:dyDescent="0.3">
      <c r="B64" s="3">
        <f t="shared" si="4"/>
        <v>1.7999999999999994</v>
      </c>
      <c r="C64" s="18">
        <f t="shared" si="5"/>
        <v>1.3049999999999993</v>
      </c>
      <c r="D64" s="1">
        <f t="shared" si="6"/>
        <v>2.5999999999999988</v>
      </c>
      <c r="E64" s="10">
        <f t="shared" si="7"/>
        <v>1.4399999999999982</v>
      </c>
    </row>
    <row r="65" spans="2:5" ht="15.6" x14ac:dyDescent="0.3">
      <c r="B65" s="3">
        <f t="shared" si="4"/>
        <v>1.8749999999999993</v>
      </c>
      <c r="C65" s="18">
        <f t="shared" si="5"/>
        <v>1.4999999999999991</v>
      </c>
      <c r="D65" s="1">
        <f t="shared" si="6"/>
        <v>2.7499999999999987</v>
      </c>
      <c r="E65" s="10">
        <f t="shared" si="7"/>
        <v>1.640624999999998</v>
      </c>
    </row>
    <row r="66" spans="2:5" ht="15.6" x14ac:dyDescent="0.3">
      <c r="B66" s="3">
        <f t="shared" si="4"/>
        <v>1.9499999999999993</v>
      </c>
      <c r="C66" s="18">
        <f t="shared" si="5"/>
        <v>1.7062499999999989</v>
      </c>
      <c r="D66" s="1">
        <f t="shared" si="6"/>
        <v>2.8999999999999986</v>
      </c>
      <c r="E66" s="10">
        <f t="shared" si="7"/>
        <v>1.8524999999999978</v>
      </c>
    </row>
    <row r="67" spans="2:5" ht="15.6" x14ac:dyDescent="0.3">
      <c r="B67" s="3">
        <f t="shared" si="4"/>
        <v>2.0249999999999995</v>
      </c>
      <c r="C67" s="18">
        <f t="shared" si="5"/>
        <v>1.9237499999999987</v>
      </c>
      <c r="D67" s="1">
        <f t="shared" si="6"/>
        <v>3.0499999999999989</v>
      </c>
      <c r="E67" s="10">
        <f t="shared" si="7"/>
        <v>2.0756249999999987</v>
      </c>
    </row>
    <row r="68" spans="2:5" ht="15.6" x14ac:dyDescent="0.3">
      <c r="B68" s="3">
        <f t="shared" si="4"/>
        <v>2.0999999999999996</v>
      </c>
      <c r="C68" s="18">
        <f t="shared" si="5"/>
        <v>2.1524999999999985</v>
      </c>
      <c r="D68" s="1">
        <f t="shared" si="6"/>
        <v>3.1999999999999993</v>
      </c>
      <c r="E68" s="10">
        <f t="shared" si="7"/>
        <v>2.3099999999999987</v>
      </c>
    </row>
    <row r="69" spans="2:5" ht="15.6" x14ac:dyDescent="0.3">
      <c r="B69" s="3">
        <f t="shared" si="4"/>
        <v>2.1749999999999998</v>
      </c>
      <c r="C69" s="18">
        <f t="shared" si="5"/>
        <v>2.3924999999999983</v>
      </c>
      <c r="D69" s="1">
        <f t="shared" si="6"/>
        <v>3.3499999999999996</v>
      </c>
      <c r="E69" s="10">
        <f t="shared" si="7"/>
        <v>2.5556249999999991</v>
      </c>
    </row>
    <row r="70" spans="2:5" ht="15.6" x14ac:dyDescent="0.3">
      <c r="B70" s="3">
        <f t="shared" si="4"/>
        <v>2.25</v>
      </c>
      <c r="C70" s="18">
        <f t="shared" si="5"/>
        <v>2.643749999999998</v>
      </c>
      <c r="D70" s="1">
        <f t="shared" si="6"/>
        <v>3.5</v>
      </c>
      <c r="E70" s="10">
        <f t="shared" si="7"/>
        <v>2.8125</v>
      </c>
    </row>
    <row r="71" spans="2:5" ht="15.6" x14ac:dyDescent="0.3">
      <c r="B71" s="3">
        <f t="shared" si="4"/>
        <v>2.3250000000000002</v>
      </c>
      <c r="C71" s="18">
        <f t="shared" si="5"/>
        <v>2.9062499999999982</v>
      </c>
      <c r="D71" s="1">
        <f t="shared" si="6"/>
        <v>3.6500000000000004</v>
      </c>
      <c r="E71" s="10">
        <f t="shared" si="7"/>
        <v>3.0806250000000004</v>
      </c>
    </row>
    <row r="72" spans="2:5" ht="15.6" x14ac:dyDescent="0.3">
      <c r="B72" s="3">
        <f t="shared" si="4"/>
        <v>2.4000000000000004</v>
      </c>
      <c r="C72" s="18">
        <f t="shared" si="5"/>
        <v>3.1799999999999984</v>
      </c>
      <c r="D72" s="1">
        <f t="shared" si="6"/>
        <v>3.8000000000000007</v>
      </c>
      <c r="E72" s="10">
        <f t="shared" si="7"/>
        <v>3.3600000000000012</v>
      </c>
    </row>
    <row r="73" spans="2:5" ht="15.6" x14ac:dyDescent="0.3">
      <c r="B73" s="3">
        <f t="shared" si="4"/>
        <v>2.4750000000000005</v>
      </c>
      <c r="C73" s="18">
        <f t="shared" si="5"/>
        <v>3.4649999999999985</v>
      </c>
      <c r="D73" s="1">
        <f t="shared" si="6"/>
        <v>3.9500000000000011</v>
      </c>
      <c r="E73" s="10">
        <f t="shared" si="7"/>
        <v>3.6506250000000025</v>
      </c>
    </row>
    <row r="74" spans="2:5" ht="15.6" x14ac:dyDescent="0.3">
      <c r="B74" s="3">
        <f t="shared" si="4"/>
        <v>2.5500000000000007</v>
      </c>
      <c r="C74" s="18">
        <f t="shared" si="5"/>
        <v>3.7612499999999986</v>
      </c>
      <c r="D74" s="1">
        <f t="shared" si="6"/>
        <v>4.1000000000000014</v>
      </c>
      <c r="E74" s="10">
        <f t="shared" si="7"/>
        <v>3.9525000000000032</v>
      </c>
    </row>
    <row r="75" spans="2:5" ht="15.6" x14ac:dyDescent="0.3">
      <c r="B75" s="3">
        <f t="shared" si="4"/>
        <v>2.6250000000000009</v>
      </c>
      <c r="C75" s="18">
        <f t="shared" si="5"/>
        <v>4.0687499999999988</v>
      </c>
      <c r="D75" s="1">
        <f t="shared" si="6"/>
        <v>4.2500000000000018</v>
      </c>
      <c r="E75" s="10">
        <f t="shared" si="7"/>
        <v>4.2656250000000036</v>
      </c>
    </row>
    <row r="76" spans="2:5" ht="15.6" x14ac:dyDescent="0.3">
      <c r="B76" s="3">
        <f t="shared" si="4"/>
        <v>2.7000000000000011</v>
      </c>
      <c r="C76" s="18">
        <f t="shared" si="5"/>
        <v>4.3874999999999993</v>
      </c>
      <c r="D76" s="1">
        <f t="shared" si="6"/>
        <v>4.4000000000000021</v>
      </c>
      <c r="E76" s="10">
        <f t="shared" si="7"/>
        <v>4.5900000000000043</v>
      </c>
    </row>
    <row r="77" spans="2:5" ht="15.6" x14ac:dyDescent="0.3">
      <c r="B77" s="3">
        <f t="shared" si="4"/>
        <v>2.7750000000000012</v>
      </c>
      <c r="C77" s="18">
        <f t="shared" si="5"/>
        <v>4.7174999999999994</v>
      </c>
      <c r="D77" s="1">
        <f t="shared" si="6"/>
        <v>4.5500000000000025</v>
      </c>
      <c r="E77" s="10">
        <f t="shared" si="7"/>
        <v>4.9256250000000055</v>
      </c>
    </row>
    <row r="78" spans="2:5" ht="15.6" x14ac:dyDescent="0.3">
      <c r="B78" s="3">
        <f t="shared" si="4"/>
        <v>2.8500000000000014</v>
      </c>
      <c r="C78" s="18">
        <f t="shared" si="5"/>
        <v>5.0587499999999999</v>
      </c>
      <c r="D78" s="1">
        <f t="shared" si="6"/>
        <v>4.7000000000000028</v>
      </c>
      <c r="E78" s="10">
        <f t="shared" si="7"/>
        <v>5.2725000000000062</v>
      </c>
    </row>
    <row r="79" spans="2:5" ht="15.6" x14ac:dyDescent="0.3">
      <c r="B79" s="3">
        <f t="shared" si="4"/>
        <v>2.9250000000000016</v>
      </c>
      <c r="C79" s="18">
        <f t="shared" si="5"/>
        <v>5.4112499999999999</v>
      </c>
      <c r="D79" s="1">
        <f t="shared" si="6"/>
        <v>4.8500000000000032</v>
      </c>
      <c r="E79" s="10">
        <f t="shared" si="7"/>
        <v>5.6306250000000082</v>
      </c>
    </row>
    <row r="80" spans="2:5" ht="15.6" x14ac:dyDescent="0.3">
      <c r="B80" s="3">
        <f t="shared" si="4"/>
        <v>3.0000000000000018</v>
      </c>
      <c r="C80" s="18">
        <f t="shared" si="5"/>
        <v>5.7750000000000004</v>
      </c>
      <c r="D80" s="1">
        <f t="shared" si="6"/>
        <v>5.0000000000000036</v>
      </c>
      <c r="E80" s="10">
        <f t="shared" si="7"/>
        <v>6.0000000000000089</v>
      </c>
    </row>
    <row r="81" spans="2:2" ht="15.6" x14ac:dyDescent="0.3">
      <c r="B81" s="4" t="s">
        <v>8</v>
      </c>
    </row>
  </sheetData>
  <mergeCells count="6">
    <mergeCell ref="D38:D39"/>
    <mergeCell ref="C38:C39"/>
    <mergeCell ref="B38:B39"/>
    <mergeCell ref="B7:B8"/>
    <mergeCell ref="C7:C8"/>
    <mergeCell ref="D7:D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69E0-79D6-4E86-8975-990CD4C4BF84}">
  <dimension ref="B1:E81"/>
  <sheetViews>
    <sheetView zoomScale="40" zoomScaleNormal="40" workbookViewId="0">
      <selection activeCell="E36" sqref="E36"/>
    </sheetView>
  </sheetViews>
  <sheetFormatPr baseColWidth="10" defaultRowHeight="14.4" x14ac:dyDescent="0.3"/>
  <sheetData>
    <row r="1" spans="2:5" x14ac:dyDescent="0.3">
      <c r="B1" s="25" t="s">
        <v>0</v>
      </c>
      <c r="C1" s="25">
        <v>0</v>
      </c>
    </row>
    <row r="2" spans="2:5" x14ac:dyDescent="0.3">
      <c r="B2" s="25" t="s">
        <v>1</v>
      </c>
      <c r="C2" s="25">
        <v>3</v>
      </c>
    </row>
    <row r="3" spans="2:5" x14ac:dyDescent="0.3">
      <c r="B3" s="25" t="s">
        <v>2</v>
      </c>
      <c r="C3" s="25">
        <v>20</v>
      </c>
    </row>
    <row r="5" spans="2:5" x14ac:dyDescent="0.3">
      <c r="B5" s="25" t="s">
        <v>3</v>
      </c>
      <c r="C5" s="25">
        <f>(C2-C1)/C3</f>
        <v>0.15</v>
      </c>
    </row>
    <row r="7" spans="2:5" x14ac:dyDescent="0.3">
      <c r="D7" s="19" t="s">
        <v>12</v>
      </c>
    </row>
    <row r="8" spans="2:5" ht="31.2" x14ac:dyDescent="0.3">
      <c r="B8" s="20" t="s">
        <v>5</v>
      </c>
      <c r="C8" s="32" t="s">
        <v>6</v>
      </c>
      <c r="D8" s="20" t="s">
        <v>7</v>
      </c>
      <c r="E8" s="26" t="s">
        <v>13</v>
      </c>
    </row>
    <row r="9" spans="2:5" ht="28.8" x14ac:dyDescent="0.3">
      <c r="B9" s="20"/>
      <c r="C9" s="32"/>
      <c r="D9" s="21"/>
      <c r="E9" s="27" t="s">
        <v>14</v>
      </c>
    </row>
    <row r="10" spans="2:5" x14ac:dyDescent="0.3">
      <c r="B10" s="20">
        <v>0</v>
      </c>
      <c r="C10" s="32">
        <v>0</v>
      </c>
      <c r="D10" s="20">
        <f>(0.1*B10)-3*SQRT(B10)</f>
        <v>0</v>
      </c>
      <c r="E10" s="28">
        <f>(0.05*B10^2)-2*(B10^(3/2))</f>
        <v>0</v>
      </c>
    </row>
    <row r="11" spans="2:5" x14ac:dyDescent="0.3">
      <c r="B11" s="20">
        <f t="shared" ref="B11:B30" si="0">B10+$C$5</f>
        <v>0.15</v>
      </c>
      <c r="C11" s="32">
        <f t="shared" ref="C11:C30" si="1">C10+D10*$C$5</f>
        <v>0</v>
      </c>
      <c r="D11" s="20">
        <f t="shared" ref="D11:D30" si="2">(0.1*B11)-3*SQRT(B11)</f>
        <v>-1.1468950038622252</v>
      </c>
      <c r="E11" s="28">
        <f t="shared" ref="E11:E30" si="3">(0.05*B11^2)-2*(B11^(3/2))</f>
        <v>-0.11506450038622251</v>
      </c>
    </row>
    <row r="12" spans="2:5" x14ac:dyDescent="0.3">
      <c r="B12" s="20">
        <f t="shared" si="0"/>
        <v>0.3</v>
      </c>
      <c r="C12" s="32">
        <f t="shared" si="1"/>
        <v>-0.17203425057933378</v>
      </c>
      <c r="D12" s="20">
        <f t="shared" si="2"/>
        <v>-1.6131676725154982</v>
      </c>
      <c r="E12" s="28">
        <f t="shared" si="3"/>
        <v>-0.32413353450309956</v>
      </c>
    </row>
    <row r="13" spans="2:5" x14ac:dyDescent="0.3">
      <c r="B13" s="20">
        <f t="shared" si="0"/>
        <v>0.44999999999999996</v>
      </c>
      <c r="C13" s="32">
        <f t="shared" si="1"/>
        <v>-0.41400940145665849</v>
      </c>
      <c r="D13" s="20">
        <f t="shared" si="2"/>
        <v>-1.9674611797498107</v>
      </c>
      <c r="E13" s="28">
        <f t="shared" si="3"/>
        <v>-0.59361335392494308</v>
      </c>
    </row>
    <row r="14" spans="2:5" x14ac:dyDescent="0.3">
      <c r="B14" s="20">
        <f t="shared" si="0"/>
        <v>0.6</v>
      </c>
      <c r="C14" s="32">
        <f t="shared" si="1"/>
        <v>-0.70912857841913013</v>
      </c>
      <c r="D14" s="20">
        <f t="shared" si="2"/>
        <v>-2.2637900077244502</v>
      </c>
      <c r="E14" s="28">
        <f t="shared" si="3"/>
        <v>-0.91151600308977998</v>
      </c>
    </row>
    <row r="15" spans="2:5" x14ac:dyDescent="0.3">
      <c r="B15" s="20">
        <f t="shared" si="0"/>
        <v>0.75</v>
      </c>
      <c r="C15" s="32">
        <f t="shared" si="1"/>
        <v>-1.0486970795777977</v>
      </c>
      <c r="D15" s="20">
        <f t="shared" si="2"/>
        <v>-2.5230762113533158</v>
      </c>
      <c r="E15" s="28">
        <f t="shared" si="3"/>
        <v>-1.2709131056766581</v>
      </c>
    </row>
    <row r="16" spans="2:5" x14ac:dyDescent="0.3">
      <c r="B16" s="20">
        <f t="shared" si="0"/>
        <v>0.9</v>
      </c>
      <c r="C16" s="32">
        <f t="shared" si="1"/>
        <v>-1.427158511280795</v>
      </c>
      <c r="D16" s="20">
        <f t="shared" si="2"/>
        <v>-2.7560498941515412</v>
      </c>
      <c r="E16" s="28">
        <f t="shared" si="3"/>
        <v>-1.6671299364909249</v>
      </c>
    </row>
    <row r="17" spans="2:5" x14ac:dyDescent="0.3">
      <c r="B17" s="20">
        <f t="shared" si="0"/>
        <v>1.05</v>
      </c>
      <c r="C17" s="32">
        <f t="shared" si="1"/>
        <v>-1.8405659954035261</v>
      </c>
      <c r="D17" s="20">
        <f t="shared" si="2"/>
        <v>-2.9690852297878796</v>
      </c>
      <c r="E17" s="28">
        <f t="shared" si="3"/>
        <v>-2.0967346608515158</v>
      </c>
    </row>
    <row r="18" spans="2:5" x14ac:dyDescent="0.3">
      <c r="B18" s="20">
        <f t="shared" si="0"/>
        <v>1.2</v>
      </c>
      <c r="C18" s="32">
        <f t="shared" si="1"/>
        <v>-2.2859287798717078</v>
      </c>
      <c r="D18" s="20">
        <f t="shared" si="2"/>
        <v>-3.1663353450309963</v>
      </c>
      <c r="E18" s="28">
        <f t="shared" si="3"/>
        <v>-2.5570682760247974</v>
      </c>
    </row>
    <row r="19" spans="2:5" x14ac:dyDescent="0.3">
      <c r="B19" s="20">
        <f t="shared" si="0"/>
        <v>1.3499999999999999</v>
      </c>
      <c r="C19" s="32">
        <f t="shared" si="1"/>
        <v>-2.7608790816263573</v>
      </c>
      <c r="D19" s="20">
        <f t="shared" si="2"/>
        <v>-3.3506850115866755</v>
      </c>
      <c r="E19" s="28">
        <f t="shared" si="3"/>
        <v>-3.0459915104280073</v>
      </c>
    </row>
    <row r="20" spans="2:5" x14ac:dyDescent="0.3">
      <c r="B20" s="20">
        <f t="shared" si="0"/>
        <v>1.4999999999999998</v>
      </c>
      <c r="C20" s="32">
        <f t="shared" si="1"/>
        <v>-3.2634818333643585</v>
      </c>
      <c r="D20" s="20">
        <f t="shared" si="2"/>
        <v>-3.5242346141747669</v>
      </c>
      <c r="E20" s="28">
        <f t="shared" si="3"/>
        <v>-3.5617346141747666</v>
      </c>
    </row>
    <row r="21" spans="2:5" x14ac:dyDescent="0.3">
      <c r="B21" s="20">
        <f t="shared" si="0"/>
        <v>1.6499999999999997</v>
      </c>
      <c r="C21" s="32">
        <f t="shared" si="1"/>
        <v>-3.7921170254905734</v>
      </c>
      <c r="D21" s="20">
        <f t="shared" si="2"/>
        <v>-3.6885697735995384</v>
      </c>
      <c r="E21" s="28">
        <f t="shared" si="3"/>
        <v>-4.1028017509594914</v>
      </c>
    </row>
    <row r="22" spans="2:5" x14ac:dyDescent="0.3">
      <c r="B22" s="20">
        <f t="shared" si="0"/>
        <v>1.7999999999999996</v>
      </c>
      <c r="C22" s="32">
        <f t="shared" si="1"/>
        <v>-4.3454024915305043</v>
      </c>
      <c r="D22" s="20">
        <f t="shared" si="2"/>
        <v>-3.8449223594996211</v>
      </c>
      <c r="E22" s="28">
        <f t="shared" si="3"/>
        <v>-4.6679068313995442</v>
      </c>
    </row>
    <row r="23" spans="2:5" x14ac:dyDescent="0.3">
      <c r="B23" s="20">
        <f t="shared" si="0"/>
        <v>1.9499999999999995</v>
      </c>
      <c r="C23" s="32">
        <f t="shared" si="1"/>
        <v>-4.9221408454554476</v>
      </c>
      <c r="D23" s="20">
        <f t="shared" si="2"/>
        <v>-3.9942720131306815</v>
      </c>
      <c r="E23" s="28">
        <f t="shared" si="3"/>
        <v>-5.2559286170698858</v>
      </c>
    </row>
    <row r="24" spans="2:5" x14ac:dyDescent="0.3">
      <c r="B24" s="20">
        <f t="shared" si="0"/>
        <v>2.0999999999999996</v>
      </c>
      <c r="C24" s="32">
        <f t="shared" si="1"/>
        <v>-5.5212816474250497</v>
      </c>
      <c r="D24" s="20">
        <f t="shared" si="2"/>
        <v>-4.1374130238568307</v>
      </c>
      <c r="E24" s="28">
        <f t="shared" si="3"/>
        <v>-5.8658782333995632</v>
      </c>
    </row>
    <row r="25" spans="2:5" x14ac:dyDescent="0.3">
      <c r="B25" s="20">
        <f t="shared" si="0"/>
        <v>2.2499999999999996</v>
      </c>
      <c r="C25" s="32">
        <f t="shared" si="1"/>
        <v>-6.1418936010035745</v>
      </c>
      <c r="D25" s="20">
        <f t="shared" si="2"/>
        <v>-4.2749999999999995</v>
      </c>
      <c r="E25" s="28">
        <f t="shared" si="3"/>
        <v>-6.4968749999999984</v>
      </c>
    </row>
    <row r="26" spans="2:5" x14ac:dyDescent="0.3">
      <c r="B26" s="20">
        <f t="shared" si="0"/>
        <v>2.3999999999999995</v>
      </c>
      <c r="C26" s="32">
        <f t="shared" si="1"/>
        <v>-6.7831436010035748</v>
      </c>
      <c r="D26" s="20">
        <f t="shared" si="2"/>
        <v>-4.4075800154488993</v>
      </c>
      <c r="E26" s="28">
        <f t="shared" si="3"/>
        <v>-7.1481280247182379</v>
      </c>
    </row>
    <row r="27" spans="2:5" x14ac:dyDescent="0.3">
      <c r="B27" s="20">
        <f t="shared" si="0"/>
        <v>2.5499999999999994</v>
      </c>
      <c r="C27" s="32">
        <f t="shared" si="1"/>
        <v>-7.4442806033209097</v>
      </c>
      <c r="D27" s="20">
        <f t="shared" si="2"/>
        <v>-4.5356158268013926</v>
      </c>
      <c r="E27" s="28">
        <f t="shared" si="3"/>
        <v>-7.818921905562366</v>
      </c>
    </row>
    <row r="28" spans="2:5" x14ac:dyDescent="0.3">
      <c r="B28" s="20">
        <f t="shared" si="0"/>
        <v>2.6999999999999993</v>
      </c>
      <c r="C28" s="32">
        <f t="shared" si="1"/>
        <v>-8.1246229773411187</v>
      </c>
      <c r="D28" s="20">
        <f t="shared" si="2"/>
        <v>-4.6595030175464949</v>
      </c>
      <c r="E28" s="28">
        <f t="shared" si="3"/>
        <v>-8.5086054315836872</v>
      </c>
    </row>
    <row r="29" spans="2:5" x14ac:dyDescent="0.3">
      <c r="B29" s="20">
        <f t="shared" si="0"/>
        <v>2.8499999999999992</v>
      </c>
      <c r="C29" s="32">
        <f t="shared" si="1"/>
        <v>-8.8235484299730924</v>
      </c>
      <c r="D29" s="20">
        <f t="shared" si="2"/>
        <v>-4.7795829048402387</v>
      </c>
      <c r="E29" s="28">
        <f t="shared" si="3"/>
        <v>-9.2165825191964537</v>
      </c>
    </row>
    <row r="30" spans="2:5" x14ac:dyDescent="0.3">
      <c r="B30" s="20">
        <f t="shared" si="0"/>
        <v>2.9999999999999991</v>
      </c>
      <c r="C30" s="32">
        <f t="shared" si="1"/>
        <v>-9.5404858656991287</v>
      </c>
      <c r="D30" s="20">
        <f t="shared" si="2"/>
        <v>-4.8961524227066313</v>
      </c>
      <c r="E30" s="28">
        <f t="shared" si="3"/>
        <v>-9.9423048454132594</v>
      </c>
    </row>
    <row r="32" spans="2:5" x14ac:dyDescent="0.3">
      <c r="B32" s="25" t="s">
        <v>0</v>
      </c>
      <c r="C32" s="25">
        <v>0</v>
      </c>
    </row>
    <row r="33" spans="2:5" x14ac:dyDescent="0.3">
      <c r="B33" s="25" t="s">
        <v>1</v>
      </c>
      <c r="C33" s="25">
        <v>3</v>
      </c>
    </row>
    <row r="34" spans="2:5" x14ac:dyDescent="0.3">
      <c r="B34" s="25" t="s">
        <v>2</v>
      </c>
      <c r="C34" s="25">
        <v>40</v>
      </c>
    </row>
    <row r="36" spans="2:5" x14ac:dyDescent="0.3">
      <c r="B36" s="25" t="s">
        <v>3</v>
      </c>
      <c r="C36" s="25">
        <f>(C33-C32)/C34</f>
        <v>7.4999999999999997E-2</v>
      </c>
    </row>
    <row r="38" spans="2:5" x14ac:dyDescent="0.3">
      <c r="D38" s="19" t="s">
        <v>12</v>
      </c>
    </row>
    <row r="39" spans="2:5" ht="31.2" x14ac:dyDescent="0.3">
      <c r="B39" s="20" t="s">
        <v>5</v>
      </c>
      <c r="C39" s="32" t="s">
        <v>6</v>
      </c>
      <c r="D39" s="20" t="s">
        <v>7</v>
      </c>
      <c r="E39" s="26" t="s">
        <v>13</v>
      </c>
    </row>
    <row r="40" spans="2:5" ht="28.8" x14ac:dyDescent="0.3">
      <c r="B40" s="20"/>
      <c r="C40" s="32"/>
      <c r="D40" s="21"/>
      <c r="E40" s="27" t="s">
        <v>14</v>
      </c>
    </row>
    <row r="41" spans="2:5" x14ac:dyDescent="0.3">
      <c r="B41" s="20">
        <v>0</v>
      </c>
      <c r="C41" s="32">
        <v>0</v>
      </c>
      <c r="D41" s="20">
        <f>(0.1*B41)-3*SQRT(B41)</f>
        <v>0</v>
      </c>
      <c r="E41" s="28">
        <f>(0.05*B41^2)-(2*B41^(3/2))</f>
        <v>0</v>
      </c>
    </row>
    <row r="42" spans="2:5" x14ac:dyDescent="0.3">
      <c r="B42" s="20">
        <f t="shared" ref="B42:B81" si="4">B41+$C$36</f>
        <v>7.4999999999999997E-2</v>
      </c>
      <c r="C42" s="32">
        <f t="shared" ref="C42:C81" si="5">C41+D41*$C$36</f>
        <v>0</v>
      </c>
      <c r="D42" s="20">
        <f t="shared" ref="D42:D81" si="6">(0.1*B42)-3*SQRT(B42)</f>
        <v>-0.81408383625774916</v>
      </c>
      <c r="E42" s="28">
        <f t="shared" ref="E42:E81" si="7">(0.05*B42^2)-(2*B42^(3/2))</f>
        <v>-4.0797941812887456E-2</v>
      </c>
    </row>
    <row r="43" spans="2:5" x14ac:dyDescent="0.3">
      <c r="B43" s="20">
        <f t="shared" si="4"/>
        <v>0.15</v>
      </c>
      <c r="C43" s="32">
        <f t="shared" si="5"/>
        <v>-6.1056287719331186E-2</v>
      </c>
      <c r="D43" s="20">
        <f t="shared" si="6"/>
        <v>-1.1468950038622252</v>
      </c>
      <c r="E43" s="28">
        <f t="shared" si="7"/>
        <v>-0.11506450038622251</v>
      </c>
    </row>
    <row r="44" spans="2:5" x14ac:dyDescent="0.3">
      <c r="B44" s="20">
        <f t="shared" si="4"/>
        <v>0.22499999999999998</v>
      </c>
      <c r="C44" s="32">
        <f t="shared" si="5"/>
        <v>-0.14707341300899807</v>
      </c>
      <c r="D44" s="20">
        <f t="shared" si="6"/>
        <v>-1.4005249470757706</v>
      </c>
      <c r="E44" s="28">
        <f t="shared" si="7"/>
        <v>-0.21092249206136557</v>
      </c>
    </row>
    <row r="45" spans="2:5" x14ac:dyDescent="0.3">
      <c r="B45" s="20">
        <f t="shared" si="4"/>
        <v>0.3</v>
      </c>
      <c r="C45" s="32">
        <f t="shared" si="5"/>
        <v>-0.25211278403968085</v>
      </c>
      <c r="D45" s="20">
        <f t="shared" si="6"/>
        <v>-1.6131676725154982</v>
      </c>
      <c r="E45" s="28">
        <f t="shared" si="7"/>
        <v>-0.32413353450309956</v>
      </c>
    </row>
    <row r="46" spans="2:5" x14ac:dyDescent="0.3">
      <c r="B46" s="20">
        <f t="shared" si="4"/>
        <v>0.375</v>
      </c>
      <c r="C46" s="32">
        <f t="shared" si="5"/>
        <v>-0.37310035947834319</v>
      </c>
      <c r="D46" s="20">
        <f t="shared" si="6"/>
        <v>-1.7996173070873833</v>
      </c>
      <c r="E46" s="28">
        <f t="shared" si="7"/>
        <v>-0.45224807677184592</v>
      </c>
    </row>
    <row r="47" spans="2:5" x14ac:dyDescent="0.3">
      <c r="B47" s="20">
        <f t="shared" si="4"/>
        <v>0.45</v>
      </c>
      <c r="C47" s="32">
        <f t="shared" si="5"/>
        <v>-0.50807165750989691</v>
      </c>
      <c r="D47" s="20">
        <f t="shared" si="6"/>
        <v>-1.9674611797498107</v>
      </c>
      <c r="E47" s="28">
        <f t="shared" si="7"/>
        <v>-0.59361335392494319</v>
      </c>
    </row>
    <row r="48" spans="2:5" x14ac:dyDescent="0.3">
      <c r="B48" s="20">
        <f t="shared" si="4"/>
        <v>0.52500000000000002</v>
      </c>
      <c r="C48" s="32">
        <f t="shared" si="5"/>
        <v>-0.65563124599113265</v>
      </c>
      <c r="D48" s="20">
        <f t="shared" si="6"/>
        <v>-2.1212065119284156</v>
      </c>
      <c r="E48" s="28">
        <f t="shared" si="7"/>
        <v>-0.74701602917494558</v>
      </c>
    </row>
    <row r="49" spans="2:5" x14ac:dyDescent="0.3">
      <c r="B49" s="20">
        <f t="shared" si="4"/>
        <v>0.6</v>
      </c>
      <c r="C49" s="32">
        <f t="shared" si="5"/>
        <v>-0.81472173438576379</v>
      </c>
      <c r="D49" s="20">
        <f t="shared" si="6"/>
        <v>-2.2637900077244502</v>
      </c>
      <c r="E49" s="28">
        <f t="shared" si="7"/>
        <v>-0.91151600308977998</v>
      </c>
    </row>
    <row r="50" spans="2:5" x14ac:dyDescent="0.3">
      <c r="B50" s="20">
        <f t="shared" si="4"/>
        <v>0.67499999999999993</v>
      </c>
      <c r="C50" s="32">
        <f t="shared" si="5"/>
        <v>-0.98450598496509756</v>
      </c>
      <c r="D50" s="20">
        <f t="shared" si="6"/>
        <v>-2.3972515087732473</v>
      </c>
      <c r="E50" s="28">
        <f t="shared" si="7"/>
        <v>-1.0863569289479611</v>
      </c>
    </row>
    <row r="51" spans="2:5" x14ac:dyDescent="0.3">
      <c r="B51" s="20">
        <f t="shared" si="4"/>
        <v>0.74999999999999989</v>
      </c>
      <c r="C51" s="32">
        <f t="shared" si="5"/>
        <v>-1.1642998481230911</v>
      </c>
      <c r="D51" s="20">
        <f t="shared" si="6"/>
        <v>-2.5230762113533158</v>
      </c>
      <c r="E51" s="28">
        <f t="shared" si="7"/>
        <v>-1.2709131056766576</v>
      </c>
    </row>
    <row r="52" spans="2:5" x14ac:dyDescent="0.3">
      <c r="B52" s="20">
        <f t="shared" si="4"/>
        <v>0.82499999999999984</v>
      </c>
      <c r="C52" s="32">
        <f t="shared" si="5"/>
        <v>-1.3535305639745898</v>
      </c>
      <c r="D52" s="20">
        <f t="shared" si="6"/>
        <v>-2.642385318687742</v>
      </c>
      <c r="E52" s="28">
        <f t="shared" si="7"/>
        <v>-1.464655675278258</v>
      </c>
    </row>
    <row r="53" spans="2:5" x14ac:dyDescent="0.3">
      <c r="B53" s="20">
        <f t="shared" si="4"/>
        <v>0.8999999999999998</v>
      </c>
      <c r="C53" s="32">
        <f t="shared" si="5"/>
        <v>-1.5517094628761705</v>
      </c>
      <c r="D53" s="20">
        <f t="shared" si="6"/>
        <v>-2.7560498941515412</v>
      </c>
      <c r="E53" s="28">
        <f t="shared" si="7"/>
        <v>-1.6671299364909242</v>
      </c>
    </row>
    <row r="54" spans="2:5" x14ac:dyDescent="0.3">
      <c r="B54" s="20">
        <f t="shared" si="4"/>
        <v>0.97499999999999976</v>
      </c>
      <c r="C54" s="32">
        <f t="shared" si="5"/>
        <v>-1.7584132049375361</v>
      </c>
      <c r="D54" s="20">
        <f t="shared" si="6"/>
        <v>-2.8647626487197244</v>
      </c>
      <c r="E54" s="28">
        <f t="shared" si="7"/>
        <v>-1.8779394716678204</v>
      </c>
    </row>
    <row r="55" spans="2:5" x14ac:dyDescent="0.3">
      <c r="B55" s="20">
        <f t="shared" si="4"/>
        <v>1.0499999999999998</v>
      </c>
      <c r="C55" s="32">
        <f t="shared" si="5"/>
        <v>-1.9732704035915154</v>
      </c>
      <c r="D55" s="20">
        <f t="shared" si="6"/>
        <v>-2.9690852297878791</v>
      </c>
      <c r="E55" s="28">
        <f t="shared" si="7"/>
        <v>-2.0967346608515154</v>
      </c>
    </row>
    <row r="56" spans="2:5" x14ac:dyDescent="0.3">
      <c r="B56" s="20">
        <f t="shared" si="4"/>
        <v>1.1249999999999998</v>
      </c>
      <c r="C56" s="32">
        <f t="shared" si="5"/>
        <v>-2.1959517958256063</v>
      </c>
      <c r="D56" s="20">
        <f t="shared" si="6"/>
        <v>-3.069480515339464</v>
      </c>
      <c r="E56" s="28">
        <f t="shared" si="7"/>
        <v>-2.323204136504597</v>
      </c>
    </row>
    <row r="57" spans="2:5" x14ac:dyDescent="0.3">
      <c r="B57" s="20">
        <f t="shared" si="4"/>
        <v>1.1999999999999997</v>
      </c>
      <c r="C57" s="32">
        <f t="shared" si="5"/>
        <v>-2.4261628344760662</v>
      </c>
      <c r="D57" s="20">
        <f t="shared" si="6"/>
        <v>-3.1663353450309963</v>
      </c>
      <c r="E57" s="28">
        <f t="shared" si="7"/>
        <v>-2.5570682760247965</v>
      </c>
    </row>
    <row r="58" spans="2:5" x14ac:dyDescent="0.3">
      <c r="B58" s="20">
        <f t="shared" si="4"/>
        <v>1.2749999999999997</v>
      </c>
      <c r="C58" s="32">
        <f t="shared" si="5"/>
        <v>-2.6636379853533909</v>
      </c>
      <c r="D58" s="20">
        <f t="shared" si="6"/>
        <v>-3.259976937190864</v>
      </c>
      <c r="E58" s="28">
        <f t="shared" si="7"/>
        <v>-2.7980741466122336</v>
      </c>
    </row>
    <row r="59" spans="2:5" x14ac:dyDescent="0.3">
      <c r="B59" s="20">
        <f t="shared" si="4"/>
        <v>1.3499999999999996</v>
      </c>
      <c r="C59" s="32">
        <f t="shared" si="5"/>
        <v>-2.9081362556427055</v>
      </c>
      <c r="D59" s="20">
        <f t="shared" si="6"/>
        <v>-3.3506850115866751</v>
      </c>
      <c r="E59" s="28">
        <f t="shared" si="7"/>
        <v>-3.0459915104280064</v>
      </c>
    </row>
    <row r="60" spans="2:5" x14ac:dyDescent="0.3">
      <c r="B60" s="20">
        <f t="shared" si="4"/>
        <v>1.4249999999999996</v>
      </c>
      <c r="C60" s="32">
        <f t="shared" si="5"/>
        <v>-3.1594376315117061</v>
      </c>
      <c r="D60" s="20">
        <f t="shared" si="6"/>
        <v>-3.4387009158939961</v>
      </c>
      <c r="E60" s="28">
        <f t="shared" si="7"/>
        <v>-3.3006096200992956</v>
      </c>
    </row>
    <row r="61" spans="2:5" x14ac:dyDescent="0.3">
      <c r="B61" s="20">
        <f t="shared" si="4"/>
        <v>1.4999999999999996</v>
      </c>
      <c r="C61" s="32">
        <f t="shared" si="5"/>
        <v>-3.4173402002037556</v>
      </c>
      <c r="D61" s="20">
        <f t="shared" si="6"/>
        <v>-3.5242346141747669</v>
      </c>
      <c r="E61" s="28">
        <f t="shared" si="7"/>
        <v>-3.5617346141747657</v>
      </c>
    </row>
    <row r="62" spans="2:5" x14ac:dyDescent="0.3">
      <c r="B62" s="20">
        <f t="shared" si="4"/>
        <v>1.5749999999999995</v>
      </c>
      <c r="C62" s="32">
        <f t="shared" si="5"/>
        <v>-3.6816577962668631</v>
      </c>
      <c r="D62" s="20">
        <f t="shared" si="6"/>
        <v>-3.6074701194033398</v>
      </c>
      <c r="E62" s="28">
        <f t="shared" si="7"/>
        <v>-3.8291873753735053</v>
      </c>
    </row>
    <row r="63" spans="2:5" x14ac:dyDescent="0.3">
      <c r="B63" s="20">
        <f t="shared" si="4"/>
        <v>1.6499999999999995</v>
      </c>
      <c r="C63" s="32">
        <f t="shared" si="5"/>
        <v>-3.9522180552221133</v>
      </c>
      <c r="D63" s="20">
        <f t="shared" si="6"/>
        <v>-3.688569773599538</v>
      </c>
      <c r="E63" s="28">
        <f t="shared" si="7"/>
        <v>-4.1028017509594905</v>
      </c>
    </row>
    <row r="64" spans="2:5" x14ac:dyDescent="0.3">
      <c r="B64" s="20">
        <f t="shared" si="4"/>
        <v>1.7249999999999994</v>
      </c>
      <c r="C64" s="32">
        <f t="shared" si="5"/>
        <v>-4.2288607882420788</v>
      </c>
      <c r="D64" s="20">
        <f t="shared" si="6"/>
        <v>-3.7676776609691087</v>
      </c>
      <c r="E64" s="28">
        <f t="shared" si="7"/>
        <v>-4.3824230601144736</v>
      </c>
    </row>
    <row r="65" spans="2:5" x14ac:dyDescent="0.3">
      <c r="B65" s="20">
        <f t="shared" si="4"/>
        <v>1.7999999999999994</v>
      </c>
      <c r="C65" s="32">
        <f t="shared" si="5"/>
        <v>-4.5114366128147623</v>
      </c>
      <c r="D65" s="20">
        <f t="shared" si="6"/>
        <v>-3.8449223594996216</v>
      </c>
      <c r="E65" s="28">
        <f t="shared" si="7"/>
        <v>-4.6679068313995433</v>
      </c>
    </row>
    <row r="66" spans="2:5" x14ac:dyDescent="0.3">
      <c r="B66" s="20">
        <f t="shared" si="4"/>
        <v>1.8749999999999993</v>
      </c>
      <c r="C66" s="32">
        <f t="shared" si="5"/>
        <v>-4.7998057897772339</v>
      </c>
      <c r="D66" s="20">
        <f t="shared" si="6"/>
        <v>-3.9204191812887448</v>
      </c>
      <c r="E66" s="28">
        <f t="shared" si="7"/>
        <v>-4.9591177266109288</v>
      </c>
    </row>
    <row r="67" spans="2:5" x14ac:dyDescent="0.3">
      <c r="B67" s="20">
        <f t="shared" si="4"/>
        <v>1.9499999999999993</v>
      </c>
      <c r="C67" s="32">
        <f t="shared" si="5"/>
        <v>-5.0938372283738902</v>
      </c>
      <c r="D67" s="20">
        <f t="shared" si="6"/>
        <v>-3.9942720131306815</v>
      </c>
      <c r="E67" s="28">
        <f t="shared" si="7"/>
        <v>-5.2559286170698849</v>
      </c>
    </row>
    <row r="68" spans="2:5" x14ac:dyDescent="0.3">
      <c r="B68" s="20">
        <f t="shared" si="4"/>
        <v>2.0249999999999995</v>
      </c>
      <c r="C68" s="32">
        <f t="shared" si="5"/>
        <v>-5.3934076293586912</v>
      </c>
      <c r="D68" s="20">
        <f t="shared" si="6"/>
        <v>-4.0665748412273119</v>
      </c>
      <c r="E68" s="28">
        <f t="shared" si="7"/>
        <v>-5.5582197856568687</v>
      </c>
    </row>
    <row r="69" spans="2:5" x14ac:dyDescent="0.3">
      <c r="B69" s="20">
        <f t="shared" si="4"/>
        <v>2.0999999999999996</v>
      </c>
      <c r="C69" s="32">
        <f t="shared" si="5"/>
        <v>-5.6984007424507395</v>
      </c>
      <c r="D69" s="20">
        <f t="shared" si="6"/>
        <v>-4.1374130238568307</v>
      </c>
      <c r="E69" s="28">
        <f t="shared" si="7"/>
        <v>-5.8658782333995632</v>
      </c>
    </row>
    <row r="70" spans="2:5" x14ac:dyDescent="0.3">
      <c r="B70" s="20">
        <f t="shared" si="4"/>
        <v>2.1749999999999998</v>
      </c>
      <c r="C70" s="32">
        <f t="shared" si="5"/>
        <v>-6.0087067192400019</v>
      </c>
      <c r="D70" s="20">
        <f t="shared" si="6"/>
        <v>-4.2068643611257874</v>
      </c>
      <c r="E70" s="28">
        <f t="shared" si="7"/>
        <v>-6.1787970736323912</v>
      </c>
    </row>
    <row r="71" spans="2:5" x14ac:dyDescent="0.3">
      <c r="B71" s="20">
        <f t="shared" si="4"/>
        <v>2.25</v>
      </c>
      <c r="C71" s="32">
        <f t="shared" si="5"/>
        <v>-6.324221546324436</v>
      </c>
      <c r="D71" s="20">
        <f t="shared" si="6"/>
        <v>-4.2750000000000004</v>
      </c>
      <c r="E71" s="28">
        <f t="shared" si="7"/>
        <v>-6.4968750000000002</v>
      </c>
    </row>
    <row r="72" spans="2:5" x14ac:dyDescent="0.3">
      <c r="B72" s="20">
        <f t="shared" si="4"/>
        <v>2.3250000000000002</v>
      </c>
      <c r="C72" s="32">
        <f t="shared" si="5"/>
        <v>-6.6448465463244357</v>
      </c>
      <c r="D72" s="20">
        <f t="shared" si="6"/>
        <v>-4.3418852045930727</v>
      </c>
      <c r="E72" s="28">
        <f t="shared" si="7"/>
        <v>-6.8200158171192626</v>
      </c>
    </row>
    <row r="73" spans="2:5" x14ac:dyDescent="0.3">
      <c r="B73" s="20">
        <f t="shared" si="4"/>
        <v>2.4000000000000004</v>
      </c>
      <c r="C73" s="32">
        <f t="shared" si="5"/>
        <v>-6.9704879366689161</v>
      </c>
      <c r="D73" s="20">
        <f t="shared" si="6"/>
        <v>-4.4075800154489002</v>
      </c>
      <c r="E73" s="28">
        <f t="shared" si="7"/>
        <v>-7.1481280247182406</v>
      </c>
    </row>
    <row r="74" spans="2:5" x14ac:dyDescent="0.3">
      <c r="B74" s="20">
        <f t="shared" si="4"/>
        <v>2.4750000000000005</v>
      </c>
      <c r="C74" s="32">
        <f t="shared" si="5"/>
        <v>-7.301056437827584</v>
      </c>
      <c r="D74" s="20">
        <f t="shared" si="6"/>
        <v>-4.472139816765683</v>
      </c>
      <c r="E74" s="28">
        <f t="shared" si="7"/>
        <v>-7.4811244476633769</v>
      </c>
    </row>
    <row r="75" spans="2:5" x14ac:dyDescent="0.3">
      <c r="B75" s="20">
        <f t="shared" si="4"/>
        <v>2.5500000000000007</v>
      </c>
      <c r="C75" s="32">
        <f t="shared" si="5"/>
        <v>-7.6364669240850098</v>
      </c>
      <c r="D75" s="20">
        <f t="shared" si="6"/>
        <v>-4.5356158268013944</v>
      </c>
      <c r="E75" s="28">
        <f t="shared" si="7"/>
        <v>-7.8189219055623731</v>
      </c>
    </row>
    <row r="76" spans="2:5" x14ac:dyDescent="0.3">
      <c r="B76" s="20">
        <f t="shared" si="4"/>
        <v>2.6250000000000009</v>
      </c>
      <c r="C76" s="32">
        <f t="shared" si="5"/>
        <v>-7.9766381110951148</v>
      </c>
      <c r="D76" s="20">
        <f t="shared" si="6"/>
        <v>-4.598055523805896</v>
      </c>
      <c r="E76" s="28">
        <f t="shared" si="7"/>
        <v>-8.1614409166603199</v>
      </c>
    </row>
    <row r="77" spans="2:5" x14ac:dyDescent="0.3">
      <c r="B77" s="20">
        <f t="shared" si="4"/>
        <v>2.7000000000000011</v>
      </c>
      <c r="C77" s="32">
        <f t="shared" si="5"/>
        <v>-8.3214922753805567</v>
      </c>
      <c r="D77" s="20">
        <f t="shared" si="6"/>
        <v>-4.6595030175464958</v>
      </c>
      <c r="E77" s="28">
        <f t="shared" si="7"/>
        <v>-8.5086054315836979</v>
      </c>
    </row>
    <row r="78" spans="2:5" x14ac:dyDescent="0.3">
      <c r="B78" s="20">
        <f t="shared" si="4"/>
        <v>2.7750000000000012</v>
      </c>
      <c r="C78" s="32">
        <f t="shared" si="5"/>
        <v>-8.6709550016965444</v>
      </c>
      <c r="D78" s="20">
        <f t="shared" si="6"/>
        <v>-4.7199993746873057</v>
      </c>
      <c r="E78" s="28">
        <f t="shared" si="7"/>
        <v>-8.8603425931715201</v>
      </c>
    </row>
    <row r="79" spans="2:5" x14ac:dyDescent="0.3">
      <c r="B79" s="20">
        <f t="shared" si="4"/>
        <v>2.8500000000000014</v>
      </c>
      <c r="C79" s="32">
        <f t="shared" si="5"/>
        <v>-9.0249549547980923</v>
      </c>
      <c r="D79" s="20">
        <f t="shared" si="6"/>
        <v>-4.7795829048402405</v>
      </c>
      <c r="E79" s="28">
        <f t="shared" si="7"/>
        <v>-9.2165825191964608</v>
      </c>
    </row>
    <row r="80" spans="2:5" x14ac:dyDescent="0.3">
      <c r="B80" s="20">
        <f t="shared" si="4"/>
        <v>2.9250000000000016</v>
      </c>
      <c r="C80" s="32">
        <f t="shared" si="5"/>
        <v>-9.3834236726611095</v>
      </c>
      <c r="D80" s="20">
        <f t="shared" si="6"/>
        <v>-4.8382894129461214</v>
      </c>
      <c r="E80" s="28">
        <f t="shared" si="7"/>
        <v>-9.5772581052449404</v>
      </c>
    </row>
    <row r="81" spans="2:5" x14ac:dyDescent="0.3">
      <c r="B81" s="20">
        <f t="shared" si="4"/>
        <v>3.0000000000000018</v>
      </c>
      <c r="C81" s="32">
        <f t="shared" si="5"/>
        <v>-9.7462953786320679</v>
      </c>
      <c r="D81" s="20">
        <f t="shared" si="6"/>
        <v>-4.896152422706634</v>
      </c>
      <c r="E81" s="28">
        <f t="shared" si="7"/>
        <v>-9.9423048454132719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67EDB-0136-4A90-8936-71C4ABC8A21B}">
  <dimension ref="B1:E84"/>
  <sheetViews>
    <sheetView zoomScale="40" zoomScaleNormal="40" workbookViewId="0">
      <selection activeCell="T63" sqref="T63"/>
    </sheetView>
  </sheetViews>
  <sheetFormatPr baseColWidth="10" defaultRowHeight="14.4" x14ac:dyDescent="0.3"/>
  <sheetData>
    <row r="1" spans="2:5" x14ac:dyDescent="0.3">
      <c r="B1" s="36" t="s">
        <v>0</v>
      </c>
      <c r="C1" s="37">
        <v>0</v>
      </c>
    </row>
    <row r="2" spans="2:5" x14ac:dyDescent="0.3">
      <c r="B2" s="38" t="s">
        <v>1</v>
      </c>
      <c r="C2" s="39">
        <v>3</v>
      </c>
    </row>
    <row r="3" spans="2:5" x14ac:dyDescent="0.3">
      <c r="B3" s="40" t="s">
        <v>15</v>
      </c>
      <c r="C3" s="41">
        <v>20</v>
      </c>
    </row>
    <row r="5" spans="2:5" x14ac:dyDescent="0.3">
      <c r="B5" s="42" t="s">
        <v>3</v>
      </c>
      <c r="C5" s="43">
        <f>(C2-C1)/C3</f>
        <v>0.15</v>
      </c>
    </row>
    <row r="7" spans="2:5" x14ac:dyDescent="0.3">
      <c r="D7" s="19" t="s">
        <v>16</v>
      </c>
    </row>
    <row r="8" spans="2:5" ht="31.2" x14ac:dyDescent="0.3">
      <c r="B8" s="20" t="s">
        <v>5</v>
      </c>
      <c r="C8" s="20" t="s">
        <v>6</v>
      </c>
      <c r="D8" s="20" t="s">
        <v>7</v>
      </c>
      <c r="E8" s="33" t="s">
        <v>13</v>
      </c>
    </row>
    <row r="9" spans="2:5" ht="28.8" x14ac:dyDescent="0.3">
      <c r="B9" s="20"/>
      <c r="C9" s="20"/>
      <c r="D9" s="21"/>
      <c r="E9" s="44" t="s">
        <v>17</v>
      </c>
    </row>
    <row r="10" spans="2:5" x14ac:dyDescent="0.3">
      <c r="B10" s="20">
        <v>0</v>
      </c>
      <c r="C10" s="20">
        <v>-45</v>
      </c>
      <c r="D10" s="20">
        <f>(B10*C10)+(B10*C10^2)</f>
        <v>0</v>
      </c>
      <c r="E10" s="34">
        <v>0</v>
      </c>
    </row>
    <row r="11" spans="2:5" x14ac:dyDescent="0.3">
      <c r="B11" s="20">
        <f>B10+$C$5</f>
        <v>0.15</v>
      </c>
      <c r="C11" s="20">
        <f>C10+D10*$C$5</f>
        <v>-45</v>
      </c>
      <c r="D11" s="20">
        <f t="shared" ref="D11:D30" si="0">(B11*C11)+(B11*C11^2)</f>
        <v>297</v>
      </c>
      <c r="E11" s="34">
        <f>(EXP((B11^2)/2))/(1-EXP((B11^2)/2))</f>
        <v>-89.389826386912148</v>
      </c>
    </row>
    <row r="12" spans="2:5" x14ac:dyDescent="0.3">
      <c r="B12" s="20">
        <f>B11+$C$5</f>
        <v>0.3</v>
      </c>
      <c r="C12" s="20">
        <f>C11+D11*$C$5</f>
        <v>-0.45000000000000284</v>
      </c>
      <c r="D12" s="20">
        <f t="shared" si="0"/>
        <v>-7.4250000000000066E-2</v>
      </c>
      <c r="E12" s="34">
        <f t="shared" ref="E12:E30" si="1">(EXP((B12^2)/2))/(1-EXP((B12^2)/2))</f>
        <v>-22.725972095665824</v>
      </c>
    </row>
    <row r="13" spans="2:5" x14ac:dyDescent="0.3">
      <c r="B13" s="20">
        <f>B12+$C$5</f>
        <v>0.44999999999999996</v>
      </c>
      <c r="C13" s="20">
        <f>C12+D12*$C$5</f>
        <v>-0.46113750000000286</v>
      </c>
      <c r="D13" s="20">
        <f t="shared" si="0"/>
        <v>-0.11182036774218759</v>
      </c>
      <c r="E13" s="34">
        <f t="shared" si="1"/>
        <v>-10.384979268602352</v>
      </c>
    </row>
    <row r="14" spans="2:5" x14ac:dyDescent="0.3">
      <c r="B14" s="20">
        <f>B13+$C$5</f>
        <v>0.6</v>
      </c>
      <c r="C14" s="20">
        <f>C13+D13*$C$5</f>
        <v>-0.47791055516133102</v>
      </c>
      <c r="D14" s="20">
        <f t="shared" si="0"/>
        <v>-0.14970723385603163</v>
      </c>
      <c r="E14" s="34">
        <f t="shared" si="1"/>
        <v>-6.0705474617990705</v>
      </c>
    </row>
    <row r="15" spans="2:5" x14ac:dyDescent="0.3">
      <c r="B15" s="20">
        <f>B14+$C$5</f>
        <v>0.75</v>
      </c>
      <c r="C15" s="20">
        <f>C14+D14*$C$5</f>
        <v>-0.50036664023973576</v>
      </c>
      <c r="D15" s="20">
        <f t="shared" si="0"/>
        <v>-0.18749989918120094</v>
      </c>
      <c r="E15" s="34">
        <f t="shared" si="1"/>
        <v>-4.0789622145872091</v>
      </c>
    </row>
    <row r="16" spans="2:5" x14ac:dyDescent="0.3">
      <c r="B16" s="20">
        <f>B15+$C$5</f>
        <v>0.9</v>
      </c>
      <c r="C16" s="20">
        <f>C15+D15*$C$5</f>
        <v>-0.52849162511691594</v>
      </c>
      <c r="D16" s="20">
        <f t="shared" si="0"/>
        <v>-0.22426940456837741</v>
      </c>
      <c r="E16" s="34">
        <f t="shared" si="1"/>
        <v>-3.0027938972592914</v>
      </c>
    </row>
    <row r="17" spans="2:5" x14ac:dyDescent="0.3">
      <c r="B17" s="20">
        <f>B16+$C$5</f>
        <v>1.05</v>
      </c>
      <c r="C17" s="20">
        <f>C16+D16*$C$5</f>
        <v>-0.56213203580217252</v>
      </c>
      <c r="D17" s="20">
        <f t="shared" si="0"/>
        <v>-0.25844659063343134</v>
      </c>
      <c r="E17" s="34">
        <f t="shared" si="1"/>
        <v>-2.3597654720312855</v>
      </c>
    </row>
    <row r="18" spans="2:5" x14ac:dyDescent="0.3">
      <c r="B18" s="20">
        <f>B17+$C$5</f>
        <v>1.2</v>
      </c>
      <c r="C18" s="20">
        <f>C17+D17*$C$5</f>
        <v>-0.60089902439718723</v>
      </c>
      <c r="D18" s="20">
        <f t="shared" si="0"/>
        <v>-0.287783264250835</v>
      </c>
      <c r="E18" s="34">
        <f t="shared" si="1"/>
        <v>-1.948376805572495</v>
      </c>
    </row>
    <row r="19" spans="2:5" x14ac:dyDescent="0.3">
      <c r="B19" s="20">
        <f>B18+$C$5</f>
        <v>1.3499999999999999</v>
      </c>
      <c r="C19" s="20">
        <f>C18+D18*$C$5</f>
        <v>-0.64406651403481252</v>
      </c>
      <c r="D19" s="20">
        <f t="shared" si="0"/>
        <v>-0.30948053337070713</v>
      </c>
      <c r="E19" s="34">
        <f t="shared" si="1"/>
        <v>-1.6723006002709484</v>
      </c>
    </row>
    <row r="20" spans="2:5" x14ac:dyDescent="0.3">
      <c r="B20" s="20">
        <f>B19+$C$5</f>
        <v>1.4999999999999998</v>
      </c>
      <c r="C20" s="20">
        <f>C19+D19*$C$5</f>
        <v>-0.69048859404041862</v>
      </c>
      <c r="D20" s="20">
        <f t="shared" si="0"/>
        <v>-0.32057114331075687</v>
      </c>
      <c r="E20" s="34">
        <f t="shared" si="1"/>
        <v>-1.4807191137405333</v>
      </c>
    </row>
    <row r="21" spans="2:5" x14ac:dyDescent="0.3">
      <c r="B21" s="20">
        <f>B20+$C$5</f>
        <v>1.6499999999999997</v>
      </c>
      <c r="C21" s="20">
        <f>C20+D20*$C$5</f>
        <v>-0.7385742655370322</v>
      </c>
      <c r="D21" s="20">
        <f t="shared" si="0"/>
        <v>-0.31858582770871824</v>
      </c>
      <c r="E21" s="34">
        <f t="shared" si="1"/>
        <v>-1.3447008089825621</v>
      </c>
    </row>
    <row r="22" spans="2:5" x14ac:dyDescent="0.3">
      <c r="B22" s="20">
        <f>B21+$C$5</f>
        <v>1.7999999999999996</v>
      </c>
      <c r="C22" s="20">
        <f>C21+D21*$C$5</f>
        <v>-0.7863621396933399</v>
      </c>
      <c r="D22" s="20">
        <f t="shared" si="0"/>
        <v>-0.30239410491045371</v>
      </c>
      <c r="E22" s="34">
        <f t="shared" si="1"/>
        <v>-1.2467253186817169</v>
      </c>
    </row>
    <row r="23" spans="2:5" x14ac:dyDescent="0.3">
      <c r="B23" s="20">
        <f>B22+$C$5</f>
        <v>1.9499999999999995</v>
      </c>
      <c r="C23" s="20">
        <f>C22+D22*$C$5</f>
        <v>-0.83172125542990794</v>
      </c>
      <c r="D23" s="20">
        <f t="shared" si="0"/>
        <v>-0.27292396695721122</v>
      </c>
      <c r="E23" s="34">
        <f t="shared" si="1"/>
        <v>-1.1756155357409555</v>
      </c>
    </row>
    <row r="24" spans="2:5" x14ac:dyDescent="0.3">
      <c r="B24" s="20">
        <f>B23+$C$5</f>
        <v>2.0999999999999996</v>
      </c>
      <c r="C24" s="20">
        <f>C23+D23*$C$5</f>
        <v>-0.8726598504734896</v>
      </c>
      <c r="D24" s="20">
        <f t="shared" si="0"/>
        <v>-0.23336173527466042</v>
      </c>
      <c r="E24" s="34">
        <f t="shared" si="1"/>
        <v>-1.1239118745669556</v>
      </c>
    </row>
    <row r="25" spans="2:5" x14ac:dyDescent="0.3">
      <c r="B25" s="35">
        <f>B24+$C$5</f>
        <v>2.2499999999999996</v>
      </c>
      <c r="C25" s="35">
        <f>C24+D24*$C$5</f>
        <v>-0.90766411076468867</v>
      </c>
      <c r="D25" s="35">
        <f t="shared" si="0"/>
        <v>-0.18857243878748053</v>
      </c>
      <c r="E25" s="34">
        <f t="shared" si="1"/>
        <v>-1.0864363415905749</v>
      </c>
    </row>
    <row r="26" spans="2:5" x14ac:dyDescent="0.3">
      <c r="B26" s="20">
        <f>B25+$C$5</f>
        <v>2.3999999999999995</v>
      </c>
      <c r="C26" s="20">
        <f>C25+D25*$C$5</f>
        <v>-0.93594997658281076</v>
      </c>
      <c r="D26" s="20">
        <f t="shared" si="0"/>
        <v>-0.14387428300187199</v>
      </c>
      <c r="E26" s="34">
        <f t="shared" si="1"/>
        <v>-1.0594732813793302</v>
      </c>
    </row>
    <row r="27" spans="2:5" x14ac:dyDescent="0.3">
      <c r="B27" s="20">
        <f>B26+$C$5</f>
        <v>2.5499999999999994</v>
      </c>
      <c r="C27" s="20">
        <f>C26+D26*$C$5</f>
        <v>-0.95753111903309152</v>
      </c>
      <c r="D27" s="20">
        <f t="shared" si="0"/>
        <v>-0.10369645154663365</v>
      </c>
      <c r="E27" s="34">
        <f t="shared" si="1"/>
        <v>-1.0402858717702559</v>
      </c>
    </row>
    <row r="28" spans="2:5" x14ac:dyDescent="0.3">
      <c r="B28" s="20">
        <f>B27+$C$5</f>
        <v>2.6999999999999993</v>
      </c>
      <c r="C28" s="20">
        <f>C27+D27*$C$5</f>
        <v>-0.97308558676508661</v>
      </c>
      <c r="D28" s="20">
        <f t="shared" si="0"/>
        <v>-7.0713074506861151E-2</v>
      </c>
      <c r="E28" s="34">
        <f t="shared" si="1"/>
        <v>-1.0268220393365461</v>
      </c>
    </row>
    <row r="29" spans="2:5" x14ac:dyDescent="0.3">
      <c r="B29" s="20">
        <f>B28+$C$5</f>
        <v>2.8499999999999992</v>
      </c>
      <c r="C29" s="20">
        <f>C28+D28*$C$5</f>
        <v>-0.98369254794111582</v>
      </c>
      <c r="D29" s="20">
        <f t="shared" si="0"/>
        <v>-4.57183293387593E-2</v>
      </c>
      <c r="E29" s="34">
        <f t="shared" si="1"/>
        <v>-1.0175294595735469</v>
      </c>
    </row>
    <row r="30" spans="2:5" x14ac:dyDescent="0.3">
      <c r="B30" s="20">
        <f>B29+$C$5</f>
        <v>2.9999999999999991</v>
      </c>
      <c r="C30" s="20">
        <f>C29+D29*$C$5</f>
        <v>-0.99055029734192968</v>
      </c>
      <c r="D30" s="20">
        <f t="shared" si="0"/>
        <v>-2.8081217333232988E-2</v>
      </c>
      <c r="E30" s="34">
        <f t="shared" si="1"/>
        <v>-1.0112337927024855</v>
      </c>
    </row>
    <row r="35" spans="2:5" x14ac:dyDescent="0.3">
      <c r="B35" s="45" t="s">
        <v>0</v>
      </c>
      <c r="C35" s="45">
        <v>0</v>
      </c>
    </row>
    <row r="36" spans="2:5" x14ac:dyDescent="0.3">
      <c r="B36" s="45" t="s">
        <v>1</v>
      </c>
      <c r="C36" s="45">
        <v>3</v>
      </c>
    </row>
    <row r="37" spans="2:5" x14ac:dyDescent="0.3">
      <c r="B37" s="45" t="s">
        <v>15</v>
      </c>
      <c r="C37" s="45">
        <v>40</v>
      </c>
    </row>
    <row r="39" spans="2:5" x14ac:dyDescent="0.3">
      <c r="B39" s="45" t="s">
        <v>3</v>
      </c>
      <c r="C39" s="45">
        <f>(C36-C35)/C37</f>
        <v>7.4999999999999997E-2</v>
      </c>
    </row>
    <row r="41" spans="2:5" x14ac:dyDescent="0.3">
      <c r="D41" s="19" t="s">
        <v>16</v>
      </c>
    </row>
    <row r="42" spans="2:5" ht="31.2" x14ac:dyDescent="0.3">
      <c r="B42" s="20" t="s">
        <v>5</v>
      </c>
      <c r="C42" s="20" t="s">
        <v>6</v>
      </c>
      <c r="D42" s="20" t="s">
        <v>7</v>
      </c>
      <c r="E42" s="33" t="s">
        <v>13</v>
      </c>
    </row>
    <row r="43" spans="2:5" ht="43.2" x14ac:dyDescent="0.3">
      <c r="B43" s="20"/>
      <c r="C43" s="20"/>
      <c r="D43" s="21"/>
      <c r="E43" s="44" t="s">
        <v>18</v>
      </c>
    </row>
    <row r="44" spans="2:5" x14ac:dyDescent="0.3">
      <c r="B44" s="20">
        <v>0</v>
      </c>
      <c r="C44" s="20">
        <v>-45</v>
      </c>
      <c r="D44" s="20">
        <f>(B44*C44)+(B44*C44^2)</f>
        <v>0</v>
      </c>
      <c r="E44" s="34">
        <v>0</v>
      </c>
    </row>
    <row r="45" spans="2:5" x14ac:dyDescent="0.3">
      <c r="B45" s="20">
        <f>B44+$C$39</f>
        <v>7.4999999999999997E-2</v>
      </c>
      <c r="C45" s="20">
        <f>C44+D44*$C$39</f>
        <v>-45</v>
      </c>
      <c r="D45" s="20">
        <f t="shared" ref="D45:D84" si="2">(B45*C45)+(B45*C45^2)</f>
        <v>148.5</v>
      </c>
      <c r="E45" s="34">
        <f t="shared" ref="E45:E84" si="3">(EXP(B45^2/2))/(1-EXP(B45^2/2))</f>
        <v>-356.05578993053342</v>
      </c>
    </row>
    <row r="46" spans="2:5" x14ac:dyDescent="0.3">
      <c r="B46" s="20">
        <f>B45+$C$39</f>
        <v>0.15</v>
      </c>
      <c r="C46" s="20">
        <f>C45+D45*$C$39</f>
        <v>-33.862499999999997</v>
      </c>
      <c r="D46" s="20">
        <f t="shared" si="2"/>
        <v>166.92096093749996</v>
      </c>
      <c r="E46" s="34">
        <f t="shared" si="3"/>
        <v>-89.389826386912148</v>
      </c>
    </row>
    <row r="47" spans="2:5" x14ac:dyDescent="0.3">
      <c r="B47" s="20">
        <f>B46+$C$39</f>
        <v>0.22499999999999998</v>
      </c>
      <c r="C47" s="20">
        <f>C46+D46*$C$39</f>
        <v>-21.3434279296875</v>
      </c>
      <c r="D47" s="20">
        <f t="shared" si="2"/>
        <v>97.694659768517312</v>
      </c>
      <c r="E47" s="34">
        <f t="shared" si="3"/>
        <v>-40.008282191981124</v>
      </c>
    </row>
    <row r="48" spans="2:5" x14ac:dyDescent="0.3">
      <c r="B48" s="20">
        <f>B47+$C$39</f>
        <v>0.3</v>
      </c>
      <c r="C48" s="20">
        <f>C47+D47*$C$39</f>
        <v>-14.016328447048704</v>
      </c>
      <c r="D48" s="20">
        <f t="shared" si="2"/>
        <v>54.732340406549405</v>
      </c>
      <c r="E48" s="34">
        <f t="shared" si="3"/>
        <v>-22.725972095665824</v>
      </c>
    </row>
    <row r="49" spans="2:5" x14ac:dyDescent="0.3">
      <c r="B49" s="20">
        <f>B48+$C$39</f>
        <v>0.375</v>
      </c>
      <c r="C49" s="20">
        <f>C48+D48*$C$39</f>
        <v>-9.9114029165574991</v>
      </c>
      <c r="D49" s="20">
        <f t="shared" si="2"/>
        <v>33.121689321670125</v>
      </c>
      <c r="E49" s="34">
        <f t="shared" si="3"/>
        <v>-14.728081114481418</v>
      </c>
    </row>
    <row r="50" spans="2:5" x14ac:dyDescent="0.3">
      <c r="B50" s="20">
        <f>B49+$C$39</f>
        <v>0.45</v>
      </c>
      <c r="C50" s="20">
        <f>C49+D49*$C$39</f>
        <v>-7.4272762174322402</v>
      </c>
      <c r="D50" s="20">
        <f t="shared" si="2"/>
        <v>21.481720106671048</v>
      </c>
      <c r="E50" s="34">
        <f t="shared" si="3"/>
        <v>-10.384979268602352</v>
      </c>
    </row>
    <row r="51" spans="2:5" x14ac:dyDescent="0.3">
      <c r="B51" s="20">
        <f>B50+$C$39</f>
        <v>0.52500000000000002</v>
      </c>
      <c r="C51" s="20">
        <f>C50+D50*$C$39</f>
        <v>-5.8161472094319118</v>
      </c>
      <c r="D51" s="20">
        <f t="shared" si="2"/>
        <v>14.70599610498412</v>
      </c>
      <c r="E51" s="34">
        <f t="shared" si="3"/>
        <v>-7.7677165690653798</v>
      </c>
    </row>
    <row r="52" spans="2:5" x14ac:dyDescent="0.3">
      <c r="B52" s="20">
        <f>B51+$C$39</f>
        <v>0.6</v>
      </c>
      <c r="C52" s="20">
        <f>C51+D51*$C$39</f>
        <v>-4.7131975015581027</v>
      </c>
      <c r="D52" s="20">
        <f t="shared" si="2"/>
        <v>10.500619912281262</v>
      </c>
      <c r="E52" s="34">
        <f t="shared" si="3"/>
        <v>-6.0705474617990705</v>
      </c>
    </row>
    <row r="53" spans="2:5" x14ac:dyDescent="0.3">
      <c r="B53" s="20">
        <f>B52+$C$39</f>
        <v>0.67499999999999993</v>
      </c>
      <c r="C53" s="20">
        <f>C52+D52*$C$39</f>
        <v>-3.9256510081370082</v>
      </c>
      <c r="D53" s="20">
        <f t="shared" si="2"/>
        <v>7.7524322599463176</v>
      </c>
      <c r="E53" s="34">
        <f t="shared" si="3"/>
        <v>-4.9085427341890657</v>
      </c>
    </row>
    <row r="54" spans="2:5" x14ac:dyDescent="0.3">
      <c r="B54" s="20">
        <f>B53+$C$39</f>
        <v>0.74999999999999989</v>
      </c>
      <c r="C54" s="20">
        <f>C53+D53*$C$39</f>
        <v>-3.3442185886410343</v>
      </c>
      <c r="D54" s="20">
        <f t="shared" si="2"/>
        <v>5.8796845349783968</v>
      </c>
      <c r="E54" s="34">
        <f t="shared" si="3"/>
        <v>-4.0789622145872091</v>
      </c>
    </row>
    <row r="55" spans="2:5" x14ac:dyDescent="0.3">
      <c r="B55" s="20">
        <f>B54+$C$39</f>
        <v>0.82499999999999984</v>
      </c>
      <c r="C55" s="20">
        <f>C54+D54*$C$39</f>
        <v>-2.9032422485176546</v>
      </c>
      <c r="D55" s="20">
        <f t="shared" si="2"/>
        <v>4.5585979766746583</v>
      </c>
      <c r="E55" s="34">
        <f t="shared" si="3"/>
        <v>-3.4667804517057079</v>
      </c>
    </row>
    <row r="56" spans="2:5" x14ac:dyDescent="0.3">
      <c r="B56" s="20">
        <f>B55+$C$39</f>
        <v>0.8999999999999998</v>
      </c>
      <c r="C56" s="20">
        <f>C55+D55*$C$39</f>
        <v>-2.5613474002670551</v>
      </c>
      <c r="D56" s="20">
        <f t="shared" si="2"/>
        <v>3.5992377941289715</v>
      </c>
      <c r="E56" s="34">
        <f t="shared" si="3"/>
        <v>-3.0027938972592931</v>
      </c>
    </row>
    <row r="57" spans="2:5" x14ac:dyDescent="0.3">
      <c r="B57" s="20">
        <f>B56+$C$39</f>
        <v>0.97499999999999976</v>
      </c>
      <c r="C57" s="20">
        <f>C56+D56*$C$39</f>
        <v>-2.2914045657073823</v>
      </c>
      <c r="D57" s="20">
        <f t="shared" si="2"/>
        <v>2.8851520600863236</v>
      </c>
      <c r="E57" s="34">
        <f t="shared" si="3"/>
        <v>-2.6433400559068168</v>
      </c>
    </row>
    <row r="58" spans="2:5" x14ac:dyDescent="0.3">
      <c r="B58" s="20">
        <f>B57+$C$39</f>
        <v>1.0499999999999998</v>
      </c>
      <c r="C58" s="20">
        <f>C57+D57*$C$39</f>
        <v>-2.0750181612009082</v>
      </c>
      <c r="D58" s="20">
        <f t="shared" si="2"/>
        <v>2.3422163185183242</v>
      </c>
      <c r="E58" s="34">
        <f t="shared" si="3"/>
        <v>-2.3597654720312859</v>
      </c>
    </row>
    <row r="59" spans="2:5" x14ac:dyDescent="0.3">
      <c r="B59" s="20">
        <f>B58+$C$39</f>
        <v>1.1249999999999998</v>
      </c>
      <c r="C59" s="20">
        <f>C58+D58*$C$39</f>
        <v>-1.899351937312034</v>
      </c>
      <c r="D59" s="20">
        <f t="shared" si="2"/>
        <v>1.9217090750163104</v>
      </c>
      <c r="E59" s="34">
        <f t="shared" si="3"/>
        <v>-2.1326326516337772</v>
      </c>
    </row>
    <row r="60" spans="2:5" x14ac:dyDescent="0.3">
      <c r="B60" s="20">
        <f>B59+$C$39</f>
        <v>1.1999999999999997</v>
      </c>
      <c r="C60" s="20">
        <f>C59+D59*$C$39</f>
        <v>-1.7552237566858107</v>
      </c>
      <c r="D60" s="20">
        <f t="shared" si="2"/>
        <v>1.5907040152181264</v>
      </c>
      <c r="E60" s="34">
        <f t="shared" si="3"/>
        <v>-1.9483768055724955</v>
      </c>
    </row>
    <row r="61" spans="2:5" x14ac:dyDescent="0.3">
      <c r="B61" s="20">
        <f>B60+$C$39</f>
        <v>1.2749999999999997</v>
      </c>
      <c r="C61" s="20">
        <f>C60+D60*$C$39</f>
        <v>-1.6359209555444512</v>
      </c>
      <c r="D61" s="20">
        <f t="shared" si="2"/>
        <v>1.3264034319873983</v>
      </c>
      <c r="E61" s="34">
        <f t="shared" si="3"/>
        <v>-1.7972961284394993</v>
      </c>
    </row>
    <row r="62" spans="2:5" x14ac:dyDescent="0.3">
      <c r="B62" s="20">
        <f>B61+$C$39</f>
        <v>1.3499999999999996</v>
      </c>
      <c r="C62" s="20">
        <f>C61+D61*$C$39</f>
        <v>-1.5364406981453962</v>
      </c>
      <c r="D62" s="20">
        <f t="shared" si="2"/>
        <v>1.1126825830423566</v>
      </c>
      <c r="E62" s="34">
        <f t="shared" si="3"/>
        <v>-1.6723006002709486</v>
      </c>
    </row>
    <row r="63" spans="2:5" x14ac:dyDescent="0.3">
      <c r="B63" s="20">
        <f>B62+$C$39</f>
        <v>1.4249999999999996</v>
      </c>
      <c r="C63" s="20">
        <f>C62+D62*$C$39</f>
        <v>-1.4529895044172194</v>
      </c>
      <c r="D63" s="20">
        <f t="shared" si="2"/>
        <v>0.9379193186293624</v>
      </c>
      <c r="E63" s="34">
        <f t="shared" si="3"/>
        <v>-1.5681089216772259</v>
      </c>
    </row>
    <row r="64" spans="2:5" x14ac:dyDescent="0.3">
      <c r="B64" s="20">
        <f>B63+$C$39</f>
        <v>1.4999999999999996</v>
      </c>
      <c r="C64" s="20">
        <f>C63+D63*$C$39</f>
        <v>-1.3826455555200172</v>
      </c>
      <c r="D64" s="20">
        <f t="shared" si="2"/>
        <v>0.7935947650188595</v>
      </c>
      <c r="E64" s="34">
        <f t="shared" si="3"/>
        <v>-1.4807191137405333</v>
      </c>
    </row>
    <row r="65" spans="2:5" x14ac:dyDescent="0.3">
      <c r="B65" s="20">
        <f>B64+$C$39</f>
        <v>1.5749999999999995</v>
      </c>
      <c r="C65" s="20">
        <f>C64+D64*$C$39</f>
        <v>-1.3231259481436028</v>
      </c>
      <c r="D65" s="20">
        <f t="shared" si="2"/>
        <v>0.67336971424900538</v>
      </c>
      <c r="E65" s="34">
        <f t="shared" si="3"/>
        <v>-1.4070511827473264</v>
      </c>
    </row>
    <row r="66" spans="2:5" x14ac:dyDescent="0.3">
      <c r="B66" s="20">
        <f>B65+$C$39</f>
        <v>1.6499999999999995</v>
      </c>
      <c r="C66" s="20">
        <f>C65+D65*$C$39</f>
        <v>-1.2726232195749274</v>
      </c>
      <c r="D66" s="20">
        <f t="shared" si="2"/>
        <v>0.57246195505343866</v>
      </c>
      <c r="E66" s="34">
        <f t="shared" si="3"/>
        <v>-1.3447008089825623</v>
      </c>
    </row>
    <row r="67" spans="2:5" x14ac:dyDescent="0.3">
      <c r="B67" s="20">
        <f>B66+$C$39</f>
        <v>1.7249999999999994</v>
      </c>
      <c r="C67" s="20">
        <f>C66+D66*$C$39</f>
        <v>-1.2296885729459195</v>
      </c>
      <c r="D67" s="20">
        <f t="shared" si="2"/>
        <v>0.48721833826654537</v>
      </c>
      <c r="E67" s="34">
        <f t="shared" si="3"/>
        <v>-1.2917663551286174</v>
      </c>
    </row>
    <row r="68" spans="2:5" x14ac:dyDescent="0.3">
      <c r="B68" s="20">
        <f>B67+$C$39</f>
        <v>1.7999999999999994</v>
      </c>
      <c r="C68" s="20">
        <f>C67+D67*$C$39</f>
        <v>-1.1931471975759287</v>
      </c>
      <c r="D68" s="20">
        <f t="shared" si="2"/>
        <v>0.41481546751325427</v>
      </c>
      <c r="E68" s="34">
        <f t="shared" si="3"/>
        <v>-1.2467253186817171</v>
      </c>
    </row>
    <row r="69" spans="2:5" x14ac:dyDescent="0.3">
      <c r="B69" s="20">
        <f>B68+$C$39</f>
        <v>1.8749999999999993</v>
      </c>
      <c r="C69" s="20">
        <f>C68+D68*$C$39</f>
        <v>-1.1620360375124346</v>
      </c>
      <c r="D69" s="20">
        <f t="shared" si="2"/>
        <v>0.35304696555968551</v>
      </c>
      <c r="E69" s="34">
        <f t="shared" si="3"/>
        <v>-1.2083447669391703</v>
      </c>
    </row>
    <row r="70" spans="2:5" x14ac:dyDescent="0.3">
      <c r="B70" s="20">
        <f>B69+$C$39</f>
        <v>1.9499999999999993</v>
      </c>
      <c r="C70" s="20">
        <f>C69+D69*$C$39</f>
        <v>-1.1355575150954582</v>
      </c>
      <c r="D70" s="20">
        <f t="shared" si="2"/>
        <v>0.30017004223891153</v>
      </c>
      <c r="E70" s="34">
        <f t="shared" si="3"/>
        <v>-1.1756155357409555</v>
      </c>
    </row>
    <row r="71" spans="2:5" x14ac:dyDescent="0.3">
      <c r="B71" s="20">
        <f>B70+$C$39</f>
        <v>2.0249999999999995</v>
      </c>
      <c r="C71" s="20">
        <f>C70+D70*$C$39</f>
        <v>-1.1130447619275399</v>
      </c>
      <c r="D71" s="20">
        <f t="shared" si="2"/>
        <v>0.25479335725675822</v>
      </c>
      <c r="E71" s="34">
        <f t="shared" si="3"/>
        <v>-1.1477033105312802</v>
      </c>
    </row>
    <row r="72" spans="2:5" x14ac:dyDescent="0.3">
      <c r="B72" s="20">
        <f>B71+$C$39</f>
        <v>2.0999999999999996</v>
      </c>
      <c r="C72" s="20">
        <f>C71+D71*$C$39</f>
        <v>-1.093935260133283</v>
      </c>
      <c r="D72" s="20">
        <f t="shared" si="2"/>
        <v>0.21579409578214026</v>
      </c>
      <c r="E72" s="34">
        <f t="shared" si="3"/>
        <v>-1.1239118745669556</v>
      </c>
    </row>
    <row r="73" spans="2:5" x14ac:dyDescent="0.3">
      <c r="B73" s="20">
        <f>B72+$C$39</f>
        <v>2.1749999999999998</v>
      </c>
      <c r="C73" s="20">
        <f>C72+D72*$C$39</f>
        <v>-1.0777507029496225</v>
      </c>
      <c r="D73" s="20">
        <f t="shared" si="2"/>
        <v>0.18225602760035287</v>
      </c>
      <c r="E73" s="34">
        <f t="shared" si="3"/>
        <v>-1.1036552403549216</v>
      </c>
    </row>
    <row r="74" spans="2:5" x14ac:dyDescent="0.3">
      <c r="B74" s="20">
        <f>B73+$C$39</f>
        <v>2.25</v>
      </c>
      <c r="C74" s="20">
        <f>C73+D73*$C$39</f>
        <v>-1.0640815008795961</v>
      </c>
      <c r="D74" s="20">
        <f t="shared" si="2"/>
        <v>0.15342286417779993</v>
      </c>
      <c r="E74" s="34">
        <f t="shared" si="3"/>
        <v>-1.0864363415905747</v>
      </c>
    </row>
    <row r="75" spans="2:5" x14ac:dyDescent="0.3">
      <c r="B75" s="20">
        <f>B74+$C$39</f>
        <v>2.3250000000000002</v>
      </c>
      <c r="C75" s="20">
        <f>C74+D74*$C$39</f>
        <v>-1.0525747860662611</v>
      </c>
      <c r="D75" s="20">
        <f t="shared" si="2"/>
        <v>0.12866292900610476</v>
      </c>
      <c r="E75" s="34">
        <f t="shared" si="3"/>
        <v>-1.071830618296592</v>
      </c>
    </row>
    <row r="76" spans="2:5" x14ac:dyDescent="0.3">
      <c r="B76" s="20">
        <f>B75+$C$39</f>
        <v>2.4000000000000004</v>
      </c>
      <c r="C76" s="20">
        <f>C75+D75*$C$39</f>
        <v>-1.0429250663908032</v>
      </c>
      <c r="D76" s="20">
        <f t="shared" si="2"/>
        <v>0.10744230651709952</v>
      </c>
      <c r="E76" s="34">
        <f t="shared" si="3"/>
        <v>-1.0594732813793302</v>
      </c>
    </row>
    <row r="77" spans="2:5" x14ac:dyDescent="0.3">
      <c r="B77" s="20">
        <f>B76+$C$39</f>
        <v>2.4750000000000005</v>
      </c>
      <c r="C77" s="20">
        <f>C76+D76*$C$39</f>
        <v>-1.0348668934020206</v>
      </c>
      <c r="D77" s="20">
        <f t="shared" si="2"/>
        <v>8.9304419302382865E-2</v>
      </c>
      <c r="E77" s="34">
        <f t="shared" si="3"/>
        <v>-1.0490493612148979</v>
      </c>
    </row>
    <row r="78" spans="2:5" x14ac:dyDescent="0.3">
      <c r="B78" s="20">
        <f>B77+$C$39</f>
        <v>2.5500000000000007</v>
      </c>
      <c r="C78" s="20">
        <f>C77+D77*$C$39</f>
        <v>-1.028169061954342</v>
      </c>
      <c r="D78" s="20">
        <f t="shared" si="2"/>
        <v>7.3854522914610143E-2</v>
      </c>
      <c r="E78" s="34">
        <f t="shared" si="3"/>
        <v>-1.0402858717702559</v>
      </c>
    </row>
    <row r="79" spans="2:5" x14ac:dyDescent="0.3">
      <c r="B79" s="20">
        <f>B78+$C$39</f>
        <v>2.6250000000000009</v>
      </c>
      <c r="C79" s="20">
        <f>C78+D78*$C$39</f>
        <v>-1.0226299727357462</v>
      </c>
      <c r="D79" s="20">
        <f t="shared" si="2"/>
        <v>6.0747982054637717E-2</v>
      </c>
      <c r="E79" s="34">
        <f t="shared" si="3"/>
        <v>-1.0329455860204753</v>
      </c>
    </row>
    <row r="80" spans="2:5" x14ac:dyDescent="0.3">
      <c r="B80" s="20">
        <f>B79+$C$39</f>
        <v>2.7000000000000011</v>
      </c>
      <c r="C80" s="20">
        <f>C79+D79*$C$39</f>
        <v>-1.0180738740816484</v>
      </c>
      <c r="D80" s="20">
        <f t="shared" si="2"/>
        <v>4.9681455316112455E-2</v>
      </c>
      <c r="E80" s="34">
        <f t="shared" si="3"/>
        <v>-1.0268220393365459</v>
      </c>
    </row>
    <row r="81" spans="2:5" x14ac:dyDescent="0.3">
      <c r="B81" s="20">
        <f>B80+$C$39</f>
        <v>2.7750000000000012</v>
      </c>
      <c r="C81" s="20">
        <f>C80+D80*$C$39</f>
        <v>-1.01434776493294</v>
      </c>
      <c r="D81" s="20">
        <f t="shared" si="2"/>
        <v>4.0386304633942771E-2</v>
      </c>
      <c r="E81" s="34">
        <f t="shared" si="3"/>
        <v>-1.0217354680751958</v>
      </c>
    </row>
    <row r="82" spans="2:5" x14ac:dyDescent="0.3">
      <c r="B82" s="20">
        <f>B81+$C$39</f>
        <v>2.8500000000000014</v>
      </c>
      <c r="C82" s="20">
        <f>C81+D81*$C$39</f>
        <v>-1.0113187920853943</v>
      </c>
      <c r="D82" s="20">
        <f t="shared" si="2"/>
        <v>3.262368534805038E-2</v>
      </c>
      <c r="E82" s="34">
        <f t="shared" si="3"/>
        <v>-1.0175294595735469</v>
      </c>
    </row>
    <row r="83" spans="2:5" x14ac:dyDescent="0.3">
      <c r="B83" s="20">
        <f>B82+$C$39</f>
        <v>2.9250000000000016</v>
      </c>
      <c r="C83" s="20">
        <f>C82+D82*$C$39</f>
        <v>-1.0088720156842905</v>
      </c>
      <c r="D83" s="20">
        <f t="shared" si="2"/>
        <v>2.6180880413783747E-2</v>
      </c>
      <c r="E83" s="34">
        <f t="shared" si="3"/>
        <v>-1.014068143065473</v>
      </c>
    </row>
    <row r="84" spans="2:5" x14ac:dyDescent="0.3">
      <c r="B84" s="20">
        <f>B83+$C$39</f>
        <v>3.0000000000000018</v>
      </c>
      <c r="C84" s="20">
        <f>C83+D83*$C$39</f>
        <v>-1.0069084496532568</v>
      </c>
      <c r="D84" s="20">
        <f t="shared" si="2"/>
        <v>2.0868528989605117E-2</v>
      </c>
      <c r="E84" s="34">
        <f t="shared" si="3"/>
        <v>-1.0112337927024855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E3A27-3F42-4CA9-8EFB-548E5D002821}">
  <dimension ref="B1:I122"/>
  <sheetViews>
    <sheetView topLeftCell="C1" zoomScale="55" zoomScaleNormal="55" workbookViewId="0">
      <selection activeCell="I9" sqref="I9"/>
    </sheetView>
  </sheetViews>
  <sheetFormatPr baseColWidth="10" defaultRowHeight="14.4" x14ac:dyDescent="0.3"/>
  <sheetData>
    <row r="1" spans="2:9" ht="15.6" x14ac:dyDescent="0.3">
      <c r="B1" s="46" t="s">
        <v>0</v>
      </c>
      <c r="C1" s="46"/>
      <c r="D1" s="46">
        <v>0</v>
      </c>
      <c r="E1" s="57"/>
      <c r="F1" s="57"/>
      <c r="G1" s="57"/>
    </row>
    <row r="2" spans="2:9" ht="15.6" x14ac:dyDescent="0.3">
      <c r="B2" s="46" t="s">
        <v>1</v>
      </c>
      <c r="C2" s="46"/>
      <c r="D2" s="46">
        <v>1.25</v>
      </c>
      <c r="E2" s="57"/>
      <c r="F2" s="57"/>
      <c r="G2" s="57"/>
    </row>
    <row r="3" spans="2:9" ht="15.6" x14ac:dyDescent="0.3">
      <c r="B3" s="46" t="s">
        <v>2</v>
      </c>
      <c r="C3" s="46"/>
      <c r="D3" s="46">
        <v>5</v>
      </c>
      <c r="E3" s="57"/>
      <c r="F3" s="57"/>
      <c r="G3" s="57"/>
    </row>
    <row r="5" spans="2:9" x14ac:dyDescent="0.3">
      <c r="B5" t="s">
        <v>3</v>
      </c>
      <c r="D5">
        <f>(D2-D1)/D3</f>
        <v>0.25</v>
      </c>
    </row>
    <row r="7" spans="2:9" ht="15.6" x14ac:dyDescent="0.3">
      <c r="B7" s="1" t="s">
        <v>5</v>
      </c>
      <c r="C7" s="1" t="s">
        <v>6</v>
      </c>
      <c r="D7" s="47" t="s">
        <v>19</v>
      </c>
      <c r="E7" s="1" t="s">
        <v>20</v>
      </c>
      <c r="F7" s="1" t="s">
        <v>21</v>
      </c>
      <c r="G7" s="47" t="s">
        <v>22</v>
      </c>
      <c r="H7" s="1" t="s">
        <v>23</v>
      </c>
      <c r="I7" s="59" t="s">
        <v>24</v>
      </c>
    </row>
    <row r="8" spans="2:9" ht="15.6" x14ac:dyDescent="0.3">
      <c r="B8" s="1"/>
      <c r="C8" s="1"/>
      <c r="D8" s="1"/>
      <c r="E8" s="1"/>
      <c r="F8" s="1"/>
      <c r="G8" s="1"/>
      <c r="H8" s="1"/>
      <c r="I8" s="60" t="s">
        <v>25</v>
      </c>
    </row>
    <row r="9" spans="2:9" ht="15.6" x14ac:dyDescent="0.3">
      <c r="B9" s="48">
        <v>0</v>
      </c>
      <c r="C9" s="48">
        <v>0</v>
      </c>
      <c r="D9" s="1">
        <f>3*(B9^2)</f>
        <v>0</v>
      </c>
      <c r="E9" s="1">
        <f>B9+0.75*$D$5</f>
        <v>0.1875</v>
      </c>
      <c r="F9" s="1">
        <f>C9+(0.75*D9*$D$5)</f>
        <v>0</v>
      </c>
      <c r="G9" s="1">
        <f>3*(E9^2)</f>
        <v>0.10546875</v>
      </c>
      <c r="H9" s="1">
        <f>C9+(D9+2*G9)*($D$5/3)</f>
        <v>1.7578125E-2</v>
      </c>
      <c r="I9" s="60">
        <f>B9^3</f>
        <v>0</v>
      </c>
    </row>
    <row r="10" spans="2:9" ht="15.6" x14ac:dyDescent="0.3">
      <c r="B10" s="1">
        <f>B9+$D$5</f>
        <v>0.25</v>
      </c>
      <c r="C10" s="1">
        <f>H9</f>
        <v>1.7578125E-2</v>
      </c>
      <c r="D10" s="1">
        <f t="shared" ref="D10:D29" si="0">3*(B10^2)</f>
        <v>0.1875</v>
      </c>
      <c r="E10" s="1">
        <f>B10+0.75*$D$5</f>
        <v>0.4375</v>
      </c>
      <c r="F10" s="1">
        <f>C10+(0.75*D10*$D$5)</f>
        <v>5.2734375E-2</v>
      </c>
      <c r="G10" s="1">
        <f t="shared" ref="G10:G29" si="1">3*(E10^2)</f>
        <v>0.57421875</v>
      </c>
      <c r="H10" s="1">
        <f>C10+(D10+2*G10)*($D$5/3)</f>
        <v>0.12890625</v>
      </c>
      <c r="I10" s="60">
        <f t="shared" ref="I10:I29" si="2">B10^3</f>
        <v>1.5625E-2</v>
      </c>
    </row>
    <row r="11" spans="2:9" ht="15.6" x14ac:dyDescent="0.3">
      <c r="B11" s="1">
        <f>B10+$D$5</f>
        <v>0.5</v>
      </c>
      <c r="C11" s="1">
        <f t="shared" ref="C11:C29" si="3">H10</f>
        <v>0.12890625</v>
      </c>
      <c r="D11" s="1">
        <f t="shared" si="0"/>
        <v>0.75</v>
      </c>
      <c r="E11" s="1">
        <f>B11+0.75*$D$5</f>
        <v>0.6875</v>
      </c>
      <c r="F11" s="1">
        <f>C11+(0.75*D11*$D$5)</f>
        <v>0.26953125</v>
      </c>
      <c r="G11" s="1">
        <f t="shared" si="1"/>
        <v>1.41796875</v>
      </c>
      <c r="H11" s="1">
        <f>C11+(D11+2*G11)*($D$5/3)</f>
        <v>0.427734375</v>
      </c>
      <c r="I11" s="60">
        <f t="shared" si="2"/>
        <v>0.125</v>
      </c>
    </row>
    <row r="12" spans="2:9" ht="15.6" x14ac:dyDescent="0.3">
      <c r="B12" s="1">
        <f>B11+$D$5</f>
        <v>0.75</v>
      </c>
      <c r="C12" s="1">
        <f t="shared" si="3"/>
        <v>0.427734375</v>
      </c>
      <c r="D12" s="1">
        <f t="shared" si="0"/>
        <v>1.6875</v>
      </c>
      <c r="E12" s="1">
        <f>B12+0.75*$D$5</f>
        <v>0.9375</v>
      </c>
      <c r="F12" s="1">
        <f>C12+(0.75*D12*$D$5)</f>
        <v>0.744140625</v>
      </c>
      <c r="G12" s="1">
        <f t="shared" si="1"/>
        <v>2.63671875</v>
      </c>
      <c r="H12" s="1">
        <f>C12+(D12+2*G12)*($D$5/3)</f>
        <v>1.0078125</v>
      </c>
      <c r="I12" s="60">
        <f t="shared" si="2"/>
        <v>0.421875</v>
      </c>
    </row>
    <row r="13" spans="2:9" ht="15.6" x14ac:dyDescent="0.3">
      <c r="B13" s="1">
        <f>B12+$D$5</f>
        <v>1</v>
      </c>
      <c r="C13" s="1">
        <f t="shared" si="3"/>
        <v>1.0078125</v>
      </c>
      <c r="D13" s="1">
        <f t="shared" si="0"/>
        <v>3</v>
      </c>
      <c r="E13" s="1">
        <f>B13+0.75*$D$5</f>
        <v>1.1875</v>
      </c>
      <c r="F13" s="1">
        <f>C13+(0.75*D13*$D$5)</f>
        <v>1.5703125</v>
      </c>
      <c r="G13" s="1">
        <f t="shared" si="1"/>
        <v>4.23046875</v>
      </c>
      <c r="H13" s="1">
        <f>C13+(D13+2*G13)*($D$5/3)</f>
        <v>1.962890625</v>
      </c>
      <c r="I13" s="60">
        <f t="shared" si="2"/>
        <v>1</v>
      </c>
    </row>
    <row r="14" spans="2:9" ht="15.6" x14ac:dyDescent="0.3">
      <c r="B14" s="1">
        <f>B13+$D$5</f>
        <v>1.25</v>
      </c>
      <c r="C14" s="1">
        <f t="shared" si="3"/>
        <v>1.962890625</v>
      </c>
      <c r="D14" s="1">
        <f t="shared" si="0"/>
        <v>4.6875</v>
      </c>
      <c r="E14" s="1">
        <f>B14+0.75*$D$5</f>
        <v>1.4375</v>
      </c>
      <c r="F14" s="1">
        <f>C14+(0.75*D14*$D$5)</f>
        <v>2.841796875</v>
      </c>
      <c r="G14" s="1">
        <f t="shared" si="1"/>
        <v>6.19921875</v>
      </c>
      <c r="H14" s="1">
        <f>C14+(D14+2*G14)*($D$5/3)</f>
        <v>3.38671875</v>
      </c>
      <c r="I14" s="60">
        <f t="shared" si="2"/>
        <v>1.953125</v>
      </c>
    </row>
    <row r="15" spans="2:9" ht="15.6" x14ac:dyDescent="0.3">
      <c r="B15" s="1">
        <f>B14+$D$5</f>
        <v>1.5</v>
      </c>
      <c r="C15" s="1">
        <f t="shared" si="3"/>
        <v>3.38671875</v>
      </c>
      <c r="D15" s="1">
        <f t="shared" si="0"/>
        <v>6.75</v>
      </c>
      <c r="E15" s="1">
        <f>B15+0.75*$D$5</f>
        <v>1.6875</v>
      </c>
      <c r="F15" s="1">
        <f>C15+(0.75*D15*$D$5)</f>
        <v>4.65234375</v>
      </c>
      <c r="G15" s="1">
        <f t="shared" si="1"/>
        <v>8.54296875</v>
      </c>
      <c r="H15" s="1">
        <f>C15+(D15+2*G15)*($D$5/3)</f>
        <v>5.373046875</v>
      </c>
      <c r="I15" s="60">
        <f t="shared" si="2"/>
        <v>3.375</v>
      </c>
    </row>
    <row r="16" spans="2:9" ht="15.6" x14ac:dyDescent="0.3">
      <c r="B16" s="1">
        <f>B15+$D$5</f>
        <v>1.75</v>
      </c>
      <c r="C16" s="1">
        <f t="shared" si="3"/>
        <v>5.373046875</v>
      </c>
      <c r="D16" s="1">
        <f t="shared" si="0"/>
        <v>9.1875</v>
      </c>
      <c r="E16" s="1">
        <f>B16+0.75*$D$5</f>
        <v>1.9375</v>
      </c>
      <c r="F16" s="1">
        <f>C16+(0.75*D16*$D$5)</f>
        <v>7.095703125</v>
      </c>
      <c r="G16" s="1">
        <f t="shared" si="1"/>
        <v>11.26171875</v>
      </c>
      <c r="H16" s="1">
        <f>C16+(D16+2*G16)*($D$5/3)</f>
        <v>8.015625</v>
      </c>
      <c r="I16" s="60">
        <f t="shared" si="2"/>
        <v>5.359375</v>
      </c>
    </row>
    <row r="17" spans="2:9" ht="15.6" x14ac:dyDescent="0.3">
      <c r="B17" s="1">
        <f>B16+$D$5</f>
        <v>2</v>
      </c>
      <c r="C17" s="1">
        <f t="shared" si="3"/>
        <v>8.015625</v>
      </c>
      <c r="D17" s="1">
        <f t="shared" si="0"/>
        <v>12</v>
      </c>
      <c r="E17" s="1">
        <f>B17+0.75*$D$5</f>
        <v>2.1875</v>
      </c>
      <c r="F17" s="1">
        <f>C17+(0.75*D17*$D$5)</f>
        <v>10.265625</v>
      </c>
      <c r="G17" s="1">
        <f t="shared" si="1"/>
        <v>14.35546875</v>
      </c>
      <c r="H17" s="1">
        <f>C17+(D17+2*G17)*($D$5/3)</f>
        <v>11.408203125</v>
      </c>
      <c r="I17" s="60">
        <f t="shared" si="2"/>
        <v>8</v>
      </c>
    </row>
    <row r="18" spans="2:9" ht="15.6" x14ac:dyDescent="0.3">
      <c r="B18" s="1">
        <f>B17+$D$5</f>
        <v>2.25</v>
      </c>
      <c r="C18" s="1">
        <f t="shared" si="3"/>
        <v>11.408203125</v>
      </c>
      <c r="D18" s="1">
        <f t="shared" si="0"/>
        <v>15.1875</v>
      </c>
      <c r="E18" s="1">
        <f>B18+0.75*$D$5</f>
        <v>2.4375</v>
      </c>
      <c r="F18" s="1">
        <f>C18+(0.75*D18*$D$5)</f>
        <v>14.255859375</v>
      </c>
      <c r="G18" s="1">
        <f t="shared" si="1"/>
        <v>17.82421875</v>
      </c>
      <c r="H18" s="1">
        <f>C18+(D18+2*G18)*($D$5/3)</f>
        <v>15.64453125</v>
      </c>
      <c r="I18" s="60">
        <f t="shared" si="2"/>
        <v>11.390625</v>
      </c>
    </row>
    <row r="19" spans="2:9" ht="15.6" x14ac:dyDescent="0.3">
      <c r="B19" s="1">
        <f>B18+$D$5</f>
        <v>2.5</v>
      </c>
      <c r="C19" s="1">
        <f t="shared" si="3"/>
        <v>15.64453125</v>
      </c>
      <c r="D19" s="1">
        <f t="shared" si="0"/>
        <v>18.75</v>
      </c>
      <c r="E19" s="1">
        <f>B19+0.75*$D$5</f>
        <v>2.6875</v>
      </c>
      <c r="F19" s="1">
        <f>C19+(0.75*D19*$D$5)</f>
        <v>19.16015625</v>
      </c>
      <c r="G19" s="1">
        <f t="shared" si="1"/>
        <v>21.66796875</v>
      </c>
      <c r="H19" s="1">
        <f>C19+(D19+2*G19)*($D$5/3)</f>
        <v>20.818359375</v>
      </c>
      <c r="I19" s="60">
        <f t="shared" si="2"/>
        <v>15.625</v>
      </c>
    </row>
    <row r="20" spans="2:9" ht="15.6" x14ac:dyDescent="0.3">
      <c r="B20" s="1">
        <f>B19+$D$5</f>
        <v>2.75</v>
      </c>
      <c r="C20" s="1">
        <f t="shared" si="3"/>
        <v>20.818359375</v>
      </c>
      <c r="D20" s="1">
        <f t="shared" si="0"/>
        <v>22.6875</v>
      </c>
      <c r="E20" s="1">
        <f>B20+0.75*$D$5</f>
        <v>2.9375</v>
      </c>
      <c r="F20" s="1">
        <f>C20+(0.75*D20*$D$5)</f>
        <v>25.072265625</v>
      </c>
      <c r="G20" s="1">
        <f t="shared" si="1"/>
        <v>25.88671875</v>
      </c>
      <c r="H20" s="1">
        <f>C20+(D20+2*G20)*($D$5/3)</f>
        <v>27.0234375</v>
      </c>
      <c r="I20" s="60">
        <f t="shared" si="2"/>
        <v>20.796875</v>
      </c>
    </row>
    <row r="21" spans="2:9" ht="15.6" x14ac:dyDescent="0.3">
      <c r="B21" s="1">
        <f>B20+$D$5</f>
        <v>3</v>
      </c>
      <c r="C21" s="1">
        <f t="shared" si="3"/>
        <v>27.0234375</v>
      </c>
      <c r="D21" s="1">
        <f t="shared" si="0"/>
        <v>27</v>
      </c>
      <c r="E21" s="1">
        <f>B21+0.75*$D$5</f>
        <v>3.1875</v>
      </c>
      <c r="F21" s="1">
        <f>C21+(0.75*D21*$D$5)</f>
        <v>32.0859375</v>
      </c>
      <c r="G21" s="1">
        <f t="shared" si="1"/>
        <v>30.48046875</v>
      </c>
      <c r="H21" s="1">
        <f>C21+(D21+2*G21)*($D$5/3)</f>
        <v>34.353515625</v>
      </c>
      <c r="I21" s="60">
        <f t="shared" si="2"/>
        <v>27</v>
      </c>
    </row>
    <row r="22" spans="2:9" ht="15.6" x14ac:dyDescent="0.3">
      <c r="B22" s="1">
        <f>B21+$D$5</f>
        <v>3.25</v>
      </c>
      <c r="C22" s="1">
        <f t="shared" si="3"/>
        <v>34.353515625</v>
      </c>
      <c r="D22" s="1">
        <f t="shared" si="0"/>
        <v>31.6875</v>
      </c>
      <c r="E22" s="1">
        <f>B22+0.75*$D$5</f>
        <v>3.4375</v>
      </c>
      <c r="F22" s="1">
        <f>C22+(0.75*D22*$D$5)</f>
        <v>40.294921875</v>
      </c>
      <c r="G22" s="1">
        <f t="shared" si="1"/>
        <v>35.44921875</v>
      </c>
      <c r="H22" s="1">
        <f>C22+(D22+2*G22)*($D$5/3)</f>
        <v>42.90234375</v>
      </c>
      <c r="I22" s="60">
        <f t="shared" si="2"/>
        <v>34.328125</v>
      </c>
    </row>
    <row r="23" spans="2:9" ht="15.6" x14ac:dyDescent="0.3">
      <c r="B23" s="1">
        <f>B22+$D$5</f>
        <v>3.5</v>
      </c>
      <c r="C23" s="1">
        <f t="shared" si="3"/>
        <v>42.90234375</v>
      </c>
      <c r="D23" s="1">
        <f t="shared" si="0"/>
        <v>36.75</v>
      </c>
      <c r="E23" s="1">
        <f>B23+0.75*$D$5</f>
        <v>3.6875</v>
      </c>
      <c r="F23" s="1">
        <f>C23+(0.75*D23*$D$5)</f>
        <v>49.79296875</v>
      </c>
      <c r="G23" s="1">
        <f t="shared" si="1"/>
        <v>40.79296875</v>
      </c>
      <c r="H23" s="1">
        <f>C23+(D23+2*G23)*($D$5/3)</f>
        <v>52.763671875</v>
      </c>
      <c r="I23" s="60">
        <f t="shared" si="2"/>
        <v>42.875</v>
      </c>
    </row>
    <row r="24" spans="2:9" ht="15.6" x14ac:dyDescent="0.3">
      <c r="B24" s="1">
        <f>B23+$D$5</f>
        <v>3.75</v>
      </c>
      <c r="C24" s="1">
        <f t="shared" si="3"/>
        <v>52.763671875</v>
      </c>
      <c r="D24" s="1">
        <f t="shared" si="0"/>
        <v>42.1875</v>
      </c>
      <c r="E24" s="1">
        <f>B24+0.75*$D$5</f>
        <v>3.9375</v>
      </c>
      <c r="F24" s="1">
        <f>C24+(0.75*D24*$D$5)</f>
        <v>60.673828125</v>
      </c>
      <c r="G24" s="1">
        <f t="shared" si="1"/>
        <v>46.51171875</v>
      </c>
      <c r="H24" s="1">
        <f>C24+(D24+2*G24)*($D$5/3)</f>
        <v>64.03125</v>
      </c>
      <c r="I24" s="60">
        <f t="shared" si="2"/>
        <v>52.734375</v>
      </c>
    </row>
    <row r="25" spans="2:9" ht="15.6" x14ac:dyDescent="0.3">
      <c r="B25" s="1">
        <f>B24+$D$5</f>
        <v>4</v>
      </c>
      <c r="C25" s="1">
        <f t="shared" si="3"/>
        <v>64.03125</v>
      </c>
      <c r="D25" s="1">
        <f t="shared" si="0"/>
        <v>48</v>
      </c>
      <c r="E25" s="1">
        <f>B25+0.75*$D$5</f>
        <v>4.1875</v>
      </c>
      <c r="F25" s="1">
        <f>C25+(0.75*D25*$D$5)</f>
        <v>73.03125</v>
      </c>
      <c r="G25" s="1">
        <f t="shared" si="1"/>
        <v>52.60546875</v>
      </c>
      <c r="H25" s="1">
        <f>C25+(D25+2*G25)*($D$5/3)</f>
        <v>76.798828125</v>
      </c>
      <c r="I25" s="60">
        <f t="shared" si="2"/>
        <v>64</v>
      </c>
    </row>
    <row r="26" spans="2:9" ht="15.6" x14ac:dyDescent="0.3">
      <c r="B26" s="1">
        <f>B25+$D$5</f>
        <v>4.25</v>
      </c>
      <c r="C26" s="1">
        <f t="shared" si="3"/>
        <v>76.798828125</v>
      </c>
      <c r="D26" s="1">
        <f t="shared" si="0"/>
        <v>54.1875</v>
      </c>
      <c r="E26" s="1">
        <f>B26+0.75*$D$5</f>
        <v>4.4375</v>
      </c>
      <c r="F26" s="1">
        <f>C26+(0.75*D26*$D$5)</f>
        <v>86.958984375</v>
      </c>
      <c r="G26" s="1">
        <f t="shared" si="1"/>
        <v>59.07421875</v>
      </c>
      <c r="H26" s="1">
        <f>C26+(D26+2*G26)*($D$5/3)</f>
        <v>91.16015625</v>
      </c>
      <c r="I26" s="60">
        <f t="shared" si="2"/>
        <v>76.765625</v>
      </c>
    </row>
    <row r="27" spans="2:9" ht="15.6" x14ac:dyDescent="0.3">
      <c r="B27" s="1">
        <f>B26+$D$5</f>
        <v>4.5</v>
      </c>
      <c r="C27" s="1">
        <f t="shared" si="3"/>
        <v>91.16015625</v>
      </c>
      <c r="D27" s="1">
        <f t="shared" si="0"/>
        <v>60.75</v>
      </c>
      <c r="E27" s="1">
        <f>B27+0.75*$D$5</f>
        <v>4.6875</v>
      </c>
      <c r="F27" s="1">
        <f>C27+(0.75*D27*$D$5)</f>
        <v>102.55078125</v>
      </c>
      <c r="G27" s="1">
        <f t="shared" si="1"/>
        <v>65.91796875</v>
      </c>
      <c r="H27" s="1">
        <f>C27+(D27+2*G27)*($D$5/3)</f>
        <v>107.208984375</v>
      </c>
      <c r="I27" s="60">
        <f t="shared" si="2"/>
        <v>91.125</v>
      </c>
    </row>
    <row r="28" spans="2:9" ht="15.6" x14ac:dyDescent="0.3">
      <c r="B28" s="1">
        <f>B27+$D$5</f>
        <v>4.75</v>
      </c>
      <c r="C28" s="1">
        <f t="shared" si="3"/>
        <v>107.208984375</v>
      </c>
      <c r="D28" s="1">
        <f t="shared" si="0"/>
        <v>67.6875</v>
      </c>
      <c r="E28" s="1">
        <f>B28+0.75*$D$5</f>
        <v>4.9375</v>
      </c>
      <c r="F28" s="1">
        <f>C28+(0.75*D28*$D$5)</f>
        <v>119.900390625</v>
      </c>
      <c r="G28" s="1">
        <f t="shared" si="1"/>
        <v>73.13671875</v>
      </c>
      <c r="H28" s="1">
        <f>C28+(D28+2*G28)*($D$5/3)</f>
        <v>125.0390625</v>
      </c>
      <c r="I28" s="60">
        <f t="shared" si="2"/>
        <v>107.171875</v>
      </c>
    </row>
    <row r="29" spans="2:9" ht="15.6" x14ac:dyDescent="0.3">
      <c r="B29" s="48">
        <f>B28+$D$5</f>
        <v>5</v>
      </c>
      <c r="C29" s="1">
        <f t="shared" si="3"/>
        <v>125.0390625</v>
      </c>
      <c r="D29" s="1">
        <f t="shared" si="0"/>
        <v>75</v>
      </c>
      <c r="E29" s="1">
        <f>B29+0.75*$D$5</f>
        <v>5.1875</v>
      </c>
      <c r="F29" s="1">
        <f>C29+(0.75*D29*$D$5)</f>
        <v>139.1015625</v>
      </c>
      <c r="G29" s="1">
        <f t="shared" si="1"/>
        <v>80.73046875</v>
      </c>
      <c r="H29" s="1">
        <f>C29+(D29+2*G29)*($D$5/3)</f>
        <v>144.744140625</v>
      </c>
      <c r="I29" s="60">
        <f t="shared" si="2"/>
        <v>125</v>
      </c>
    </row>
    <row r="30" spans="2:9" x14ac:dyDescent="0.3">
      <c r="B30" s="1" t="s">
        <v>8</v>
      </c>
      <c r="C30" s="49" t="s">
        <v>8</v>
      </c>
    </row>
    <row r="31" spans="2:9" x14ac:dyDescent="0.3">
      <c r="B31" s="1" t="s">
        <v>8</v>
      </c>
      <c r="C31" s="49" t="s">
        <v>8</v>
      </c>
    </row>
    <row r="34" spans="2:9" ht="15.6" x14ac:dyDescent="0.3">
      <c r="B34" s="50" t="s">
        <v>0</v>
      </c>
      <c r="C34" s="50"/>
      <c r="D34" s="50">
        <v>0</v>
      </c>
      <c r="E34" s="58"/>
      <c r="F34" s="58"/>
      <c r="G34" s="58"/>
      <c r="I34" s="2"/>
    </row>
    <row r="35" spans="2:9" ht="15.6" x14ac:dyDescent="0.3">
      <c r="B35" s="50" t="s">
        <v>1</v>
      </c>
      <c r="C35" s="50"/>
      <c r="D35" s="50">
        <v>3</v>
      </c>
      <c r="E35" s="58"/>
      <c r="F35" s="58"/>
      <c r="G35" s="58"/>
      <c r="I35" s="2"/>
    </row>
    <row r="36" spans="2:9" ht="15.6" x14ac:dyDescent="0.3">
      <c r="B36" s="50" t="s">
        <v>2</v>
      </c>
      <c r="C36" s="50"/>
      <c r="D36" s="50">
        <v>80</v>
      </c>
      <c r="E36" s="58"/>
      <c r="F36" s="58"/>
      <c r="G36" s="58"/>
      <c r="I36" s="2"/>
    </row>
    <row r="37" spans="2:9" ht="15.6" x14ac:dyDescent="0.3">
      <c r="B37" s="2"/>
      <c r="C37" s="2"/>
      <c r="D37" s="2"/>
      <c r="E37" s="2"/>
      <c r="F37" s="2"/>
      <c r="G37" s="2"/>
      <c r="I37" s="2"/>
    </row>
    <row r="38" spans="2:9" ht="15.6" x14ac:dyDescent="0.3">
      <c r="B38" s="2" t="s">
        <v>3</v>
      </c>
      <c r="C38" s="2"/>
      <c r="D38" s="2">
        <f>(D35-D34)/D36</f>
        <v>3.7499999999999999E-2</v>
      </c>
      <c r="E38" s="2"/>
      <c r="F38" s="2"/>
      <c r="G38" s="2"/>
      <c r="I38" s="2"/>
    </row>
    <row r="39" spans="2:9" ht="15.6" x14ac:dyDescent="0.3">
      <c r="B39" s="2"/>
      <c r="C39" s="2"/>
      <c r="D39" s="2"/>
      <c r="E39" s="2"/>
      <c r="F39" s="2"/>
      <c r="G39" s="2"/>
      <c r="H39" s="2"/>
      <c r="I39" s="2"/>
    </row>
    <row r="40" spans="2:9" ht="15.6" x14ac:dyDescent="0.3">
      <c r="B40" s="3" t="s">
        <v>5</v>
      </c>
      <c r="C40" s="51" t="s">
        <v>6</v>
      </c>
      <c r="D40" s="52" t="s">
        <v>19</v>
      </c>
      <c r="E40" s="51" t="s">
        <v>20</v>
      </c>
      <c r="F40" s="51" t="s">
        <v>21</v>
      </c>
      <c r="G40" s="52" t="s">
        <v>22</v>
      </c>
      <c r="H40" s="51" t="s">
        <v>23</v>
      </c>
      <c r="I40" s="61" t="s">
        <v>24</v>
      </c>
    </row>
    <row r="41" spans="2:9" ht="15.6" x14ac:dyDescent="0.3">
      <c r="B41" s="4"/>
      <c r="C41" s="53"/>
      <c r="D41" s="53"/>
      <c r="E41" s="53"/>
      <c r="F41" s="53"/>
      <c r="G41" s="53"/>
      <c r="H41" s="53"/>
      <c r="I41" s="62" t="s">
        <v>25</v>
      </c>
    </row>
    <row r="42" spans="2:9" ht="15.6" x14ac:dyDescent="0.3">
      <c r="B42" s="54">
        <v>0</v>
      </c>
      <c r="C42" s="55">
        <v>0</v>
      </c>
      <c r="D42" s="53">
        <f>3*B42^2</f>
        <v>0</v>
      </c>
      <c r="E42" s="53">
        <f>B42+0.75*$D$38</f>
        <v>2.8124999999999997E-2</v>
      </c>
      <c r="F42" s="53">
        <f>C42+0.75*D42*$D$38</f>
        <v>0</v>
      </c>
      <c r="G42" s="53">
        <f>3*E42^2</f>
        <v>2.3730468749999997E-3</v>
      </c>
      <c r="H42" s="53">
        <f>C42+(D42+2*G42)*($D$38/3)</f>
        <v>5.9326171874999985E-5</v>
      </c>
      <c r="I42" s="62">
        <f>B42^3</f>
        <v>0</v>
      </c>
    </row>
    <row r="43" spans="2:9" ht="15.6" x14ac:dyDescent="0.3">
      <c r="B43" s="4">
        <f>B42+$D$38</f>
        <v>3.7499999999999999E-2</v>
      </c>
      <c r="C43" s="53">
        <f>H42</f>
        <v>5.9326171874999985E-5</v>
      </c>
      <c r="D43" s="53">
        <f t="shared" ref="D43:D106" si="4">3*B43^2</f>
        <v>4.2187500000000003E-3</v>
      </c>
      <c r="E43" s="53">
        <f>B43+0.75*$D$38</f>
        <v>6.5624999999999989E-2</v>
      </c>
      <c r="F43" s="53">
        <f>C43+0.75*D43*$D$38</f>
        <v>1.7797851562499997E-4</v>
      </c>
      <c r="G43" s="53">
        <f t="shared" ref="G43:G106" si="5">3*E43^2</f>
        <v>1.2919921874999995E-2</v>
      </c>
      <c r="H43" s="53">
        <f>C43+(D43+2*G43)*($D$38/3)</f>
        <v>4.3505859374999984E-4</v>
      </c>
      <c r="I43" s="62">
        <f t="shared" ref="I43:I106" si="6">B43^3</f>
        <v>5.2734374999999999E-5</v>
      </c>
    </row>
    <row r="44" spans="2:9" ht="15.6" x14ac:dyDescent="0.3">
      <c r="B44" s="4">
        <f>B43+$D$38</f>
        <v>7.4999999999999997E-2</v>
      </c>
      <c r="C44" s="53">
        <f t="shared" ref="C44:C107" si="7">H43</f>
        <v>4.3505859374999984E-4</v>
      </c>
      <c r="D44" s="53">
        <f t="shared" si="4"/>
        <v>1.6875000000000001E-2</v>
      </c>
      <c r="E44" s="53">
        <f>B44+0.75*$D$38</f>
        <v>0.10312499999999999</v>
      </c>
      <c r="F44" s="53">
        <f>C44+0.75*D44*$D$38</f>
        <v>9.0966796874999978E-4</v>
      </c>
      <c r="G44" s="53">
        <f t="shared" si="5"/>
        <v>3.1904296874999995E-2</v>
      </c>
      <c r="H44" s="53">
        <f>C44+(D44+2*G44)*($D$38/3)</f>
        <v>1.4436035156249996E-3</v>
      </c>
      <c r="I44" s="62">
        <f t="shared" si="6"/>
        <v>4.21875E-4</v>
      </c>
    </row>
    <row r="45" spans="2:9" ht="15.6" x14ac:dyDescent="0.3">
      <c r="B45" s="4">
        <f>B44+$D$38</f>
        <v>0.11249999999999999</v>
      </c>
      <c r="C45" s="53">
        <f t="shared" si="7"/>
        <v>1.4436035156249996E-3</v>
      </c>
      <c r="D45" s="53">
        <f t="shared" si="4"/>
        <v>3.7968749999999996E-2</v>
      </c>
      <c r="E45" s="53">
        <f>B45+0.75*$D$38</f>
        <v>0.140625</v>
      </c>
      <c r="F45" s="53">
        <f>C45+0.75*D45*$D$38</f>
        <v>2.5114746093749998E-3</v>
      </c>
      <c r="G45" s="53">
        <f t="shared" si="5"/>
        <v>5.9326171875E-2</v>
      </c>
      <c r="H45" s="53">
        <f>C45+(D45+2*G45)*($D$38/3)</f>
        <v>3.4013671874999992E-3</v>
      </c>
      <c r="I45" s="62">
        <f t="shared" si="6"/>
        <v>1.4238281249999995E-3</v>
      </c>
    </row>
    <row r="46" spans="2:9" ht="15.6" x14ac:dyDescent="0.3">
      <c r="B46" s="4">
        <f>B45+$D$38</f>
        <v>0.15</v>
      </c>
      <c r="C46" s="53">
        <f t="shared" si="7"/>
        <v>3.4013671874999992E-3</v>
      </c>
      <c r="D46" s="53">
        <f t="shared" si="4"/>
        <v>6.7500000000000004E-2</v>
      </c>
      <c r="E46" s="53">
        <f>B46+0.75*$D$38</f>
        <v>0.17812499999999998</v>
      </c>
      <c r="F46" s="53">
        <f>C46+0.75*D46*$D$38</f>
        <v>5.2998046874999996E-3</v>
      </c>
      <c r="G46" s="53">
        <f t="shared" si="5"/>
        <v>9.5185546874999985E-2</v>
      </c>
      <c r="H46" s="53">
        <f>C46+(D46+2*G46)*($D$38/3)</f>
        <v>6.6247558593749978E-3</v>
      </c>
      <c r="I46" s="62">
        <f t="shared" si="6"/>
        <v>3.375E-3</v>
      </c>
    </row>
    <row r="47" spans="2:9" ht="15.6" x14ac:dyDescent="0.3">
      <c r="B47" s="4">
        <f>B46+$D$38</f>
        <v>0.1875</v>
      </c>
      <c r="C47" s="53">
        <f t="shared" si="7"/>
        <v>6.6247558593749978E-3</v>
      </c>
      <c r="D47" s="53">
        <f t="shared" si="4"/>
        <v>0.10546875</v>
      </c>
      <c r="E47" s="53">
        <f>B47+0.75*$D$38</f>
        <v>0.21562500000000001</v>
      </c>
      <c r="F47" s="53">
        <f>C47+0.75*D47*$D$38</f>
        <v>9.5910644531249974E-3</v>
      </c>
      <c r="G47" s="53">
        <f t="shared" si="5"/>
        <v>0.13948242187500001</v>
      </c>
      <c r="H47" s="53">
        <f>C47+(D47+2*G47)*($D$38/3)</f>
        <v>1.1430175781249998E-2</v>
      </c>
      <c r="I47" s="62">
        <f t="shared" si="6"/>
        <v>6.591796875E-3</v>
      </c>
    </row>
    <row r="48" spans="2:9" ht="15.6" x14ac:dyDescent="0.3">
      <c r="B48" s="4">
        <f>B47+$D$38</f>
        <v>0.22500000000000001</v>
      </c>
      <c r="C48" s="53">
        <f t="shared" si="7"/>
        <v>1.1430175781249998E-2</v>
      </c>
      <c r="D48" s="53">
        <f t="shared" si="4"/>
        <v>0.15187500000000001</v>
      </c>
      <c r="E48" s="53">
        <f>B48+0.75*$D$38</f>
        <v>0.25312499999999999</v>
      </c>
      <c r="F48" s="53">
        <f>C48+0.75*D48*$D$38</f>
        <v>1.5701660156249998E-2</v>
      </c>
      <c r="G48" s="53">
        <f t="shared" si="5"/>
        <v>0.19221679687499998</v>
      </c>
      <c r="H48" s="53">
        <f>C48+(D48+2*G48)*($D$38/3)</f>
        <v>1.8134033203124997E-2</v>
      </c>
      <c r="I48" s="62">
        <f t="shared" si="6"/>
        <v>1.1390625000000001E-2</v>
      </c>
    </row>
    <row r="49" spans="2:9" ht="15.6" x14ac:dyDescent="0.3">
      <c r="B49" s="4">
        <f>B48+$D$38</f>
        <v>0.26250000000000001</v>
      </c>
      <c r="C49" s="53">
        <f t="shared" si="7"/>
        <v>1.8134033203124997E-2</v>
      </c>
      <c r="D49" s="53">
        <f t="shared" si="4"/>
        <v>0.20671875000000001</v>
      </c>
      <c r="E49" s="53">
        <f>B49+0.75*$D$38</f>
        <v>0.29062500000000002</v>
      </c>
      <c r="F49" s="53">
        <f>C49+0.75*D49*$D$38</f>
        <v>2.3947998046874995E-2</v>
      </c>
      <c r="G49" s="53">
        <f t="shared" si="5"/>
        <v>0.25338867187500003</v>
      </c>
      <c r="H49" s="53">
        <f>C49+(D49+2*G49)*($D$38/3)</f>
        <v>2.7052734374999998E-2</v>
      </c>
      <c r="I49" s="62">
        <f t="shared" si="6"/>
        <v>1.8087890625000002E-2</v>
      </c>
    </row>
    <row r="50" spans="2:9" ht="15.6" x14ac:dyDescent="0.3">
      <c r="B50" s="4">
        <f>B49+$D$38</f>
        <v>0.3</v>
      </c>
      <c r="C50" s="53">
        <f t="shared" si="7"/>
        <v>2.7052734374999998E-2</v>
      </c>
      <c r="D50" s="53">
        <f t="shared" si="4"/>
        <v>0.27</v>
      </c>
      <c r="E50" s="53">
        <f>B50+0.75*$D$38</f>
        <v>0.328125</v>
      </c>
      <c r="F50" s="53">
        <f>C50+0.75*D50*$D$38</f>
        <v>3.4646484374999995E-2</v>
      </c>
      <c r="G50" s="53">
        <f t="shared" si="5"/>
        <v>0.322998046875</v>
      </c>
      <c r="H50" s="53">
        <f>C50+(D50+2*G50)*($D$38/3)</f>
        <v>3.8502685546874998E-2</v>
      </c>
      <c r="I50" s="62">
        <f t="shared" si="6"/>
        <v>2.7E-2</v>
      </c>
    </row>
    <row r="51" spans="2:9" ht="15.6" x14ac:dyDescent="0.3">
      <c r="B51" s="4">
        <f>B50+$D$38</f>
        <v>0.33749999999999997</v>
      </c>
      <c r="C51" s="53">
        <f t="shared" si="7"/>
        <v>3.8502685546874998E-2</v>
      </c>
      <c r="D51" s="53">
        <f t="shared" si="4"/>
        <v>0.3417187499999999</v>
      </c>
      <c r="E51" s="53">
        <f>B51+0.75*$D$38</f>
        <v>0.36562499999999998</v>
      </c>
      <c r="F51" s="53">
        <f>C51+0.75*D51*$D$38</f>
        <v>4.8113525390624995E-2</v>
      </c>
      <c r="G51" s="53">
        <f t="shared" si="5"/>
        <v>0.40104492187499996</v>
      </c>
      <c r="H51" s="53">
        <f>C51+(D51+2*G51)*($D$38/3)</f>
        <v>5.2800292968749996E-2</v>
      </c>
      <c r="I51" s="62">
        <f t="shared" si="6"/>
        <v>3.8443359374999986E-2</v>
      </c>
    </row>
    <row r="52" spans="2:9" ht="15.6" x14ac:dyDescent="0.3">
      <c r="B52" s="4">
        <f>B51+$D$38</f>
        <v>0.37499999999999994</v>
      </c>
      <c r="C52" s="53">
        <f t="shared" si="7"/>
        <v>5.2800292968749996E-2</v>
      </c>
      <c r="D52" s="53">
        <f t="shared" si="4"/>
        <v>0.42187499999999983</v>
      </c>
      <c r="E52" s="53">
        <f>B52+0.75*$D$38</f>
        <v>0.40312499999999996</v>
      </c>
      <c r="F52" s="53">
        <f>C52+0.75*D52*$D$38</f>
        <v>6.4665527343749987E-2</v>
      </c>
      <c r="G52" s="53">
        <f t="shared" si="5"/>
        <v>0.48752929687499991</v>
      </c>
      <c r="H52" s="53">
        <f>C52+(D52+2*G52)*($D$38/3)</f>
        <v>7.0261962890624988E-2</v>
      </c>
      <c r="I52" s="62">
        <f t="shared" si="6"/>
        <v>5.2734374999999972E-2</v>
      </c>
    </row>
    <row r="53" spans="2:9" ht="15.6" x14ac:dyDescent="0.3">
      <c r="B53" s="4">
        <f>B52+$D$38</f>
        <v>0.41249999999999992</v>
      </c>
      <c r="C53" s="53">
        <f t="shared" si="7"/>
        <v>7.0261962890624988E-2</v>
      </c>
      <c r="D53" s="53">
        <f t="shared" si="4"/>
        <v>0.5104687499999998</v>
      </c>
      <c r="E53" s="53">
        <f>B53+0.75*$D$38</f>
        <v>0.44062499999999993</v>
      </c>
      <c r="F53" s="53">
        <f>C53+0.75*D53*$D$38</f>
        <v>8.4618896484374984E-2</v>
      </c>
      <c r="G53" s="53">
        <f t="shared" si="5"/>
        <v>0.58245117187499984</v>
      </c>
      <c r="H53" s="53">
        <f>C53+(D53+2*G53)*($D$38/3)</f>
        <v>9.1204101562499973E-2</v>
      </c>
      <c r="I53" s="62">
        <f t="shared" si="6"/>
        <v>7.0189453124999954E-2</v>
      </c>
    </row>
    <row r="54" spans="2:9" ht="15.6" x14ac:dyDescent="0.3">
      <c r="B54" s="4">
        <f>B53+$D$38</f>
        <v>0.4499999999999999</v>
      </c>
      <c r="C54" s="53">
        <f t="shared" si="7"/>
        <v>9.1204101562499973E-2</v>
      </c>
      <c r="D54" s="53">
        <f t="shared" si="4"/>
        <v>0.60749999999999971</v>
      </c>
      <c r="E54" s="53">
        <f>B54+0.75*$D$38</f>
        <v>0.47812499999999991</v>
      </c>
      <c r="F54" s="53">
        <f>C54+0.75*D54*$D$38</f>
        <v>0.10829003906249997</v>
      </c>
      <c r="G54" s="53">
        <f t="shared" si="5"/>
        <v>0.68581054687499976</v>
      </c>
      <c r="H54" s="53">
        <f>C54+(D54+2*G54)*($D$38/3)</f>
        <v>0.11594311523437496</v>
      </c>
      <c r="I54" s="62">
        <f t="shared" si="6"/>
        <v>9.1124999999999942E-2</v>
      </c>
    </row>
    <row r="55" spans="2:9" ht="15.6" x14ac:dyDescent="0.3">
      <c r="B55" s="4">
        <f>B54+$D$38</f>
        <v>0.48749999999999988</v>
      </c>
      <c r="C55" s="53">
        <f t="shared" si="7"/>
        <v>0.11594311523437496</v>
      </c>
      <c r="D55" s="53">
        <f t="shared" si="4"/>
        <v>0.7129687499999996</v>
      </c>
      <c r="E55" s="53">
        <f>B55+0.75*$D$38</f>
        <v>0.51562499999999989</v>
      </c>
      <c r="F55" s="53">
        <f>C55+0.75*D55*$D$38</f>
        <v>0.13599536132812495</v>
      </c>
      <c r="G55" s="53">
        <f t="shared" si="5"/>
        <v>0.79760742187499967</v>
      </c>
      <c r="H55" s="53">
        <f>C55+(D55+2*G55)*($D$38/3)</f>
        <v>0.14479541015624994</v>
      </c>
      <c r="I55" s="62">
        <f t="shared" si="6"/>
        <v>0.11585742187499991</v>
      </c>
    </row>
    <row r="56" spans="2:9" ht="15.6" x14ac:dyDescent="0.3">
      <c r="B56" s="4">
        <f>B55+$D$38</f>
        <v>0.52499999999999991</v>
      </c>
      <c r="C56" s="53">
        <f t="shared" si="7"/>
        <v>0.14479541015624994</v>
      </c>
      <c r="D56" s="53">
        <f t="shared" si="4"/>
        <v>0.82687499999999969</v>
      </c>
      <c r="E56" s="53">
        <f>B56+0.75*$D$38</f>
        <v>0.55312499999999987</v>
      </c>
      <c r="F56" s="53">
        <f>C56+0.75*D56*$D$38</f>
        <v>0.16805126953124994</v>
      </c>
      <c r="G56" s="53">
        <f t="shared" si="5"/>
        <v>0.91784179687499956</v>
      </c>
      <c r="H56" s="53">
        <f>C56+(D56+2*G56)*($D$38/3)</f>
        <v>0.17807739257812494</v>
      </c>
      <c r="I56" s="62">
        <f t="shared" si="6"/>
        <v>0.14470312499999993</v>
      </c>
    </row>
    <row r="57" spans="2:9" ht="15.6" x14ac:dyDescent="0.3">
      <c r="B57" s="4">
        <f>B56+$D$38</f>
        <v>0.56249999999999989</v>
      </c>
      <c r="C57" s="53">
        <f t="shared" si="7"/>
        <v>0.17807739257812494</v>
      </c>
      <c r="D57" s="53">
        <f t="shared" si="4"/>
        <v>0.94921874999999967</v>
      </c>
      <c r="E57" s="53">
        <f>B57+0.75*$D$38</f>
        <v>0.59062499999999984</v>
      </c>
      <c r="F57" s="53">
        <f>C57+0.75*D57*$D$38</f>
        <v>0.20477416992187492</v>
      </c>
      <c r="G57" s="53">
        <f t="shared" si="5"/>
        <v>1.0465136718749994</v>
      </c>
      <c r="H57" s="53">
        <f>C57+(D57+2*G57)*($D$38/3)</f>
        <v>0.21610546874999992</v>
      </c>
      <c r="I57" s="62">
        <f t="shared" si="6"/>
        <v>0.17797851562499989</v>
      </c>
    </row>
    <row r="58" spans="2:9" ht="15.6" x14ac:dyDescent="0.3">
      <c r="B58" s="4">
        <f>B57+$D$38</f>
        <v>0.59999999999999987</v>
      </c>
      <c r="C58" s="53">
        <f t="shared" si="7"/>
        <v>0.21610546874999992</v>
      </c>
      <c r="D58" s="53">
        <f t="shared" si="4"/>
        <v>1.0799999999999994</v>
      </c>
      <c r="E58" s="53">
        <f>B58+0.75*$D$38</f>
        <v>0.62812499999999982</v>
      </c>
      <c r="F58" s="53">
        <f>C58+0.75*D58*$D$38</f>
        <v>0.2464804687499999</v>
      </c>
      <c r="G58" s="53">
        <f t="shared" si="5"/>
        <v>1.1836230468749993</v>
      </c>
      <c r="H58" s="53">
        <f>C58+(D58+2*G58)*($D$38/3)</f>
        <v>0.25919604492187487</v>
      </c>
      <c r="I58" s="62">
        <f t="shared" si="6"/>
        <v>0.21599999999999983</v>
      </c>
    </row>
    <row r="59" spans="2:9" ht="15.6" x14ac:dyDescent="0.3">
      <c r="B59" s="4">
        <f>B58+$D$38</f>
        <v>0.63749999999999984</v>
      </c>
      <c r="C59" s="53">
        <f t="shared" si="7"/>
        <v>0.25919604492187487</v>
      </c>
      <c r="D59" s="53">
        <f t="shared" si="4"/>
        <v>1.2192187499999994</v>
      </c>
      <c r="E59" s="53">
        <f>B59+0.75*$D$38</f>
        <v>0.6656249999999998</v>
      </c>
      <c r="F59" s="53">
        <f>C59+0.75*D59*$D$38</f>
        <v>0.29348657226562486</v>
      </c>
      <c r="G59" s="53">
        <f t="shared" si="5"/>
        <v>1.3291699218749993</v>
      </c>
      <c r="H59" s="53">
        <f>C59+(D59+2*G59)*($D$38/3)</f>
        <v>0.30766552734374986</v>
      </c>
      <c r="I59" s="62">
        <f t="shared" si="6"/>
        <v>0.2590839843749998</v>
      </c>
    </row>
    <row r="60" spans="2:9" ht="15.6" x14ac:dyDescent="0.3">
      <c r="B60" s="4">
        <f>B59+$D$38</f>
        <v>0.67499999999999982</v>
      </c>
      <c r="C60" s="53">
        <f t="shared" si="7"/>
        <v>0.30766552734374986</v>
      </c>
      <c r="D60" s="53">
        <f t="shared" si="4"/>
        <v>1.3668749999999994</v>
      </c>
      <c r="E60" s="53">
        <f>B60+0.75*$D$38</f>
        <v>0.70312499999999978</v>
      </c>
      <c r="F60" s="53">
        <f>C60+0.75*D60*$D$38</f>
        <v>0.34610888671874984</v>
      </c>
      <c r="G60" s="53">
        <f t="shared" si="5"/>
        <v>1.4831542968749991</v>
      </c>
      <c r="H60" s="53">
        <f>C60+(D60+2*G60)*($D$38/3)</f>
        <v>0.36183032226562484</v>
      </c>
      <c r="I60" s="62">
        <f t="shared" si="6"/>
        <v>0.30754687499999978</v>
      </c>
    </row>
    <row r="61" spans="2:9" ht="15.6" x14ac:dyDescent="0.3">
      <c r="B61" s="4">
        <f>B60+$D$38</f>
        <v>0.7124999999999998</v>
      </c>
      <c r="C61" s="53">
        <f t="shared" si="7"/>
        <v>0.36183032226562484</v>
      </c>
      <c r="D61" s="53">
        <f t="shared" si="4"/>
        <v>1.5229687499999991</v>
      </c>
      <c r="E61" s="53">
        <f>B61+0.75*$D$38</f>
        <v>0.74062499999999976</v>
      </c>
      <c r="F61" s="53">
        <f>C61+0.75*D61*$D$38</f>
        <v>0.40466381835937482</v>
      </c>
      <c r="G61" s="53">
        <f t="shared" si="5"/>
        <v>1.6455761718749988</v>
      </c>
      <c r="H61" s="53">
        <f>C61+(D61+2*G61)*($D$38/3)</f>
        <v>0.42200683593749977</v>
      </c>
      <c r="I61" s="62">
        <f t="shared" si="6"/>
        <v>0.36170507812499969</v>
      </c>
    </row>
    <row r="62" spans="2:9" ht="15.6" x14ac:dyDescent="0.3">
      <c r="B62" s="4">
        <f>B61+$D$38</f>
        <v>0.74999999999999978</v>
      </c>
      <c r="C62" s="53">
        <f t="shared" si="7"/>
        <v>0.42200683593749977</v>
      </c>
      <c r="D62" s="53">
        <f t="shared" si="4"/>
        <v>1.6874999999999991</v>
      </c>
      <c r="E62" s="53">
        <f>B62+0.75*$D$38</f>
        <v>0.77812499999999973</v>
      </c>
      <c r="F62" s="53">
        <f>C62+0.75*D62*$D$38</f>
        <v>0.46946777343749974</v>
      </c>
      <c r="G62" s="53">
        <f t="shared" si="5"/>
        <v>1.8164355468749986</v>
      </c>
      <c r="H62" s="53">
        <f>C62+(D62+2*G62)*($D$38/3)</f>
        <v>0.48851147460937472</v>
      </c>
      <c r="I62" s="62">
        <f t="shared" si="6"/>
        <v>0.42187499999999961</v>
      </c>
    </row>
    <row r="63" spans="2:9" ht="15.6" x14ac:dyDescent="0.3">
      <c r="B63" s="4">
        <f>B62+$D$38</f>
        <v>0.78749999999999976</v>
      </c>
      <c r="C63" s="53">
        <f t="shared" si="7"/>
        <v>0.48851147460937472</v>
      </c>
      <c r="D63" s="53">
        <f t="shared" si="4"/>
        <v>1.860468749999999</v>
      </c>
      <c r="E63" s="53">
        <f>B63+0.75*$D$38</f>
        <v>0.81562499999999971</v>
      </c>
      <c r="F63" s="53">
        <f>C63+0.75*D63*$D$38</f>
        <v>0.54083715820312472</v>
      </c>
      <c r="G63" s="53">
        <f t="shared" si="5"/>
        <v>1.9957324218749983</v>
      </c>
      <c r="H63" s="53">
        <f>C63+(D63+2*G63)*($D$38/3)</f>
        <v>0.56166064453124964</v>
      </c>
      <c r="I63" s="62">
        <f t="shared" si="6"/>
        <v>0.48837304687499955</v>
      </c>
    </row>
    <row r="64" spans="2:9" ht="15.6" x14ac:dyDescent="0.3">
      <c r="B64" s="4">
        <f>B63+$D$38</f>
        <v>0.82499999999999973</v>
      </c>
      <c r="C64" s="53">
        <f t="shared" si="7"/>
        <v>0.56166064453124964</v>
      </c>
      <c r="D64" s="53">
        <f t="shared" si="4"/>
        <v>2.0418749999999988</v>
      </c>
      <c r="E64" s="53">
        <f>B64+0.75*$D$38</f>
        <v>0.85312499999999969</v>
      </c>
      <c r="F64" s="53">
        <f>C64+0.75*D64*$D$38</f>
        <v>0.61908837890624957</v>
      </c>
      <c r="G64" s="53">
        <f t="shared" si="5"/>
        <v>2.1834667968749986</v>
      </c>
      <c r="H64" s="53">
        <f>C64+(D64+2*G64)*($D$38/3)</f>
        <v>0.64177075195312461</v>
      </c>
      <c r="I64" s="62">
        <f t="shared" si="6"/>
        <v>0.56151562499999952</v>
      </c>
    </row>
    <row r="65" spans="2:9" ht="15.6" x14ac:dyDescent="0.3">
      <c r="B65" s="4">
        <f>B64+$D$38</f>
        <v>0.86249999999999971</v>
      </c>
      <c r="C65" s="53">
        <f t="shared" si="7"/>
        <v>0.64177075195312461</v>
      </c>
      <c r="D65" s="53">
        <f t="shared" si="4"/>
        <v>2.2317187499999989</v>
      </c>
      <c r="E65" s="53">
        <f>B65+0.75*$D$38</f>
        <v>0.89062499999999967</v>
      </c>
      <c r="F65" s="53">
        <f>C65+0.75*D65*$D$38</f>
        <v>0.70453784179687462</v>
      </c>
      <c r="G65" s="53">
        <f t="shared" si="5"/>
        <v>2.3796386718749982</v>
      </c>
      <c r="H65" s="53">
        <f>C65+(D65+2*G65)*($D$38/3)</f>
        <v>0.72915820312499957</v>
      </c>
      <c r="I65" s="62">
        <f t="shared" si="6"/>
        <v>0.64161914062499936</v>
      </c>
    </row>
    <row r="66" spans="2:9" ht="15.6" x14ac:dyDescent="0.3">
      <c r="B66" s="4">
        <f>B65+$D$38</f>
        <v>0.89999999999999969</v>
      </c>
      <c r="C66" s="53">
        <f t="shared" si="7"/>
        <v>0.72915820312499957</v>
      </c>
      <c r="D66" s="53">
        <f t="shared" si="4"/>
        <v>2.4299999999999979</v>
      </c>
      <c r="E66" s="53">
        <f>B66+0.75*$D$38</f>
        <v>0.92812499999999964</v>
      </c>
      <c r="F66" s="53">
        <f>C66+0.75*D66*$D$38</f>
        <v>0.7975019531249995</v>
      </c>
      <c r="G66" s="53">
        <f t="shared" si="5"/>
        <v>2.5842480468749982</v>
      </c>
      <c r="H66" s="53">
        <f>C66+(D66+2*G66)*($D$38/3)</f>
        <v>0.82413940429687449</v>
      </c>
      <c r="I66" s="62">
        <f t="shared" si="6"/>
        <v>0.7289999999999992</v>
      </c>
    </row>
    <row r="67" spans="2:9" ht="15.6" x14ac:dyDescent="0.3">
      <c r="B67" s="4">
        <f>B66+$D$38</f>
        <v>0.93749999999999967</v>
      </c>
      <c r="C67" s="53">
        <f t="shared" si="7"/>
        <v>0.82413940429687449</v>
      </c>
      <c r="D67" s="53">
        <f t="shared" si="4"/>
        <v>2.6367187499999982</v>
      </c>
      <c r="E67" s="53">
        <f>B67+0.75*$D$38</f>
        <v>0.96562499999999962</v>
      </c>
      <c r="F67" s="53">
        <f>C67+0.75*D67*$D$38</f>
        <v>0.89829711914062438</v>
      </c>
      <c r="G67" s="53">
        <f t="shared" si="5"/>
        <v>2.7972949218749976</v>
      </c>
      <c r="H67" s="53">
        <f>C67+(D67+2*G67)*($D$38/3)</f>
        <v>0.92703076171874943</v>
      </c>
      <c r="I67" s="62">
        <f t="shared" si="6"/>
        <v>0.82397460937499911</v>
      </c>
    </row>
    <row r="68" spans="2:9" ht="15.6" x14ac:dyDescent="0.3">
      <c r="B68" s="4">
        <f>B67+$D$38</f>
        <v>0.97499999999999964</v>
      </c>
      <c r="C68" s="53">
        <f t="shared" si="7"/>
        <v>0.92703076171874943</v>
      </c>
      <c r="D68" s="53">
        <f t="shared" si="4"/>
        <v>2.8518749999999979</v>
      </c>
      <c r="E68" s="53">
        <f>B68+0.75*$D$38</f>
        <v>1.0031249999999996</v>
      </c>
      <c r="F68" s="53">
        <f>C68+0.75*D68*$D$38</f>
        <v>1.0072397460937494</v>
      </c>
      <c r="G68" s="53">
        <f t="shared" si="5"/>
        <v>3.0187792968749978</v>
      </c>
      <c r="H68" s="53">
        <f>C68+(D68+2*G68)*($D$38/3)</f>
        <v>1.0381486816406242</v>
      </c>
      <c r="I68" s="62">
        <f t="shared" si="6"/>
        <v>0.92685937499999893</v>
      </c>
    </row>
    <row r="69" spans="2:9" ht="15.6" x14ac:dyDescent="0.3">
      <c r="B69" s="4">
        <f>B68+$D$38</f>
        <v>1.0124999999999997</v>
      </c>
      <c r="C69" s="53">
        <f t="shared" si="7"/>
        <v>1.0381486816406242</v>
      </c>
      <c r="D69" s="53">
        <f t="shared" si="4"/>
        <v>3.0754687499999989</v>
      </c>
      <c r="E69" s="53">
        <f>B69+0.75*$D$38</f>
        <v>1.0406249999999997</v>
      </c>
      <c r="F69" s="53">
        <f>C69+0.75*D69*$D$38</f>
        <v>1.1246462402343742</v>
      </c>
      <c r="G69" s="53">
        <f t="shared" si="5"/>
        <v>3.2487011718749983</v>
      </c>
      <c r="H69" s="53">
        <f>C69+(D69+2*G69)*($D$38/3)</f>
        <v>1.1578095703124991</v>
      </c>
      <c r="I69" s="62">
        <f t="shared" si="6"/>
        <v>1.0379707031249992</v>
      </c>
    </row>
    <row r="70" spans="2:9" ht="15.6" x14ac:dyDescent="0.3">
      <c r="B70" s="4">
        <f>B69+$D$38</f>
        <v>1.0499999999999998</v>
      </c>
      <c r="C70" s="53">
        <f t="shared" si="7"/>
        <v>1.1578095703124991</v>
      </c>
      <c r="D70" s="53">
        <f t="shared" si="4"/>
        <v>3.3074999999999988</v>
      </c>
      <c r="E70" s="53">
        <f>B70+0.75*$D$38</f>
        <v>1.0781249999999998</v>
      </c>
      <c r="F70" s="53">
        <f>C70+0.75*D70*$D$38</f>
        <v>1.250833007812499</v>
      </c>
      <c r="G70" s="53">
        <f t="shared" si="5"/>
        <v>3.4870605468749987</v>
      </c>
      <c r="H70" s="53">
        <f>C70+(D70+2*G70)*($D$38/3)</f>
        <v>1.2863298339843741</v>
      </c>
      <c r="I70" s="62">
        <f t="shared" si="6"/>
        <v>1.1576249999999995</v>
      </c>
    </row>
    <row r="71" spans="2:9" ht="15.6" x14ac:dyDescent="0.3">
      <c r="B71" s="4">
        <f>B70+$D$38</f>
        <v>1.0874999999999999</v>
      </c>
      <c r="C71" s="53">
        <f t="shared" si="7"/>
        <v>1.2863298339843741</v>
      </c>
      <c r="D71" s="53">
        <f t="shared" si="4"/>
        <v>3.547968749999999</v>
      </c>
      <c r="E71" s="53">
        <f>B71+0.75*$D$38</f>
        <v>1.1156249999999999</v>
      </c>
      <c r="F71" s="53">
        <f>C71+0.75*D71*$D$38</f>
        <v>1.386116455078124</v>
      </c>
      <c r="G71" s="53">
        <f t="shared" si="5"/>
        <v>3.7338574218749994</v>
      </c>
      <c r="H71" s="53">
        <f>C71+(D71+2*G71)*($D$38/3)</f>
        <v>1.424025878906249</v>
      </c>
      <c r="I71" s="62">
        <f t="shared" si="6"/>
        <v>1.2861386718749996</v>
      </c>
    </row>
    <row r="72" spans="2:9" ht="15.6" x14ac:dyDescent="0.3">
      <c r="B72" s="4">
        <f>B71+$D$38</f>
        <v>1.125</v>
      </c>
      <c r="C72" s="53">
        <f t="shared" si="7"/>
        <v>1.424025878906249</v>
      </c>
      <c r="D72" s="53">
        <f t="shared" si="4"/>
        <v>3.796875</v>
      </c>
      <c r="E72" s="53">
        <f>B72+0.75*$D$38</f>
        <v>1.153125</v>
      </c>
      <c r="F72" s="53">
        <f>C72+0.75*D72*$D$38</f>
        <v>1.5308129882812489</v>
      </c>
      <c r="G72" s="53">
        <f t="shared" si="5"/>
        <v>3.9890917968749999</v>
      </c>
      <c r="H72" s="53">
        <f>C72+(D72+2*G72)*($D$38/3)</f>
        <v>1.5712141113281239</v>
      </c>
      <c r="I72" s="62">
        <f t="shared" si="6"/>
        <v>1.423828125</v>
      </c>
    </row>
    <row r="73" spans="2:9" ht="15.6" x14ac:dyDescent="0.3">
      <c r="B73" s="4">
        <f>B72+$D$38</f>
        <v>1.1625000000000001</v>
      </c>
      <c r="C73" s="53">
        <f t="shared" si="7"/>
        <v>1.5712141113281239</v>
      </c>
      <c r="D73" s="53">
        <f t="shared" si="4"/>
        <v>4.0542187500000004</v>
      </c>
      <c r="E73" s="53">
        <f>B73+0.75*$D$38</f>
        <v>1.190625</v>
      </c>
      <c r="F73" s="53">
        <f>C73+0.75*D73*$D$38</f>
        <v>1.685239013671874</v>
      </c>
      <c r="G73" s="53">
        <f t="shared" si="5"/>
        <v>4.2527636718749999</v>
      </c>
      <c r="H73" s="53">
        <f>C73+(D73+2*G73)*($D$38/3)</f>
        <v>1.728210937499999</v>
      </c>
      <c r="I73" s="62">
        <f t="shared" si="6"/>
        <v>1.5710097656250004</v>
      </c>
    </row>
    <row r="74" spans="2:9" ht="15.6" x14ac:dyDescent="0.3">
      <c r="B74" s="4">
        <f>B73+$D$38</f>
        <v>1.2000000000000002</v>
      </c>
      <c r="C74" s="53">
        <f t="shared" si="7"/>
        <v>1.728210937499999</v>
      </c>
      <c r="D74" s="53">
        <f t="shared" si="4"/>
        <v>4.3200000000000012</v>
      </c>
      <c r="E74" s="53">
        <f>B74+0.75*$D$38</f>
        <v>1.2281250000000001</v>
      </c>
      <c r="F74" s="53">
        <f>C74+0.75*D74*$D$38</f>
        <v>1.8497109374999989</v>
      </c>
      <c r="G74" s="53">
        <f t="shared" si="5"/>
        <v>4.5248730468750011</v>
      </c>
      <c r="H74" s="53">
        <f>C74+(D74+2*G74)*($D$38/3)</f>
        <v>1.895332763671874</v>
      </c>
      <c r="I74" s="62">
        <f t="shared" si="6"/>
        <v>1.7280000000000006</v>
      </c>
    </row>
    <row r="75" spans="2:9" ht="15.6" x14ac:dyDescent="0.3">
      <c r="B75" s="4">
        <f>B74+$D$38</f>
        <v>1.2375000000000003</v>
      </c>
      <c r="C75" s="53">
        <f t="shared" si="7"/>
        <v>1.895332763671874</v>
      </c>
      <c r="D75" s="53">
        <f t="shared" si="4"/>
        <v>4.5942187500000022</v>
      </c>
      <c r="E75" s="53">
        <f>B75+0.75*$D$38</f>
        <v>1.2656250000000002</v>
      </c>
      <c r="F75" s="53">
        <f>C75+0.75*D75*$D$38</f>
        <v>2.0245451660156242</v>
      </c>
      <c r="G75" s="53">
        <f t="shared" si="5"/>
        <v>4.8054199218750018</v>
      </c>
      <c r="H75" s="53">
        <f>C75+(D75+2*G75)*($D$38/3)</f>
        <v>2.0728959960937492</v>
      </c>
      <c r="I75" s="62">
        <f t="shared" si="6"/>
        <v>1.8951152343750013</v>
      </c>
    </row>
    <row r="76" spans="2:9" ht="15.6" x14ac:dyDescent="0.3">
      <c r="B76" s="4">
        <f>B75+$D$38</f>
        <v>1.2750000000000004</v>
      </c>
      <c r="C76" s="53">
        <f t="shared" si="7"/>
        <v>2.0728959960937492</v>
      </c>
      <c r="D76" s="53">
        <f t="shared" si="4"/>
        <v>4.8768750000000027</v>
      </c>
      <c r="E76" s="53">
        <f>B76+0.75*$D$38</f>
        <v>1.3031250000000003</v>
      </c>
      <c r="F76" s="53">
        <f>C76+0.75*D76*$D$38</f>
        <v>2.2100581054687494</v>
      </c>
      <c r="G76" s="53">
        <f t="shared" si="5"/>
        <v>5.0944042968750018</v>
      </c>
      <c r="H76" s="53">
        <f>C76+(D76+2*G76)*($D$38/3)</f>
        <v>2.261217041015624</v>
      </c>
      <c r="I76" s="62">
        <f t="shared" si="6"/>
        <v>2.0726718750000019</v>
      </c>
    </row>
    <row r="77" spans="2:9" ht="15.6" x14ac:dyDescent="0.3">
      <c r="B77" s="4">
        <f>B76+$D$38</f>
        <v>1.3125000000000004</v>
      </c>
      <c r="C77" s="53">
        <f t="shared" si="7"/>
        <v>2.261217041015624</v>
      </c>
      <c r="D77" s="53">
        <f t="shared" si="4"/>
        <v>5.1679687500000036</v>
      </c>
      <c r="E77" s="53">
        <f>B77+0.75*$D$38</f>
        <v>1.3406250000000004</v>
      </c>
      <c r="F77" s="53">
        <f>C77+0.75*D77*$D$38</f>
        <v>2.4065661621093741</v>
      </c>
      <c r="G77" s="53">
        <f t="shared" si="5"/>
        <v>5.3918261718750031</v>
      </c>
      <c r="H77" s="53">
        <f>C77+(D77+2*G77)*($D$38/3)</f>
        <v>2.460612304687499</v>
      </c>
      <c r="I77" s="62">
        <f t="shared" si="6"/>
        <v>2.2609863281250022</v>
      </c>
    </row>
    <row r="78" spans="2:9" ht="15.6" x14ac:dyDescent="0.3">
      <c r="B78" s="4">
        <f>B77+$D$38</f>
        <v>1.3500000000000005</v>
      </c>
      <c r="C78" s="53">
        <f t="shared" si="7"/>
        <v>2.460612304687499</v>
      </c>
      <c r="D78" s="53">
        <f t="shared" si="4"/>
        <v>5.4675000000000038</v>
      </c>
      <c r="E78" s="53">
        <f>B78+0.75*$D$38</f>
        <v>1.3781250000000005</v>
      </c>
      <c r="F78" s="53">
        <f>C78+0.75*D78*$D$38</f>
        <v>2.614385742187499</v>
      </c>
      <c r="G78" s="53">
        <f t="shared" si="5"/>
        <v>5.6976855468750038</v>
      </c>
      <c r="H78" s="53">
        <f>C78+(D78+2*G78)*($D$38/3)</f>
        <v>2.6713981933593742</v>
      </c>
      <c r="I78" s="62">
        <f t="shared" si="6"/>
        <v>2.4603750000000026</v>
      </c>
    </row>
    <row r="79" spans="2:9" ht="15.6" x14ac:dyDescent="0.3">
      <c r="B79" s="4">
        <f>B78+$D$38</f>
        <v>1.3875000000000006</v>
      </c>
      <c r="C79" s="53">
        <f t="shared" si="7"/>
        <v>2.6713981933593742</v>
      </c>
      <c r="D79" s="53">
        <f t="shared" si="4"/>
        <v>5.7754687500000053</v>
      </c>
      <c r="E79" s="53">
        <f>B79+0.75*$D$38</f>
        <v>1.4156250000000006</v>
      </c>
      <c r="F79" s="53">
        <f>C79+0.75*D79*$D$38</f>
        <v>2.8338332519531244</v>
      </c>
      <c r="G79" s="53">
        <f t="shared" si="5"/>
        <v>6.011982421875004</v>
      </c>
      <c r="H79" s="53">
        <f>C79+(D79+2*G79)*($D$38/3)</f>
        <v>2.8938911132812493</v>
      </c>
      <c r="I79" s="62">
        <f t="shared" si="6"/>
        <v>2.6711542968750037</v>
      </c>
    </row>
    <row r="80" spans="2:9" ht="15.6" x14ac:dyDescent="0.3">
      <c r="B80" s="4">
        <f>B79+$D$38</f>
        <v>1.4250000000000007</v>
      </c>
      <c r="C80" s="53">
        <f t="shared" si="7"/>
        <v>2.8938911132812493</v>
      </c>
      <c r="D80" s="53">
        <f t="shared" si="4"/>
        <v>6.0918750000000053</v>
      </c>
      <c r="E80" s="53">
        <f>B80+0.75*$D$38</f>
        <v>1.4531250000000007</v>
      </c>
      <c r="F80" s="53">
        <f>C80+0.75*D80*$D$38</f>
        <v>3.0652250976562492</v>
      </c>
      <c r="G80" s="53">
        <f t="shared" si="5"/>
        <v>6.3347167968750053</v>
      </c>
      <c r="H80" s="53">
        <f>C80+(D80+2*G80)*($D$38/3)</f>
        <v>3.1284074707031246</v>
      </c>
      <c r="I80" s="62">
        <f t="shared" si="6"/>
        <v>2.8936406250000042</v>
      </c>
    </row>
    <row r="81" spans="2:9" ht="15.6" x14ac:dyDescent="0.3">
      <c r="B81" s="4">
        <f>B80+$D$38</f>
        <v>1.4625000000000008</v>
      </c>
      <c r="C81" s="53">
        <f t="shared" si="7"/>
        <v>3.1284074707031246</v>
      </c>
      <c r="D81" s="53">
        <f t="shared" si="4"/>
        <v>6.4167187500000074</v>
      </c>
      <c r="E81" s="53">
        <f>B81+0.75*$D$38</f>
        <v>1.4906250000000008</v>
      </c>
      <c r="F81" s="53">
        <f>C81+0.75*D81*$D$38</f>
        <v>3.3088776855468747</v>
      </c>
      <c r="G81" s="53">
        <f t="shared" si="5"/>
        <v>6.6658886718750061</v>
      </c>
      <c r="H81" s="53">
        <f>C81+(D81+2*G81)*($D$38/3)</f>
        <v>3.375263671875</v>
      </c>
      <c r="I81" s="62">
        <f t="shared" si="6"/>
        <v>3.1281503906250054</v>
      </c>
    </row>
    <row r="82" spans="2:9" ht="15.6" x14ac:dyDescent="0.3">
      <c r="B82" s="4">
        <f>B81+$D$38</f>
        <v>1.5000000000000009</v>
      </c>
      <c r="C82" s="53">
        <f t="shared" si="7"/>
        <v>3.375263671875</v>
      </c>
      <c r="D82" s="53">
        <f t="shared" si="4"/>
        <v>6.750000000000008</v>
      </c>
      <c r="E82" s="53">
        <f>B82+0.75*$D$38</f>
        <v>1.5281250000000008</v>
      </c>
      <c r="F82" s="53">
        <f>C82+0.75*D82*$D$38</f>
        <v>3.5651074218750001</v>
      </c>
      <c r="G82" s="53">
        <f t="shared" si="5"/>
        <v>7.0054980468750081</v>
      </c>
      <c r="H82" s="53">
        <f>C82+(D82+2*G82)*($D$38/3)</f>
        <v>3.6347761230468754</v>
      </c>
      <c r="I82" s="62">
        <f t="shared" si="6"/>
        <v>3.3750000000000062</v>
      </c>
    </row>
    <row r="83" spans="2:9" ht="15.6" x14ac:dyDescent="0.3">
      <c r="B83" s="4">
        <f>B82+$D$38</f>
        <v>1.537500000000001</v>
      </c>
      <c r="C83" s="53">
        <f t="shared" si="7"/>
        <v>3.6347761230468754</v>
      </c>
      <c r="D83" s="53">
        <f t="shared" si="4"/>
        <v>7.091718750000009</v>
      </c>
      <c r="E83" s="53">
        <f>B83+0.75*$D$38</f>
        <v>1.5656250000000009</v>
      </c>
      <c r="F83" s="53">
        <f>C83+0.75*D83*$D$38</f>
        <v>3.8342307128906254</v>
      </c>
      <c r="G83" s="53">
        <f t="shared" si="5"/>
        <v>7.3535449218750086</v>
      </c>
      <c r="H83" s="53">
        <f>C83+(D83+2*G83)*($D$38/3)</f>
        <v>3.9072612304687508</v>
      </c>
      <c r="I83" s="62">
        <f t="shared" si="6"/>
        <v>3.634505859375007</v>
      </c>
    </row>
    <row r="84" spans="2:9" ht="15.6" x14ac:dyDescent="0.3">
      <c r="B84" s="4">
        <f>B83+$D$38</f>
        <v>1.5750000000000011</v>
      </c>
      <c r="C84" s="53">
        <f t="shared" si="7"/>
        <v>3.9072612304687508</v>
      </c>
      <c r="D84" s="53">
        <f t="shared" si="4"/>
        <v>7.4418750000000102</v>
      </c>
      <c r="E84" s="53">
        <f>B84+0.75*$D$38</f>
        <v>1.603125000000001</v>
      </c>
      <c r="F84" s="53">
        <f>C84+0.75*D84*$D$38</f>
        <v>4.1165639648437509</v>
      </c>
      <c r="G84" s="53">
        <f t="shared" si="5"/>
        <v>7.7100292968750095</v>
      </c>
      <c r="H84" s="53">
        <f>C84+(D84+2*G84)*($D$38/3)</f>
        <v>4.1930354003906265</v>
      </c>
      <c r="I84" s="62">
        <f t="shared" si="6"/>
        <v>3.9069843750000079</v>
      </c>
    </row>
    <row r="85" spans="2:9" ht="15.6" x14ac:dyDescent="0.3">
      <c r="B85" s="4">
        <f>B84+$D$38</f>
        <v>1.6125000000000012</v>
      </c>
      <c r="C85" s="53">
        <f t="shared" si="7"/>
        <v>4.1930354003906265</v>
      </c>
      <c r="D85" s="53">
        <f t="shared" si="4"/>
        <v>7.8004687500000118</v>
      </c>
      <c r="E85" s="53">
        <f>B85+0.75*$D$38</f>
        <v>1.6406250000000011</v>
      </c>
      <c r="F85" s="53">
        <f>C85+0.75*D85*$D$38</f>
        <v>4.4124235839843768</v>
      </c>
      <c r="G85" s="53">
        <f t="shared" si="5"/>
        <v>8.0749511718750107</v>
      </c>
      <c r="H85" s="53">
        <f>C85+(D85+2*G85)*($D$38/3)</f>
        <v>4.4924150390625019</v>
      </c>
      <c r="I85" s="62">
        <f t="shared" si="6"/>
        <v>4.1927519531250095</v>
      </c>
    </row>
    <row r="86" spans="2:9" ht="15.6" x14ac:dyDescent="0.3">
      <c r="B86" s="4">
        <f>B85+$D$38</f>
        <v>1.6500000000000012</v>
      </c>
      <c r="C86" s="53">
        <f t="shared" si="7"/>
        <v>4.4924150390625019</v>
      </c>
      <c r="D86" s="53">
        <f t="shared" si="4"/>
        <v>8.1675000000000129</v>
      </c>
      <c r="E86" s="53">
        <f>B86+0.75*$D$38</f>
        <v>1.6781250000000012</v>
      </c>
      <c r="F86" s="53">
        <f>C86+0.75*D86*$D$38</f>
        <v>4.7221259765625021</v>
      </c>
      <c r="G86" s="53">
        <f t="shared" si="5"/>
        <v>8.4483105468750122</v>
      </c>
      <c r="H86" s="53">
        <f>C86+(D86+2*G86)*($D$38/3)</f>
        <v>4.8057165527343777</v>
      </c>
      <c r="I86" s="62">
        <f t="shared" si="6"/>
        <v>4.4921250000000104</v>
      </c>
    </row>
    <row r="87" spans="2:9" ht="15.6" x14ac:dyDescent="0.3">
      <c r="B87" s="4">
        <f>B86+$D$38</f>
        <v>1.6875000000000013</v>
      </c>
      <c r="C87" s="53">
        <f t="shared" si="7"/>
        <v>4.8057165527343777</v>
      </c>
      <c r="D87" s="53">
        <f t="shared" si="4"/>
        <v>8.5429687500000142</v>
      </c>
      <c r="E87" s="53">
        <f>B87+0.75*$D$38</f>
        <v>1.7156250000000013</v>
      </c>
      <c r="F87" s="53">
        <f>C87+0.75*D87*$D$38</f>
        <v>5.0459875488281281</v>
      </c>
      <c r="G87" s="53">
        <f t="shared" si="5"/>
        <v>8.8301074218750131</v>
      </c>
      <c r="H87" s="53">
        <f>C87+(D87+2*G87)*($D$38/3)</f>
        <v>5.1332563476562534</v>
      </c>
      <c r="I87" s="62">
        <f t="shared" si="6"/>
        <v>4.8054199218750115</v>
      </c>
    </row>
    <row r="88" spans="2:9" ht="15.6" x14ac:dyDescent="0.3">
      <c r="B88" s="4">
        <f>B87+$D$38</f>
        <v>1.7250000000000014</v>
      </c>
      <c r="C88" s="53">
        <f t="shared" si="7"/>
        <v>5.1332563476562534</v>
      </c>
      <c r="D88" s="53">
        <f t="shared" si="4"/>
        <v>8.926875000000015</v>
      </c>
      <c r="E88" s="53">
        <f>B88+0.75*$D$38</f>
        <v>1.7531250000000014</v>
      </c>
      <c r="F88" s="53">
        <f>C88+0.75*D88*$D$38</f>
        <v>5.3843247070312534</v>
      </c>
      <c r="G88" s="53">
        <f t="shared" si="5"/>
        <v>9.2203417968750152</v>
      </c>
      <c r="H88" s="53">
        <f>C88+(D88+2*G88)*($D$38/3)</f>
        <v>5.4753508300781286</v>
      </c>
      <c r="I88" s="62">
        <f t="shared" si="6"/>
        <v>5.1329531250000127</v>
      </c>
    </row>
    <row r="89" spans="2:9" ht="15.6" x14ac:dyDescent="0.3">
      <c r="B89" s="4">
        <f>B88+$D$38</f>
        <v>1.7625000000000015</v>
      </c>
      <c r="C89" s="53">
        <f t="shared" si="7"/>
        <v>5.4753508300781286</v>
      </c>
      <c r="D89" s="53">
        <f t="shared" si="4"/>
        <v>9.3192187500000152</v>
      </c>
      <c r="E89" s="53">
        <f>B89+0.75*$D$38</f>
        <v>1.7906250000000015</v>
      </c>
      <c r="F89" s="53">
        <f>C89+0.75*D89*$D$38</f>
        <v>5.7374538574218787</v>
      </c>
      <c r="G89" s="53">
        <f t="shared" si="5"/>
        <v>9.6190136718750168</v>
      </c>
      <c r="H89" s="53">
        <f>C89+(D89+2*G89)*($D$38/3)</f>
        <v>5.8323164062500039</v>
      </c>
      <c r="I89" s="62">
        <f t="shared" si="6"/>
        <v>5.4750410156250142</v>
      </c>
    </row>
    <row r="90" spans="2:9" ht="15.6" x14ac:dyDescent="0.3">
      <c r="B90" s="4">
        <f>B89+$D$38</f>
        <v>1.8000000000000016</v>
      </c>
      <c r="C90" s="53">
        <f t="shared" si="7"/>
        <v>5.8323164062500039</v>
      </c>
      <c r="D90" s="53">
        <f t="shared" si="4"/>
        <v>9.7200000000000166</v>
      </c>
      <c r="E90" s="53">
        <f>B90+0.75*$D$38</f>
        <v>1.8281250000000016</v>
      </c>
      <c r="F90" s="53">
        <f>C90+0.75*D90*$D$38</f>
        <v>6.1056914062500045</v>
      </c>
      <c r="G90" s="53">
        <f t="shared" si="5"/>
        <v>10.026123046875018</v>
      </c>
      <c r="H90" s="53">
        <f>C90+(D90+2*G90)*($D$38/3)</f>
        <v>6.2044694824218798</v>
      </c>
      <c r="I90" s="62">
        <f t="shared" si="6"/>
        <v>5.8320000000000149</v>
      </c>
    </row>
    <row r="91" spans="2:9" ht="15.6" x14ac:dyDescent="0.3">
      <c r="B91" s="4">
        <f>B90+$D$38</f>
        <v>1.8375000000000017</v>
      </c>
      <c r="C91" s="53">
        <f t="shared" si="7"/>
        <v>6.2044694824218798</v>
      </c>
      <c r="D91" s="53">
        <f t="shared" si="4"/>
        <v>10.129218750000019</v>
      </c>
      <c r="E91" s="53">
        <f>B91+0.75*$D$38</f>
        <v>1.8656250000000016</v>
      </c>
      <c r="F91" s="53">
        <f>C91+0.75*D91*$D$38</f>
        <v>6.4893537597656303</v>
      </c>
      <c r="G91" s="53">
        <f t="shared" si="5"/>
        <v>10.441669921875018</v>
      </c>
      <c r="H91" s="53">
        <f>C91+(D91+2*G91)*($D$38/3)</f>
        <v>6.5921264648437559</v>
      </c>
      <c r="I91" s="62">
        <f t="shared" si="6"/>
        <v>6.2041464843750171</v>
      </c>
    </row>
    <row r="92" spans="2:9" ht="15.6" x14ac:dyDescent="0.3">
      <c r="B92" s="4">
        <f>B91+$D$38</f>
        <v>1.8750000000000018</v>
      </c>
      <c r="C92" s="53">
        <f t="shared" si="7"/>
        <v>6.5921264648437559</v>
      </c>
      <c r="D92" s="53">
        <f t="shared" si="4"/>
        <v>10.54687500000002</v>
      </c>
      <c r="E92" s="53">
        <f>B92+0.75*$D$38</f>
        <v>1.9031250000000017</v>
      </c>
      <c r="F92" s="53">
        <f>C92+0.75*D92*$D$38</f>
        <v>6.8887573242187568</v>
      </c>
      <c r="G92" s="53">
        <f t="shared" si="5"/>
        <v>10.86565429687502</v>
      </c>
      <c r="H92" s="53">
        <f>C92+(D92+2*G92)*($D$38/3)</f>
        <v>6.9956037597656318</v>
      </c>
      <c r="I92" s="62">
        <f t="shared" si="6"/>
        <v>6.5917968750000187</v>
      </c>
    </row>
    <row r="93" spans="2:9" ht="15.6" x14ac:dyDescent="0.3">
      <c r="B93" s="4">
        <f>B92+$D$38</f>
        <v>1.9125000000000019</v>
      </c>
      <c r="C93" s="53">
        <f t="shared" si="7"/>
        <v>6.9956037597656318</v>
      </c>
      <c r="D93" s="53">
        <f t="shared" si="4"/>
        <v>10.972968750000021</v>
      </c>
      <c r="E93" s="53">
        <f>B93+0.75*$D$38</f>
        <v>1.9406250000000018</v>
      </c>
      <c r="F93" s="53">
        <f>C93+0.75*D93*$D$38</f>
        <v>7.3042185058593825</v>
      </c>
      <c r="G93" s="53">
        <f t="shared" si="5"/>
        <v>11.298076171875021</v>
      </c>
      <c r="H93" s="53">
        <f>C93+(D93+2*G93)*($D$38/3)</f>
        <v>7.4152177734375071</v>
      </c>
      <c r="I93" s="62">
        <f t="shared" si="6"/>
        <v>6.9952675781250209</v>
      </c>
    </row>
    <row r="94" spans="2:9" ht="15.6" x14ac:dyDescent="0.3">
      <c r="B94" s="4">
        <f>B93+$D$38</f>
        <v>1.950000000000002</v>
      </c>
      <c r="C94" s="53">
        <f t="shared" si="7"/>
        <v>7.4152177734375071</v>
      </c>
      <c r="D94" s="53">
        <f t="shared" si="4"/>
        <v>11.407500000000024</v>
      </c>
      <c r="E94" s="53">
        <f>B94+0.75*$D$38</f>
        <v>1.9781250000000019</v>
      </c>
      <c r="F94" s="53">
        <f>C94+0.75*D94*$D$38</f>
        <v>7.736053710937508</v>
      </c>
      <c r="G94" s="53">
        <f t="shared" si="5"/>
        <v>11.738935546875023</v>
      </c>
      <c r="H94" s="53">
        <f>C94+(D94+2*G94)*($D$38/3)</f>
        <v>7.8512849121093833</v>
      </c>
      <c r="I94" s="62">
        <f t="shared" si="6"/>
        <v>7.4148750000000225</v>
      </c>
    </row>
    <row r="95" spans="2:9" ht="15.6" x14ac:dyDescent="0.3">
      <c r="B95" s="4">
        <f>B94+$D$38</f>
        <v>1.987500000000002</v>
      </c>
      <c r="C95" s="53">
        <f t="shared" si="7"/>
        <v>7.8512849121093833</v>
      </c>
      <c r="D95" s="53">
        <f t="shared" si="4"/>
        <v>11.850468750000024</v>
      </c>
      <c r="E95" s="53">
        <f>B95+0.75*$D$38</f>
        <v>2.0156250000000022</v>
      </c>
      <c r="F95" s="53">
        <f>C95+0.75*D95*$D$38</f>
        <v>8.1845793457031348</v>
      </c>
      <c r="G95" s="53">
        <f t="shared" si="5"/>
        <v>12.188232421875027</v>
      </c>
      <c r="H95" s="53">
        <f>C95+(D95+2*G95)*($D$38/3)</f>
        <v>8.3041215820312591</v>
      </c>
      <c r="I95" s="62">
        <f t="shared" si="6"/>
        <v>7.8509355468750242</v>
      </c>
    </row>
    <row r="96" spans="2:9" ht="15.6" x14ac:dyDescent="0.3">
      <c r="B96" s="4">
        <f>B95+$D$38</f>
        <v>2.0250000000000021</v>
      </c>
      <c r="C96" s="53">
        <f t="shared" si="7"/>
        <v>8.3041215820312591</v>
      </c>
      <c r="D96" s="53">
        <f t="shared" si="4"/>
        <v>12.301875000000027</v>
      </c>
      <c r="E96" s="53">
        <f>B96+0.75*$D$38</f>
        <v>2.0531250000000023</v>
      </c>
      <c r="F96" s="53">
        <f>C96+0.75*D96*$D$38</f>
        <v>8.6501118164062607</v>
      </c>
      <c r="G96" s="53">
        <f t="shared" si="5"/>
        <v>12.64596679687503</v>
      </c>
      <c r="H96" s="53">
        <f>C96+(D96+2*G96)*($D$38/3)</f>
        <v>8.7740441894531358</v>
      </c>
      <c r="I96" s="62">
        <f t="shared" si="6"/>
        <v>8.3037656250000271</v>
      </c>
    </row>
    <row r="97" spans="2:9" ht="15.6" x14ac:dyDescent="0.3">
      <c r="B97" s="4">
        <f>B96+$D$38</f>
        <v>2.0625000000000022</v>
      </c>
      <c r="C97" s="53">
        <f t="shared" si="7"/>
        <v>8.7740441894531358</v>
      </c>
      <c r="D97" s="53">
        <f t="shared" si="4"/>
        <v>12.761718750000027</v>
      </c>
      <c r="E97" s="53">
        <f>B97+0.75*$D$38</f>
        <v>2.0906250000000024</v>
      </c>
      <c r="F97" s="53">
        <f>C97+0.75*D97*$D$38</f>
        <v>9.1329675292968862</v>
      </c>
      <c r="G97" s="53">
        <f t="shared" si="5"/>
        <v>13.11213867187503</v>
      </c>
      <c r="H97" s="53">
        <f>C97+(D97+2*G97)*($D$38/3)</f>
        <v>9.2613691406250123</v>
      </c>
      <c r="I97" s="62">
        <f t="shared" si="6"/>
        <v>8.7736816406250284</v>
      </c>
    </row>
    <row r="98" spans="2:9" ht="15.6" x14ac:dyDescent="0.3">
      <c r="B98" s="4">
        <f>B97+$D$38</f>
        <v>2.1000000000000023</v>
      </c>
      <c r="C98" s="53">
        <f t="shared" si="7"/>
        <v>9.2613691406250123</v>
      </c>
      <c r="D98" s="53">
        <f t="shared" si="4"/>
        <v>13.230000000000029</v>
      </c>
      <c r="E98" s="53">
        <f>B98+0.75*$D$38</f>
        <v>2.1281250000000025</v>
      </c>
      <c r="F98" s="53">
        <f>C98+0.75*D98*$D$38</f>
        <v>9.6334628906250135</v>
      </c>
      <c r="G98" s="53">
        <f t="shared" si="5"/>
        <v>13.58674804687503</v>
      </c>
      <c r="H98" s="53">
        <f>C98+(D98+2*G98)*($D$38/3)</f>
        <v>9.766412841796889</v>
      </c>
      <c r="I98" s="62">
        <f t="shared" si="6"/>
        <v>9.2610000000000312</v>
      </c>
    </row>
    <row r="99" spans="2:9" ht="15.6" x14ac:dyDescent="0.3">
      <c r="B99" s="4">
        <f>B98+$D$38</f>
        <v>2.1375000000000024</v>
      </c>
      <c r="C99" s="53">
        <f t="shared" si="7"/>
        <v>9.766412841796889</v>
      </c>
      <c r="D99" s="53">
        <f t="shared" si="4"/>
        <v>13.70671875000003</v>
      </c>
      <c r="E99" s="53">
        <f>B99+0.75*$D$38</f>
        <v>2.1656250000000026</v>
      </c>
      <c r="F99" s="53">
        <f>C99+0.75*D99*$D$38</f>
        <v>10.15191430664064</v>
      </c>
      <c r="G99" s="53">
        <f t="shared" si="5"/>
        <v>14.069794921875033</v>
      </c>
      <c r="H99" s="53">
        <f>C99+(D99+2*G99)*($D$38/3)</f>
        <v>10.289491699218765</v>
      </c>
      <c r="I99" s="62">
        <f t="shared" si="6"/>
        <v>9.7660371093750324</v>
      </c>
    </row>
    <row r="100" spans="2:9" ht="15.6" x14ac:dyDescent="0.3">
      <c r="B100" s="4">
        <f>B99+$D$38</f>
        <v>2.1750000000000025</v>
      </c>
      <c r="C100" s="53">
        <f t="shared" si="7"/>
        <v>10.289491699218765</v>
      </c>
      <c r="D100" s="53">
        <f t="shared" si="4"/>
        <v>14.191875000000032</v>
      </c>
      <c r="E100" s="53">
        <f>B100+0.75*$D$38</f>
        <v>2.2031250000000027</v>
      </c>
      <c r="F100" s="53">
        <f>C100+0.75*D100*$D$38</f>
        <v>10.688638183593765</v>
      </c>
      <c r="G100" s="53">
        <f t="shared" si="5"/>
        <v>14.561279296875036</v>
      </c>
      <c r="H100" s="53">
        <f>C100+(D100+2*G100)*($D$38/3)</f>
        <v>10.830922119140642</v>
      </c>
      <c r="I100" s="62">
        <f t="shared" si="6"/>
        <v>10.289109375000034</v>
      </c>
    </row>
    <row r="101" spans="2:9" ht="15.6" x14ac:dyDescent="0.3">
      <c r="B101" s="4">
        <f>B100+$D$38</f>
        <v>2.2125000000000026</v>
      </c>
      <c r="C101" s="53">
        <f t="shared" si="7"/>
        <v>10.830922119140642</v>
      </c>
      <c r="D101" s="53">
        <f t="shared" si="4"/>
        <v>14.685468750000034</v>
      </c>
      <c r="E101" s="53">
        <f>B101+0.75*$D$38</f>
        <v>2.2406250000000028</v>
      </c>
      <c r="F101" s="53">
        <f>C101+0.75*D101*$D$38</f>
        <v>11.243950927734392</v>
      </c>
      <c r="G101" s="53">
        <f t="shared" si="5"/>
        <v>15.061201171875037</v>
      </c>
      <c r="H101" s="53">
        <f>C101+(D101+2*G101)*($D$38/3)</f>
        <v>11.391020507812518</v>
      </c>
      <c r="I101" s="62">
        <f t="shared" si="6"/>
        <v>10.830533203125038</v>
      </c>
    </row>
    <row r="102" spans="2:9" ht="15.6" x14ac:dyDescent="0.3">
      <c r="B102" s="4">
        <f>B101+$D$38</f>
        <v>2.2500000000000027</v>
      </c>
      <c r="C102" s="53">
        <f t="shared" si="7"/>
        <v>11.391020507812518</v>
      </c>
      <c r="D102" s="53">
        <f t="shared" si="4"/>
        <v>15.187500000000037</v>
      </c>
      <c r="E102" s="53">
        <f>B102+0.75*$D$38</f>
        <v>2.2781250000000028</v>
      </c>
      <c r="F102" s="53">
        <f>C102+0.75*D102*$D$38</f>
        <v>11.81816894531252</v>
      </c>
      <c r="G102" s="53">
        <f t="shared" si="5"/>
        <v>15.569560546875039</v>
      </c>
      <c r="H102" s="53">
        <f>C102+(D102+2*G102)*($D$38/3)</f>
        <v>11.970103271484394</v>
      </c>
      <c r="I102" s="62">
        <f t="shared" si="6"/>
        <v>11.390625000000041</v>
      </c>
    </row>
    <row r="103" spans="2:9" ht="15.6" x14ac:dyDescent="0.3">
      <c r="B103" s="4">
        <f>B102+$D$38</f>
        <v>2.2875000000000028</v>
      </c>
      <c r="C103" s="53">
        <f t="shared" si="7"/>
        <v>11.970103271484394</v>
      </c>
      <c r="D103" s="53">
        <f t="shared" si="4"/>
        <v>15.697968750000037</v>
      </c>
      <c r="E103" s="53">
        <f>B103+0.75*$D$38</f>
        <v>2.3156250000000029</v>
      </c>
      <c r="F103" s="53">
        <f>C103+0.75*D103*$D$38</f>
        <v>12.411608642578145</v>
      </c>
      <c r="G103" s="53">
        <f t="shared" si="5"/>
        <v>16.086357421875043</v>
      </c>
      <c r="H103" s="53">
        <f>C103+(D103+2*G103)*($D$38/3)</f>
        <v>12.568486816406271</v>
      </c>
      <c r="I103" s="62">
        <f t="shared" si="6"/>
        <v>11.969701171875043</v>
      </c>
    </row>
    <row r="104" spans="2:9" ht="15.6" x14ac:dyDescent="0.3">
      <c r="B104" s="4">
        <f>B103+$D$38</f>
        <v>2.3250000000000028</v>
      </c>
      <c r="C104" s="53">
        <f t="shared" si="7"/>
        <v>12.568486816406271</v>
      </c>
      <c r="D104" s="53">
        <f t="shared" si="4"/>
        <v>16.216875000000037</v>
      </c>
      <c r="E104" s="53">
        <f>B104+0.75*$D$38</f>
        <v>2.353125000000003</v>
      </c>
      <c r="F104" s="53">
        <f>C104+0.75*D104*$D$38</f>
        <v>13.024586425781271</v>
      </c>
      <c r="G104" s="53">
        <f t="shared" si="5"/>
        <v>16.611591796875043</v>
      </c>
      <c r="H104" s="53">
        <f>C104+(D104+2*G104)*($D$38/3)</f>
        <v>13.186487548828147</v>
      </c>
      <c r="I104" s="62">
        <f t="shared" si="6"/>
        <v>12.568078125000046</v>
      </c>
    </row>
    <row r="105" spans="2:9" ht="15.6" x14ac:dyDescent="0.3">
      <c r="B105" s="4">
        <f>B104+$D$38</f>
        <v>2.3625000000000029</v>
      </c>
      <c r="C105" s="53">
        <f t="shared" si="7"/>
        <v>13.186487548828147</v>
      </c>
      <c r="D105" s="53">
        <f t="shared" si="4"/>
        <v>16.744218750000041</v>
      </c>
      <c r="E105" s="53">
        <f>B105+0.75*$D$38</f>
        <v>2.3906250000000031</v>
      </c>
      <c r="F105" s="53">
        <f>C105+0.75*D105*$D$38</f>
        <v>13.657418701171897</v>
      </c>
      <c r="G105" s="53">
        <f t="shared" si="5"/>
        <v>17.145263671875046</v>
      </c>
      <c r="H105" s="53">
        <f>C105+(D105+2*G105)*($D$38/3)</f>
        <v>13.824421875000024</v>
      </c>
      <c r="I105" s="62">
        <f t="shared" si="6"/>
        <v>13.186072265625048</v>
      </c>
    </row>
    <row r="106" spans="2:9" ht="15.6" x14ac:dyDescent="0.3">
      <c r="B106" s="4">
        <f>B105+$D$38</f>
        <v>2.400000000000003</v>
      </c>
      <c r="C106" s="53">
        <f t="shared" si="7"/>
        <v>13.824421875000024</v>
      </c>
      <c r="D106" s="53">
        <f t="shared" si="4"/>
        <v>17.280000000000044</v>
      </c>
      <c r="E106" s="53">
        <f>B106+0.75*$D$38</f>
        <v>2.4281250000000032</v>
      </c>
      <c r="F106" s="53">
        <f>C106+0.75*D106*$D$38</f>
        <v>14.310421875000024</v>
      </c>
      <c r="G106" s="53">
        <f t="shared" si="5"/>
        <v>17.687373046875049</v>
      </c>
      <c r="H106" s="53">
        <f>C106+(D106+2*G106)*($D$38/3)</f>
        <v>14.482606201171901</v>
      </c>
      <c r="I106" s="62">
        <f t="shared" si="6"/>
        <v>13.824000000000053</v>
      </c>
    </row>
    <row r="107" spans="2:9" ht="15.6" x14ac:dyDescent="0.3">
      <c r="B107" s="4">
        <f>B106+$D$38</f>
        <v>2.4375000000000031</v>
      </c>
      <c r="C107" s="53">
        <f t="shared" si="7"/>
        <v>14.482606201171901</v>
      </c>
      <c r="D107" s="53">
        <f t="shared" ref="D107:D122" si="8">3*B107^2</f>
        <v>17.824218750000046</v>
      </c>
      <c r="E107" s="53">
        <f>B107+0.75*$D$38</f>
        <v>2.4656250000000033</v>
      </c>
      <c r="F107" s="53">
        <f>C107+0.75*D107*$D$38</f>
        <v>14.983912353515652</v>
      </c>
      <c r="G107" s="53">
        <f t="shared" ref="G107:G122" si="9">3*E107^2</f>
        <v>18.237919921875047</v>
      </c>
      <c r="H107" s="53">
        <f>C107+(D107+2*G107)*($D$38/3)</f>
        <v>15.161356933593778</v>
      </c>
      <c r="I107" s="62">
        <f t="shared" ref="I107:I122" si="10">B107^3</f>
        <v>14.482177734375055</v>
      </c>
    </row>
    <row r="108" spans="2:9" ht="15.6" x14ac:dyDescent="0.3">
      <c r="B108" s="4">
        <f>B107+$D$38</f>
        <v>2.4750000000000032</v>
      </c>
      <c r="C108" s="53">
        <f t="shared" ref="C108:C122" si="11">H107</f>
        <v>15.161356933593778</v>
      </c>
      <c r="D108" s="53">
        <f t="shared" si="8"/>
        <v>18.376875000000048</v>
      </c>
      <c r="E108" s="53">
        <f>B108+0.75*$D$38</f>
        <v>2.5031250000000034</v>
      </c>
      <c r="F108" s="53">
        <f>C108+0.75*D108*$D$38</f>
        <v>15.678206542968779</v>
      </c>
      <c r="G108" s="53">
        <f t="shared" si="9"/>
        <v>18.796904296875052</v>
      </c>
      <c r="H108" s="53">
        <f>C108+(D108+2*G108)*($D$38/3)</f>
        <v>15.860990478515655</v>
      </c>
      <c r="I108" s="62">
        <f t="shared" si="10"/>
        <v>15.160921875000058</v>
      </c>
    </row>
    <row r="109" spans="2:9" ht="15.6" x14ac:dyDescent="0.3">
      <c r="B109" s="4">
        <f>B108+$D$38</f>
        <v>2.5125000000000033</v>
      </c>
      <c r="C109" s="53">
        <f t="shared" si="11"/>
        <v>15.860990478515655</v>
      </c>
      <c r="D109" s="53">
        <f t="shared" si="8"/>
        <v>18.937968750000049</v>
      </c>
      <c r="E109" s="53">
        <f>B109+0.75*$D$38</f>
        <v>2.5406250000000035</v>
      </c>
      <c r="F109" s="53">
        <f>C109+0.75*D109*$D$38</f>
        <v>16.393620849609405</v>
      </c>
      <c r="G109" s="53">
        <f t="shared" si="9"/>
        <v>19.364326171875053</v>
      </c>
      <c r="H109" s="53">
        <f>C109+(D109+2*G109)*($D$38/3)</f>
        <v>16.581823242187532</v>
      </c>
      <c r="I109" s="62">
        <f t="shared" si="10"/>
        <v>15.860548828125063</v>
      </c>
    </row>
    <row r="110" spans="2:9" ht="15.6" x14ac:dyDescent="0.3">
      <c r="B110" s="4">
        <f>B109+$D$38</f>
        <v>2.5500000000000034</v>
      </c>
      <c r="C110" s="53">
        <f t="shared" si="11"/>
        <v>16.581823242187532</v>
      </c>
      <c r="D110" s="53">
        <f t="shared" si="8"/>
        <v>19.50750000000005</v>
      </c>
      <c r="E110" s="53">
        <f>B110+0.75*$D$38</f>
        <v>2.5781250000000036</v>
      </c>
      <c r="F110" s="53">
        <f>C110+0.75*D110*$D$38</f>
        <v>17.130471679687535</v>
      </c>
      <c r="G110" s="53">
        <f t="shared" si="9"/>
        <v>19.940185546875057</v>
      </c>
      <c r="H110" s="53">
        <f>C110+(D110+2*G110)*($D$38/3)</f>
        <v>17.324171630859411</v>
      </c>
      <c r="I110" s="62">
        <f t="shared" si="10"/>
        <v>16.581375000000065</v>
      </c>
    </row>
    <row r="111" spans="2:9" ht="15.6" x14ac:dyDescent="0.3">
      <c r="B111" s="4">
        <f>B110+$D$38</f>
        <v>2.5875000000000035</v>
      </c>
      <c r="C111" s="53">
        <f t="shared" si="11"/>
        <v>17.324171630859411</v>
      </c>
      <c r="D111" s="53">
        <f t="shared" si="8"/>
        <v>20.085468750000054</v>
      </c>
      <c r="E111" s="53">
        <f>B111+0.75*$D$38</f>
        <v>2.6156250000000036</v>
      </c>
      <c r="F111" s="53">
        <f>C111+0.75*D111*$D$38</f>
        <v>17.889075439453162</v>
      </c>
      <c r="G111" s="53">
        <f t="shared" si="9"/>
        <v>20.524482421875057</v>
      </c>
      <c r="H111" s="53">
        <f>C111+(D111+2*G111)*($D$38/3)</f>
        <v>18.088352050781289</v>
      </c>
      <c r="I111" s="62">
        <f t="shared" si="10"/>
        <v>17.323716796875068</v>
      </c>
    </row>
    <row r="112" spans="2:9" ht="15.6" x14ac:dyDescent="0.3">
      <c r="B112" s="4">
        <f>B111+$D$38</f>
        <v>2.6250000000000036</v>
      </c>
      <c r="C112" s="53">
        <f t="shared" si="11"/>
        <v>18.088352050781289</v>
      </c>
      <c r="D112" s="53">
        <f t="shared" si="8"/>
        <v>20.671875000000057</v>
      </c>
      <c r="E112" s="53">
        <f>B112+0.75*$D$38</f>
        <v>2.6531250000000037</v>
      </c>
      <c r="F112" s="53">
        <f>C112+0.75*D112*$D$38</f>
        <v>18.669748535156291</v>
      </c>
      <c r="G112" s="53">
        <f t="shared" si="9"/>
        <v>21.117216796875059</v>
      </c>
      <c r="H112" s="53">
        <f>C112+(D112+2*G112)*($D$38/3)</f>
        <v>18.874680908203167</v>
      </c>
      <c r="I112" s="62">
        <f t="shared" si="10"/>
        <v>18.087890625000075</v>
      </c>
    </row>
    <row r="113" spans="2:9" ht="15.6" x14ac:dyDescent="0.3">
      <c r="B113" s="4">
        <f>B112+$D$38</f>
        <v>2.6625000000000036</v>
      </c>
      <c r="C113" s="53">
        <f t="shared" si="11"/>
        <v>18.874680908203167</v>
      </c>
      <c r="D113" s="53">
        <f t="shared" si="8"/>
        <v>21.266718750000059</v>
      </c>
      <c r="E113" s="53">
        <f>B113+0.75*$D$38</f>
        <v>2.6906250000000038</v>
      </c>
      <c r="F113" s="53">
        <f>C113+0.75*D113*$D$38</f>
        <v>19.472807373046919</v>
      </c>
      <c r="G113" s="53">
        <f t="shared" si="9"/>
        <v>21.718388671875061</v>
      </c>
      <c r="H113" s="53">
        <f>C113+(D113+2*G113)*($D$38/3)</f>
        <v>19.683474609375043</v>
      </c>
      <c r="I113" s="62">
        <f t="shared" si="10"/>
        <v>18.874212890625078</v>
      </c>
    </row>
    <row r="114" spans="2:9" ht="15.6" x14ac:dyDescent="0.3">
      <c r="B114" s="4">
        <f>B113+$D$38</f>
        <v>2.7000000000000037</v>
      </c>
      <c r="C114" s="53">
        <f t="shared" si="11"/>
        <v>19.683474609375043</v>
      </c>
      <c r="D114" s="53">
        <f t="shared" si="8"/>
        <v>21.870000000000061</v>
      </c>
      <c r="E114" s="53">
        <f>B114+0.75*$D$38</f>
        <v>2.7281250000000039</v>
      </c>
      <c r="F114" s="53">
        <f>C114+0.75*D114*$D$38</f>
        <v>20.298568359375047</v>
      </c>
      <c r="G114" s="53">
        <f t="shared" si="9"/>
        <v>22.327998046875063</v>
      </c>
      <c r="H114" s="53">
        <f>C114+(D114+2*G114)*($D$38/3)</f>
        <v>20.51504956054692</v>
      </c>
      <c r="I114" s="62">
        <f t="shared" si="10"/>
        <v>19.683000000000082</v>
      </c>
    </row>
    <row r="115" spans="2:9" ht="15.6" x14ac:dyDescent="0.3">
      <c r="B115" s="4">
        <f>B114+$D$38</f>
        <v>2.7375000000000038</v>
      </c>
      <c r="C115" s="53">
        <f t="shared" si="11"/>
        <v>20.51504956054692</v>
      </c>
      <c r="D115" s="53">
        <f t="shared" si="8"/>
        <v>22.481718750000063</v>
      </c>
      <c r="E115" s="53">
        <f>B115+0.75*$D$38</f>
        <v>2.765625000000004</v>
      </c>
      <c r="F115" s="53">
        <f>C115+0.75*D115*$D$38</f>
        <v>21.14734790039067</v>
      </c>
      <c r="G115" s="53">
        <f t="shared" si="9"/>
        <v>22.946044921875068</v>
      </c>
      <c r="H115" s="53">
        <f>C115+(D115+2*G115)*($D$38/3)</f>
        <v>21.369722167968799</v>
      </c>
      <c r="I115" s="62">
        <f t="shared" si="10"/>
        <v>20.514568359375087</v>
      </c>
    </row>
    <row r="116" spans="2:9" ht="15.6" x14ac:dyDescent="0.3">
      <c r="B116" s="4">
        <f>B115+$D$38</f>
        <v>2.7750000000000039</v>
      </c>
      <c r="C116" s="53">
        <f t="shared" si="11"/>
        <v>21.369722167968799</v>
      </c>
      <c r="D116" s="53">
        <f t="shared" si="8"/>
        <v>23.101875000000064</v>
      </c>
      <c r="E116" s="53">
        <f>B116+0.75*$D$38</f>
        <v>2.8031250000000041</v>
      </c>
      <c r="F116" s="53">
        <f>C116+0.75*D116*$D$38</f>
        <v>22.019462402343802</v>
      </c>
      <c r="G116" s="53">
        <f t="shared" si="9"/>
        <v>23.572529296875068</v>
      </c>
      <c r="H116" s="53">
        <f>C116+(D116+2*G116)*($D$38/3)</f>
        <v>22.247808837890677</v>
      </c>
      <c r="I116" s="62">
        <f t="shared" si="10"/>
        <v>21.36923437500009</v>
      </c>
    </row>
    <row r="117" spans="2:9" ht="15.6" x14ac:dyDescent="0.3">
      <c r="B117" s="4">
        <f>B116+$D$38</f>
        <v>2.812500000000004</v>
      </c>
      <c r="C117" s="53">
        <f t="shared" si="11"/>
        <v>22.247808837890677</v>
      </c>
      <c r="D117" s="53">
        <f t="shared" si="8"/>
        <v>23.730468750000068</v>
      </c>
      <c r="E117" s="53">
        <f>B117+0.75*$D$38</f>
        <v>2.8406250000000042</v>
      </c>
      <c r="F117" s="53">
        <f>C117+0.75*D117*$D$38</f>
        <v>22.91522827148443</v>
      </c>
      <c r="G117" s="53">
        <f t="shared" si="9"/>
        <v>24.207451171875071</v>
      </c>
      <c r="H117" s="53">
        <f>C117+(D117+2*G117)*($D$38/3)</f>
        <v>23.149625976562554</v>
      </c>
      <c r="I117" s="62">
        <f t="shared" si="10"/>
        <v>22.247314453125092</v>
      </c>
    </row>
    <row r="118" spans="2:9" ht="15.6" x14ac:dyDescent="0.3">
      <c r="B118" s="4">
        <f>B117+$D$38</f>
        <v>2.8500000000000041</v>
      </c>
      <c r="C118" s="53">
        <f t="shared" si="11"/>
        <v>23.149625976562554</v>
      </c>
      <c r="D118" s="53">
        <f t="shared" si="8"/>
        <v>24.367500000000071</v>
      </c>
      <c r="E118" s="53">
        <f>B118+0.75*$D$38</f>
        <v>2.8781250000000043</v>
      </c>
      <c r="F118" s="53">
        <f>C118+0.75*D118*$D$38</f>
        <v>23.834961914062557</v>
      </c>
      <c r="G118" s="53">
        <f t="shared" si="9"/>
        <v>24.850810546875074</v>
      </c>
      <c r="H118" s="53">
        <f>C118+(D118+2*G118)*($D$38/3)</f>
        <v>24.075489990234431</v>
      </c>
      <c r="I118" s="62">
        <f t="shared" si="10"/>
        <v>23.149125000000101</v>
      </c>
    </row>
    <row r="119" spans="2:9" ht="15.6" x14ac:dyDescent="0.3">
      <c r="B119" s="4">
        <f>B118+$D$38</f>
        <v>2.8875000000000042</v>
      </c>
      <c r="C119" s="53">
        <f t="shared" si="11"/>
        <v>24.075489990234431</v>
      </c>
      <c r="D119" s="53">
        <f t="shared" si="8"/>
        <v>25.01296875000007</v>
      </c>
      <c r="E119" s="53">
        <f>B119+0.75*$D$38</f>
        <v>2.9156250000000044</v>
      </c>
      <c r="F119" s="53">
        <f>C119+0.75*D119*$D$38</f>
        <v>24.778979736328182</v>
      </c>
      <c r="G119" s="53">
        <f t="shared" si="9"/>
        <v>25.502607421875076</v>
      </c>
      <c r="H119" s="53">
        <f>C119+(D119+2*G119)*($D$38/3)</f>
        <v>25.025717285156308</v>
      </c>
      <c r="I119" s="62">
        <f t="shared" si="10"/>
        <v>24.074982421875102</v>
      </c>
    </row>
    <row r="120" spans="2:9" ht="15.6" x14ac:dyDescent="0.3">
      <c r="B120" s="4">
        <f>B119+$D$38</f>
        <v>2.9250000000000043</v>
      </c>
      <c r="C120" s="53">
        <f t="shared" si="11"/>
        <v>25.025717285156308</v>
      </c>
      <c r="D120" s="53">
        <f t="shared" si="8"/>
        <v>25.666875000000076</v>
      </c>
      <c r="E120" s="53">
        <f>B120+0.75*$D$38</f>
        <v>2.9531250000000044</v>
      </c>
      <c r="F120" s="53">
        <f>C120+0.75*D120*$D$38</f>
        <v>25.74759814453131</v>
      </c>
      <c r="G120" s="53">
        <f t="shared" si="9"/>
        <v>26.162841796875078</v>
      </c>
      <c r="H120" s="53">
        <f>C120+(D120+2*G120)*($D$38/3)</f>
        <v>26.000624267578186</v>
      </c>
      <c r="I120" s="62">
        <f t="shared" si="10"/>
        <v>25.025203125000111</v>
      </c>
    </row>
    <row r="121" spans="2:9" ht="15.6" x14ac:dyDescent="0.3">
      <c r="B121" s="4">
        <f>B120+$D$38</f>
        <v>2.9625000000000044</v>
      </c>
      <c r="C121" s="53">
        <f t="shared" si="11"/>
        <v>26.000624267578186</v>
      </c>
      <c r="D121" s="53">
        <f t="shared" si="8"/>
        <v>26.329218750000077</v>
      </c>
      <c r="E121" s="53">
        <f>B121+0.75*$D$38</f>
        <v>2.9906250000000045</v>
      </c>
      <c r="F121" s="53">
        <f>C121+0.75*D121*$D$38</f>
        <v>26.741133544921937</v>
      </c>
      <c r="G121" s="53">
        <f t="shared" si="9"/>
        <v>26.831513671875079</v>
      </c>
      <c r="H121" s="53">
        <f>C121+(D121+2*G121)*($D$38/3)</f>
        <v>27.000527343750065</v>
      </c>
      <c r="I121" s="62">
        <f t="shared" si="10"/>
        <v>26.000103515625113</v>
      </c>
    </row>
    <row r="122" spans="2:9" ht="15.6" x14ac:dyDescent="0.3">
      <c r="B122" s="4">
        <f>B121+$D$38</f>
        <v>3.0000000000000044</v>
      </c>
      <c r="C122" s="53">
        <f t="shared" si="11"/>
        <v>27.000527343750065</v>
      </c>
      <c r="D122" s="53">
        <f t="shared" si="8"/>
        <v>27.000000000000078</v>
      </c>
      <c r="E122" s="53">
        <f>B122+0.75*$D$38</f>
        <v>3.0281250000000046</v>
      </c>
      <c r="F122" s="53">
        <f>C122+0.75*D122*$D$38</f>
        <v>27.759902343750067</v>
      </c>
      <c r="G122" s="53">
        <f t="shared" si="9"/>
        <v>27.50862304687508</v>
      </c>
      <c r="H122" s="53">
        <f>C122+(D122+2*G122)*($D$38/3)</f>
        <v>28.025742919921942</v>
      </c>
      <c r="I122" s="62">
        <f t="shared" si="10"/>
        <v>27.000000000000121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2731-457E-470C-9173-92AED51AD342}">
  <dimension ref="B1:N30"/>
  <sheetViews>
    <sheetView tabSelected="1" zoomScale="55" zoomScaleNormal="55" workbookViewId="0">
      <selection activeCell="Q9" sqref="Q9:Q10"/>
    </sheetView>
  </sheetViews>
  <sheetFormatPr baseColWidth="10" defaultRowHeight="14.4" x14ac:dyDescent="0.3"/>
  <sheetData>
    <row r="1" spans="2:14" ht="15.6" x14ac:dyDescent="0.3">
      <c r="B1" s="46" t="s">
        <v>0</v>
      </c>
      <c r="C1" s="46"/>
      <c r="D1" s="46">
        <v>0</v>
      </c>
      <c r="E1" s="57"/>
      <c r="F1" s="57"/>
      <c r="G1" s="57"/>
      <c r="H1" s="57"/>
      <c r="I1" s="57"/>
      <c r="J1" s="63"/>
      <c r="K1" s="57"/>
      <c r="L1" s="57"/>
      <c r="M1" s="57"/>
    </row>
    <row r="2" spans="2:14" ht="15.6" x14ac:dyDescent="0.3">
      <c r="B2" s="46" t="s">
        <v>26</v>
      </c>
      <c r="C2" s="46"/>
      <c r="D2" s="46">
        <v>0</v>
      </c>
      <c r="E2" s="57"/>
      <c r="F2" s="57"/>
      <c r="G2" s="57"/>
      <c r="H2" s="57"/>
      <c r="I2" s="57"/>
      <c r="J2" s="63"/>
      <c r="K2" s="57"/>
      <c r="L2" s="57"/>
      <c r="M2" s="57"/>
    </row>
    <row r="3" spans="2:14" ht="15.6" x14ac:dyDescent="0.3">
      <c r="B3" s="46" t="s">
        <v>1</v>
      </c>
      <c r="C3" s="46"/>
      <c r="D3" s="46">
        <v>3</v>
      </c>
      <c r="E3" s="57"/>
      <c r="F3" s="57"/>
      <c r="G3" s="57"/>
      <c r="H3" s="57"/>
      <c r="I3" s="57"/>
      <c r="J3" s="63"/>
      <c r="K3" s="57"/>
      <c r="L3" s="57"/>
      <c r="M3" s="57"/>
    </row>
    <row r="4" spans="2:14" ht="15.6" x14ac:dyDescent="0.3">
      <c r="B4" s="46" t="s">
        <v>2</v>
      </c>
      <c r="C4" s="46"/>
      <c r="D4" s="46">
        <v>20</v>
      </c>
      <c r="E4" s="57"/>
      <c r="F4" s="57"/>
      <c r="G4" s="57"/>
      <c r="H4" s="57"/>
      <c r="I4" s="57"/>
      <c r="J4" s="63"/>
      <c r="K4" s="57"/>
      <c r="L4" s="57"/>
      <c r="M4" s="57"/>
    </row>
    <row r="6" spans="2:14" x14ac:dyDescent="0.3">
      <c r="B6" t="s">
        <v>3</v>
      </c>
      <c r="D6">
        <f>(D3-D1)/D4</f>
        <v>0.15</v>
      </c>
    </row>
    <row r="8" spans="2:14" ht="15.6" x14ac:dyDescent="0.3">
      <c r="B8" s="1" t="s">
        <v>5</v>
      </c>
      <c r="C8" s="1" t="s">
        <v>6</v>
      </c>
      <c r="D8" s="48" t="s">
        <v>19</v>
      </c>
      <c r="E8" s="1" t="s">
        <v>27</v>
      </c>
      <c r="F8" s="1" t="s">
        <v>21</v>
      </c>
      <c r="G8" s="48" t="s">
        <v>22</v>
      </c>
      <c r="H8" s="1" t="s">
        <v>27</v>
      </c>
      <c r="I8" s="1" t="s">
        <v>28</v>
      </c>
      <c r="J8" s="48" t="s">
        <v>29</v>
      </c>
      <c r="K8" s="5" t="s">
        <v>30</v>
      </c>
      <c r="L8" s="5" t="s">
        <v>31</v>
      </c>
      <c r="M8" s="56" t="s">
        <v>32</v>
      </c>
      <c r="N8" s="59" t="s">
        <v>24</v>
      </c>
    </row>
    <row r="9" spans="2:14" ht="15.6" x14ac:dyDescent="0.3">
      <c r="B9" s="1"/>
      <c r="C9" s="1"/>
      <c r="D9" s="1"/>
      <c r="E9" s="1"/>
      <c r="F9" s="1"/>
      <c r="G9" s="1"/>
      <c r="H9" s="1"/>
      <c r="I9" s="1"/>
      <c r="J9" s="1"/>
      <c r="N9" s="60" t="s">
        <v>33</v>
      </c>
    </row>
    <row r="10" spans="2:14" ht="15.6" x14ac:dyDescent="0.3">
      <c r="B10" s="48">
        <v>0</v>
      </c>
      <c r="C10" s="48">
        <v>0</v>
      </c>
      <c r="D10" s="1">
        <f>3*B10^2</f>
        <v>0</v>
      </c>
      <c r="E10" s="1">
        <f>B10+$D$6/2</f>
        <v>7.4999999999999997E-2</v>
      </c>
      <c r="F10" s="1">
        <f>C10+(D10*$D$6)/2</f>
        <v>0</v>
      </c>
      <c r="G10" s="1">
        <f>3*E10^2</f>
        <v>1.6875000000000001E-2</v>
      </c>
      <c r="H10" s="1">
        <f>E10</f>
        <v>7.4999999999999997E-2</v>
      </c>
      <c r="I10" s="1">
        <f>C10+(G10*$D$6)/2</f>
        <v>1.265625E-3</v>
      </c>
      <c r="J10" s="1">
        <f>3*H10^2</f>
        <v>1.6875000000000001E-2</v>
      </c>
      <c r="K10">
        <f>B10+$D$6</f>
        <v>0.15</v>
      </c>
      <c r="L10">
        <f>C10+J10*$D$6</f>
        <v>2.5312500000000001E-3</v>
      </c>
      <c r="M10">
        <f>3*K10^2</f>
        <v>6.7500000000000004E-2</v>
      </c>
      <c r="N10" s="60">
        <f>B10^3</f>
        <v>0</v>
      </c>
    </row>
    <row r="11" spans="2:14" ht="15.6" x14ac:dyDescent="0.3">
      <c r="B11" s="1">
        <f>B10+$D$6</f>
        <v>0.15</v>
      </c>
      <c r="C11" s="1">
        <f>C10+($D$6/6*(D10+2*G10+2*J10+M10))</f>
        <v>3.375E-3</v>
      </c>
      <c r="D11" s="1">
        <f>3*B11^2</f>
        <v>6.7500000000000004E-2</v>
      </c>
      <c r="E11" s="1">
        <f>B11+$D$6/2</f>
        <v>0.22499999999999998</v>
      </c>
      <c r="F11" s="1">
        <f>C11+(D11*$D$6)/2</f>
        <v>8.4375000000000006E-3</v>
      </c>
      <c r="G11" s="1">
        <f>3*E11^2</f>
        <v>0.15187499999999998</v>
      </c>
      <c r="H11" s="1">
        <f>E11</f>
        <v>0.22499999999999998</v>
      </c>
      <c r="I11" s="1">
        <f>C11+(G11*$D$6)/2</f>
        <v>1.4765624999999998E-2</v>
      </c>
      <c r="J11" s="1">
        <f>3*H11^2</f>
        <v>0.15187499999999998</v>
      </c>
      <c r="K11">
        <f>B11+$D$6</f>
        <v>0.3</v>
      </c>
      <c r="L11">
        <f>C11+J11*$D$6</f>
        <v>2.6156249999999995E-2</v>
      </c>
      <c r="M11">
        <f>3*K11^2</f>
        <v>0.27</v>
      </c>
      <c r="N11" s="60">
        <f t="shared" ref="N11:N30" si="0">B11^3</f>
        <v>3.375E-3</v>
      </c>
    </row>
    <row r="12" spans="2:14" ht="15.6" x14ac:dyDescent="0.3">
      <c r="B12" s="1">
        <f>B11+$D$6</f>
        <v>0.3</v>
      </c>
      <c r="C12" s="1">
        <f>C11+($D$6/6*(D11+2*G11+2*J11+M11))</f>
        <v>2.6999999999999996E-2</v>
      </c>
      <c r="D12" s="1">
        <f t="shared" ref="D12:D30" si="1">3*B12^2</f>
        <v>0.27</v>
      </c>
      <c r="E12" s="1">
        <f>B12+$D$6/2</f>
        <v>0.375</v>
      </c>
      <c r="F12" s="1">
        <f>C12+(D12*$D$6)/2</f>
        <v>4.725E-2</v>
      </c>
      <c r="G12" s="1">
        <f t="shared" ref="G12:G30" si="2">3*E12^2</f>
        <v>0.421875</v>
      </c>
      <c r="H12" s="1">
        <f t="shared" ref="H12:H30" si="3">E12</f>
        <v>0.375</v>
      </c>
      <c r="I12" s="1">
        <f>C12+(G12*$D$6)/2</f>
        <v>5.8640624999999995E-2</v>
      </c>
      <c r="J12" s="1">
        <f t="shared" ref="J12:J30" si="4">3*H12^2</f>
        <v>0.421875</v>
      </c>
      <c r="K12">
        <f>B12+$D$6</f>
        <v>0.44999999999999996</v>
      </c>
      <c r="L12">
        <f>C12+J12*$D$6</f>
        <v>9.0281249999999993E-2</v>
      </c>
      <c r="M12">
        <f t="shared" ref="M12:M30" si="5">3*K12^2</f>
        <v>0.60749999999999993</v>
      </c>
      <c r="N12" s="60">
        <f t="shared" si="0"/>
        <v>2.7E-2</v>
      </c>
    </row>
    <row r="13" spans="2:14" ht="15.6" x14ac:dyDescent="0.3">
      <c r="B13" s="1">
        <f>B12+$D$6</f>
        <v>0.44999999999999996</v>
      </c>
      <c r="C13" s="1">
        <f>C12+($D$6/6*(D12+2*G12+2*J12+M12))</f>
        <v>9.1124999999999984E-2</v>
      </c>
      <c r="D13" s="1">
        <f t="shared" si="1"/>
        <v>0.60749999999999993</v>
      </c>
      <c r="E13" s="1">
        <f>B13+$D$6/2</f>
        <v>0.52499999999999991</v>
      </c>
      <c r="F13" s="1">
        <f>C13+(D13*$D$6)/2</f>
        <v>0.13668749999999996</v>
      </c>
      <c r="G13" s="1">
        <f t="shared" si="2"/>
        <v>0.82687499999999969</v>
      </c>
      <c r="H13" s="1">
        <f t="shared" si="3"/>
        <v>0.52499999999999991</v>
      </c>
      <c r="I13" s="1">
        <f>C13+(G13*$D$6)/2</f>
        <v>0.15314062499999997</v>
      </c>
      <c r="J13" s="1">
        <f t="shared" si="4"/>
        <v>0.82687499999999969</v>
      </c>
      <c r="K13">
        <f>B13+$D$6</f>
        <v>0.6</v>
      </c>
      <c r="L13">
        <f>C13+J13*$D$6</f>
        <v>0.21515624999999994</v>
      </c>
      <c r="M13">
        <f t="shared" si="5"/>
        <v>1.08</v>
      </c>
      <c r="N13" s="60">
        <f t="shared" si="0"/>
        <v>9.112499999999997E-2</v>
      </c>
    </row>
    <row r="14" spans="2:14" ht="15.6" x14ac:dyDescent="0.3">
      <c r="B14" s="1">
        <f>B13+$D$6</f>
        <v>0.6</v>
      </c>
      <c r="C14" s="1">
        <f>C13+($D$6/6*(D13+2*G13+2*J13+M13))</f>
        <v>0.21599999999999997</v>
      </c>
      <c r="D14" s="1">
        <f t="shared" si="1"/>
        <v>1.08</v>
      </c>
      <c r="E14" s="1">
        <f>B14+$D$6/2</f>
        <v>0.67499999999999993</v>
      </c>
      <c r="F14" s="1">
        <f>C14+(D14*$D$6)/2</f>
        <v>0.29699999999999999</v>
      </c>
      <c r="G14" s="1">
        <f t="shared" si="2"/>
        <v>1.3668749999999996</v>
      </c>
      <c r="H14" s="1">
        <f t="shared" si="3"/>
        <v>0.67499999999999993</v>
      </c>
      <c r="I14" s="1">
        <f>C14+(G14*$D$6)/2</f>
        <v>0.31851562499999997</v>
      </c>
      <c r="J14" s="1">
        <f t="shared" si="4"/>
        <v>1.3668749999999996</v>
      </c>
      <c r="K14">
        <f>B14+$D$6</f>
        <v>0.75</v>
      </c>
      <c r="L14">
        <f>C14+J14*$D$6</f>
        <v>0.42103124999999991</v>
      </c>
      <c r="M14">
        <f t="shared" si="5"/>
        <v>1.6875</v>
      </c>
      <c r="N14" s="60">
        <f t="shared" si="0"/>
        <v>0.216</v>
      </c>
    </row>
    <row r="15" spans="2:14" ht="15.6" x14ac:dyDescent="0.3">
      <c r="B15" s="1">
        <f>B14+$D$6</f>
        <v>0.75</v>
      </c>
      <c r="C15" s="1">
        <f>C14+($D$6/6*(D14+2*G14+2*J14+M14))</f>
        <v>0.42187499999999994</v>
      </c>
      <c r="D15" s="1">
        <f t="shared" si="1"/>
        <v>1.6875</v>
      </c>
      <c r="E15" s="1">
        <f>B15+$D$6/2</f>
        <v>0.82499999999999996</v>
      </c>
      <c r="F15" s="1">
        <f>C15+(D15*$D$6)/2</f>
        <v>0.54843749999999991</v>
      </c>
      <c r="G15" s="1">
        <f t="shared" si="2"/>
        <v>2.0418749999999997</v>
      </c>
      <c r="H15" s="1">
        <f t="shared" si="3"/>
        <v>0.82499999999999996</v>
      </c>
      <c r="I15" s="1">
        <f>C15+(G15*$D$6)/2</f>
        <v>0.57501562499999992</v>
      </c>
      <c r="J15" s="1">
        <f t="shared" si="4"/>
        <v>2.0418749999999997</v>
      </c>
      <c r="K15">
        <f>B15+$D$6</f>
        <v>0.9</v>
      </c>
      <c r="L15">
        <f>C15+J15*$D$6</f>
        <v>0.72815624999999984</v>
      </c>
      <c r="M15">
        <f t="shared" si="5"/>
        <v>2.4300000000000002</v>
      </c>
      <c r="N15" s="60">
        <f t="shared" si="0"/>
        <v>0.421875</v>
      </c>
    </row>
    <row r="16" spans="2:14" ht="15.6" x14ac:dyDescent="0.3">
      <c r="B16" s="1">
        <f>B15+$D$6</f>
        <v>0.9</v>
      </c>
      <c r="C16" s="1">
        <f>C15+($D$6/6*(D15+2*G15+2*J15+M15))</f>
        <v>0.72899999999999987</v>
      </c>
      <c r="D16" s="1">
        <f t="shared" si="1"/>
        <v>2.4300000000000002</v>
      </c>
      <c r="E16" s="1">
        <f>B16+$D$6/2</f>
        <v>0.97499999999999998</v>
      </c>
      <c r="F16" s="1">
        <f>C16+(D16*$D$6)/2</f>
        <v>0.91124999999999989</v>
      </c>
      <c r="G16" s="1">
        <f t="shared" si="2"/>
        <v>2.8518749999999997</v>
      </c>
      <c r="H16" s="1">
        <f t="shared" si="3"/>
        <v>0.97499999999999998</v>
      </c>
      <c r="I16" s="1">
        <f>C16+(G16*$D$6)/2</f>
        <v>0.94289062499999987</v>
      </c>
      <c r="J16" s="1">
        <f t="shared" si="4"/>
        <v>2.8518749999999997</v>
      </c>
      <c r="K16">
        <f>B16+$D$6</f>
        <v>1.05</v>
      </c>
      <c r="L16">
        <f>C16+J16*$D$6</f>
        <v>1.1567812499999999</v>
      </c>
      <c r="M16">
        <f t="shared" si="5"/>
        <v>3.3075000000000001</v>
      </c>
      <c r="N16" s="60">
        <f t="shared" si="0"/>
        <v>0.72900000000000009</v>
      </c>
    </row>
    <row r="17" spans="2:14" ht="15.6" x14ac:dyDescent="0.3">
      <c r="B17" s="1">
        <f>B16+$D$6</f>
        <v>1.05</v>
      </c>
      <c r="C17" s="1">
        <f>C16+($D$6/6*(D16+2*G16+2*J16+M16))</f>
        <v>1.1576249999999999</v>
      </c>
      <c r="D17" s="1">
        <f t="shared" si="1"/>
        <v>3.3075000000000001</v>
      </c>
      <c r="E17" s="1">
        <f>B17+$D$6/2</f>
        <v>1.125</v>
      </c>
      <c r="F17" s="1">
        <f>C17+(D17*$D$6)/2</f>
        <v>1.4056875</v>
      </c>
      <c r="G17" s="1">
        <f t="shared" si="2"/>
        <v>3.796875</v>
      </c>
      <c r="H17" s="1">
        <f t="shared" si="3"/>
        <v>1.125</v>
      </c>
      <c r="I17" s="1">
        <f>C17+(G17*$D$6)/2</f>
        <v>1.4423906249999998</v>
      </c>
      <c r="J17" s="1">
        <f t="shared" si="4"/>
        <v>3.796875</v>
      </c>
      <c r="K17">
        <f>B17+$D$6</f>
        <v>1.2</v>
      </c>
      <c r="L17">
        <f>C17+J17*$D$6</f>
        <v>1.7271562499999997</v>
      </c>
      <c r="M17">
        <f t="shared" si="5"/>
        <v>4.32</v>
      </c>
      <c r="N17" s="60">
        <f t="shared" si="0"/>
        <v>1.1576250000000001</v>
      </c>
    </row>
    <row r="18" spans="2:14" ht="15.6" x14ac:dyDescent="0.3">
      <c r="B18" s="1">
        <f>B17+$D$6</f>
        <v>1.2</v>
      </c>
      <c r="C18" s="1">
        <f>C17+($D$6/6*(D17+2*G17+2*J17+M17))</f>
        <v>1.7279999999999998</v>
      </c>
      <c r="D18" s="1">
        <f t="shared" si="1"/>
        <v>4.32</v>
      </c>
      <c r="E18" s="1">
        <f>B18+$D$6/2</f>
        <v>1.2749999999999999</v>
      </c>
      <c r="F18" s="1">
        <f>C18+(D18*$D$6)/2</f>
        <v>2.0519999999999996</v>
      </c>
      <c r="G18" s="1">
        <f t="shared" si="2"/>
        <v>4.8768750000000001</v>
      </c>
      <c r="H18" s="1">
        <f t="shared" si="3"/>
        <v>1.2749999999999999</v>
      </c>
      <c r="I18" s="1">
        <f>C18+(G18*$D$6)/2</f>
        <v>2.0937656249999996</v>
      </c>
      <c r="J18" s="1">
        <f t="shared" si="4"/>
        <v>4.8768750000000001</v>
      </c>
      <c r="K18">
        <f>B18+$D$6</f>
        <v>1.3499999999999999</v>
      </c>
      <c r="L18">
        <f>C18+J18*$D$6</f>
        <v>2.4595312499999995</v>
      </c>
      <c r="M18">
        <f t="shared" si="5"/>
        <v>5.4674999999999985</v>
      </c>
      <c r="N18" s="60">
        <f t="shared" si="0"/>
        <v>1.728</v>
      </c>
    </row>
    <row r="19" spans="2:14" ht="15.6" x14ac:dyDescent="0.3">
      <c r="B19" s="1">
        <f>B18+$D$6</f>
        <v>1.3499999999999999</v>
      </c>
      <c r="C19" s="1">
        <f>C18+($D$6/6*(D18+2*G18+2*J18+M18))</f>
        <v>2.4603749999999995</v>
      </c>
      <c r="D19" s="1">
        <f t="shared" si="1"/>
        <v>5.4674999999999985</v>
      </c>
      <c r="E19" s="1">
        <f>B19+$D$6/2</f>
        <v>1.4249999999999998</v>
      </c>
      <c r="F19" s="1">
        <f>C19+(D19*$D$6)/2</f>
        <v>2.8704374999999995</v>
      </c>
      <c r="G19" s="1">
        <f t="shared" si="2"/>
        <v>6.091874999999999</v>
      </c>
      <c r="H19" s="1">
        <f t="shared" si="3"/>
        <v>1.4249999999999998</v>
      </c>
      <c r="I19" s="1">
        <f>C19+(G19*$D$6)/2</f>
        <v>2.9172656249999993</v>
      </c>
      <c r="J19" s="1">
        <f t="shared" si="4"/>
        <v>6.091874999999999</v>
      </c>
      <c r="K19">
        <f>B19+$D$6</f>
        <v>1.4999999999999998</v>
      </c>
      <c r="L19">
        <f>C19+J19*$D$6</f>
        <v>3.3741562499999995</v>
      </c>
      <c r="M19">
        <f t="shared" si="5"/>
        <v>6.7499999999999973</v>
      </c>
      <c r="N19" s="60">
        <f t="shared" si="0"/>
        <v>2.4603749999999991</v>
      </c>
    </row>
    <row r="20" spans="2:14" ht="15.6" x14ac:dyDescent="0.3">
      <c r="B20" s="1">
        <f>B19+$D$6</f>
        <v>1.4999999999999998</v>
      </c>
      <c r="C20" s="1">
        <f>C19+($D$6/6*(D19+2*G19+2*J19+M19))</f>
        <v>3.3749999999999991</v>
      </c>
      <c r="D20" s="1">
        <f t="shared" si="1"/>
        <v>6.7499999999999973</v>
      </c>
      <c r="E20" s="1">
        <f>B20+$D$6/2</f>
        <v>1.5749999999999997</v>
      </c>
      <c r="F20" s="1">
        <f>C20+(D20*$D$6)/2</f>
        <v>3.8812499999999988</v>
      </c>
      <c r="G20" s="1">
        <f t="shared" si="2"/>
        <v>7.4418749999999969</v>
      </c>
      <c r="H20" s="1">
        <f t="shared" si="3"/>
        <v>1.5749999999999997</v>
      </c>
      <c r="I20" s="1">
        <f>C20+(G20*$D$6)/2</f>
        <v>3.9331406249999987</v>
      </c>
      <c r="J20" s="1">
        <f t="shared" si="4"/>
        <v>7.4418749999999969</v>
      </c>
      <c r="K20">
        <f>B20+$D$6</f>
        <v>1.6499999999999997</v>
      </c>
      <c r="L20">
        <f>C20+J20*$D$6</f>
        <v>4.4912812499999983</v>
      </c>
      <c r="M20">
        <f t="shared" si="5"/>
        <v>8.1674999999999969</v>
      </c>
      <c r="N20" s="60">
        <f t="shared" si="0"/>
        <v>3.3749999999999982</v>
      </c>
    </row>
    <row r="21" spans="2:14" ht="15.6" x14ac:dyDescent="0.3">
      <c r="B21" s="1">
        <f>B20+$D$6</f>
        <v>1.6499999999999997</v>
      </c>
      <c r="C21" s="1">
        <f>C20+($D$6/6*(D20+2*G20+2*J20+M20))</f>
        <v>4.4921249999999988</v>
      </c>
      <c r="D21" s="1">
        <f t="shared" si="1"/>
        <v>8.1674999999999969</v>
      </c>
      <c r="E21" s="1">
        <f>B21+$D$6/2</f>
        <v>1.7249999999999996</v>
      </c>
      <c r="F21" s="1">
        <f>C21+(D21*$D$6)/2</f>
        <v>5.1046874999999989</v>
      </c>
      <c r="G21" s="1">
        <f t="shared" si="2"/>
        <v>8.9268749999999955</v>
      </c>
      <c r="H21" s="1">
        <f t="shared" si="3"/>
        <v>1.7249999999999996</v>
      </c>
      <c r="I21" s="1">
        <f>C21+(G21*$D$6)/2</f>
        <v>5.1616406249999986</v>
      </c>
      <c r="J21" s="1">
        <f t="shared" si="4"/>
        <v>8.9268749999999955</v>
      </c>
      <c r="K21">
        <f>B21+$D$6</f>
        <v>1.7999999999999996</v>
      </c>
      <c r="L21">
        <f>C21+J21*$D$6</f>
        <v>5.8311562499999976</v>
      </c>
      <c r="M21">
        <f t="shared" si="5"/>
        <v>9.7199999999999953</v>
      </c>
      <c r="N21" s="60">
        <f t="shared" si="0"/>
        <v>4.492124999999997</v>
      </c>
    </row>
    <row r="22" spans="2:14" ht="15.6" x14ac:dyDescent="0.3">
      <c r="B22" s="1">
        <f>B21+$D$6</f>
        <v>1.7999999999999996</v>
      </c>
      <c r="C22" s="1">
        <f>C21+($D$6/6*(D21+2*G21+2*J21+M21))</f>
        <v>5.8319999999999981</v>
      </c>
      <c r="D22" s="1">
        <f t="shared" si="1"/>
        <v>9.7199999999999953</v>
      </c>
      <c r="E22" s="1">
        <f>B22+$D$6/2</f>
        <v>1.8749999999999996</v>
      </c>
      <c r="F22" s="1">
        <f>C22+(D22*$D$6)/2</f>
        <v>6.5609999999999982</v>
      </c>
      <c r="G22" s="1">
        <f t="shared" si="2"/>
        <v>10.546874999999995</v>
      </c>
      <c r="H22" s="1">
        <f t="shared" si="3"/>
        <v>1.8749999999999996</v>
      </c>
      <c r="I22" s="1">
        <f>C22+(G22*$D$6)/2</f>
        <v>6.6230156249999972</v>
      </c>
      <c r="J22" s="1">
        <f t="shared" si="4"/>
        <v>10.546874999999995</v>
      </c>
      <c r="K22">
        <f>B22+$D$6</f>
        <v>1.9499999999999995</v>
      </c>
      <c r="L22">
        <f>C22+J22*$D$6</f>
        <v>7.4140312499999972</v>
      </c>
      <c r="M22">
        <f t="shared" si="5"/>
        <v>11.407499999999994</v>
      </c>
      <c r="N22" s="60">
        <f t="shared" si="0"/>
        <v>5.8319999999999963</v>
      </c>
    </row>
    <row r="23" spans="2:14" ht="15.6" x14ac:dyDescent="0.3">
      <c r="B23" s="1">
        <f>B22+$D$6</f>
        <v>1.9499999999999995</v>
      </c>
      <c r="C23" s="1">
        <f>C22+($D$6/6*(D22+2*G22+2*J22+M22))</f>
        <v>7.4148749999999968</v>
      </c>
      <c r="D23" s="1">
        <f t="shared" si="1"/>
        <v>11.407499999999994</v>
      </c>
      <c r="E23" s="1">
        <f>B23+$D$6/2</f>
        <v>2.0249999999999995</v>
      </c>
      <c r="F23" s="1">
        <f>C23+(D23*$D$6)/2</f>
        <v>8.2704374999999963</v>
      </c>
      <c r="G23" s="1">
        <f t="shared" si="2"/>
        <v>12.301874999999995</v>
      </c>
      <c r="H23" s="1">
        <f t="shared" si="3"/>
        <v>2.0249999999999995</v>
      </c>
      <c r="I23" s="1">
        <f>C23+(G23*$D$6)/2</f>
        <v>8.3375156249999964</v>
      </c>
      <c r="J23" s="1">
        <f t="shared" si="4"/>
        <v>12.301874999999995</v>
      </c>
      <c r="K23">
        <f>B23+$D$6</f>
        <v>2.0999999999999996</v>
      </c>
      <c r="L23">
        <f>C23+J23*$D$6</f>
        <v>9.2601562499999961</v>
      </c>
      <c r="M23">
        <f t="shared" si="5"/>
        <v>13.229999999999995</v>
      </c>
      <c r="N23" s="60">
        <f t="shared" si="0"/>
        <v>7.4148749999999941</v>
      </c>
    </row>
    <row r="24" spans="2:14" ht="15.6" x14ac:dyDescent="0.3">
      <c r="B24" s="1">
        <f>B23+$D$6</f>
        <v>2.0999999999999996</v>
      </c>
      <c r="C24" s="1">
        <f>C23+($D$6/6*(D23+2*G23+2*J23+M23))</f>
        <v>9.2609999999999957</v>
      </c>
      <c r="D24" s="1">
        <f t="shared" si="1"/>
        <v>13.229999999999995</v>
      </c>
      <c r="E24" s="1">
        <f>B24+$D$6/2</f>
        <v>2.1749999999999998</v>
      </c>
      <c r="F24" s="1">
        <f>C24+(D24*$D$6)/2</f>
        <v>10.253249999999996</v>
      </c>
      <c r="G24" s="1">
        <f t="shared" si="2"/>
        <v>14.191874999999996</v>
      </c>
      <c r="H24" s="1">
        <f t="shared" si="3"/>
        <v>2.1749999999999998</v>
      </c>
      <c r="I24" s="1">
        <f>C24+(G24*$D$6)/2</f>
        <v>10.325390624999995</v>
      </c>
      <c r="J24" s="1">
        <f t="shared" si="4"/>
        <v>14.191874999999996</v>
      </c>
      <c r="K24">
        <f>B24+$D$6</f>
        <v>2.2499999999999996</v>
      </c>
      <c r="L24">
        <f>C24+J24*$D$6</f>
        <v>11.389781249999995</v>
      </c>
      <c r="M24">
        <f t="shared" si="5"/>
        <v>15.187499999999995</v>
      </c>
      <c r="N24" s="60">
        <f t="shared" si="0"/>
        <v>9.2609999999999957</v>
      </c>
    </row>
    <row r="25" spans="2:14" ht="15.6" x14ac:dyDescent="0.3">
      <c r="B25" s="1">
        <f>B24+$D$6</f>
        <v>2.2499999999999996</v>
      </c>
      <c r="C25" s="1">
        <f>C24+($D$6/6*(D24+2*G24+2*J24+M24))</f>
        <v>11.390624999999995</v>
      </c>
      <c r="D25" s="1">
        <f t="shared" si="1"/>
        <v>15.187499999999995</v>
      </c>
      <c r="E25" s="1">
        <f>B25+$D$6/2</f>
        <v>2.3249999999999997</v>
      </c>
      <c r="F25" s="1">
        <f>C25+(D25*$D$6)/2</f>
        <v>12.529687499999994</v>
      </c>
      <c r="G25" s="1">
        <f t="shared" si="2"/>
        <v>16.216874999999995</v>
      </c>
      <c r="H25" s="1">
        <f t="shared" si="3"/>
        <v>2.3249999999999997</v>
      </c>
      <c r="I25" s="1">
        <f>C25+(G25*$D$6)/2</f>
        <v>12.606890624999995</v>
      </c>
      <c r="J25" s="1">
        <f t="shared" si="4"/>
        <v>16.216874999999995</v>
      </c>
      <c r="K25">
        <f>B25+$D$6</f>
        <v>2.3999999999999995</v>
      </c>
      <c r="L25">
        <f>C25+J25*$D$6</f>
        <v>13.823156249999993</v>
      </c>
      <c r="M25">
        <f t="shared" si="5"/>
        <v>17.27999999999999</v>
      </c>
      <c r="N25" s="60">
        <f t="shared" si="0"/>
        <v>11.390624999999993</v>
      </c>
    </row>
    <row r="26" spans="2:14" ht="15.6" x14ac:dyDescent="0.3">
      <c r="B26" s="1">
        <f>B25+$D$6</f>
        <v>2.3999999999999995</v>
      </c>
      <c r="C26" s="1">
        <f>C25+($D$6/6*(D25+2*G25+2*J25+M25))</f>
        <v>13.823999999999995</v>
      </c>
      <c r="D26" s="1">
        <f t="shared" si="1"/>
        <v>17.27999999999999</v>
      </c>
      <c r="E26" s="1">
        <f>B26+$D$6/2</f>
        <v>2.4749999999999996</v>
      </c>
      <c r="F26" s="1">
        <f>C26+(D26*$D$6)/2</f>
        <v>15.119999999999994</v>
      </c>
      <c r="G26" s="1">
        <f t="shared" si="2"/>
        <v>18.376874999999995</v>
      </c>
      <c r="H26" s="1">
        <f t="shared" si="3"/>
        <v>2.4749999999999996</v>
      </c>
      <c r="I26" s="1">
        <f>C26+(G26*$D$6)/2</f>
        <v>15.202265624999994</v>
      </c>
      <c r="J26" s="1">
        <f t="shared" si="4"/>
        <v>18.376874999999995</v>
      </c>
      <c r="K26">
        <f>B26+$D$6</f>
        <v>2.5499999999999994</v>
      </c>
      <c r="L26">
        <f>C26+J26*$D$6</f>
        <v>16.580531249999993</v>
      </c>
      <c r="M26">
        <f t="shared" si="5"/>
        <v>19.50749999999999</v>
      </c>
      <c r="N26" s="60">
        <f t="shared" si="0"/>
        <v>13.823999999999989</v>
      </c>
    </row>
    <row r="27" spans="2:14" ht="15.6" x14ac:dyDescent="0.3">
      <c r="B27" s="1">
        <f>B26+$D$6</f>
        <v>2.5499999999999994</v>
      </c>
      <c r="C27" s="1">
        <f>C26+($D$6/6*(D26+2*G26+2*J26+M26))</f>
        <v>16.581374999999994</v>
      </c>
      <c r="D27" s="1">
        <f t="shared" si="1"/>
        <v>19.50749999999999</v>
      </c>
      <c r="E27" s="1">
        <f>B27+$D$6/2</f>
        <v>2.6249999999999996</v>
      </c>
      <c r="F27" s="1">
        <f>C27+(D27*$D$6)/2</f>
        <v>18.044437499999994</v>
      </c>
      <c r="G27" s="1">
        <f t="shared" si="2"/>
        <v>20.671874999999993</v>
      </c>
      <c r="H27" s="1">
        <f t="shared" si="3"/>
        <v>2.6249999999999996</v>
      </c>
      <c r="I27" s="1">
        <f>C27+(G27*$D$6)/2</f>
        <v>18.131765624999993</v>
      </c>
      <c r="J27" s="1">
        <f t="shared" si="4"/>
        <v>20.671874999999993</v>
      </c>
      <c r="K27">
        <f>B27+$D$6</f>
        <v>2.6999999999999993</v>
      </c>
      <c r="L27">
        <f>C27+J27*$D$6</f>
        <v>19.682156249999991</v>
      </c>
      <c r="M27">
        <f t="shared" si="5"/>
        <v>21.86999999999999</v>
      </c>
      <c r="N27" s="60">
        <f t="shared" si="0"/>
        <v>16.581374999999987</v>
      </c>
    </row>
    <row r="28" spans="2:14" ht="15.6" x14ac:dyDescent="0.3">
      <c r="B28" s="1">
        <f>B27+$D$6</f>
        <v>2.6999999999999993</v>
      </c>
      <c r="C28" s="1">
        <f>C27+($D$6/6*(D27+2*G27+2*J27+M27))</f>
        <v>19.682999999999993</v>
      </c>
      <c r="D28" s="1">
        <f t="shared" si="1"/>
        <v>21.86999999999999</v>
      </c>
      <c r="E28" s="1">
        <f>B28+$D$6/2</f>
        <v>2.7749999999999995</v>
      </c>
      <c r="F28" s="1">
        <f>C28+(D28*$D$6)/2</f>
        <v>21.323249999999991</v>
      </c>
      <c r="G28" s="1">
        <f t="shared" si="2"/>
        <v>23.101874999999993</v>
      </c>
      <c r="H28" s="1">
        <f t="shared" si="3"/>
        <v>2.7749999999999995</v>
      </c>
      <c r="I28" s="1">
        <f>C28+(G28*$D$6)/2</f>
        <v>21.415640624999991</v>
      </c>
      <c r="J28" s="1">
        <f t="shared" si="4"/>
        <v>23.101874999999993</v>
      </c>
      <c r="K28">
        <f>B28+$D$6</f>
        <v>2.8499999999999992</v>
      </c>
      <c r="L28">
        <f>C28+J28*$D$6</f>
        <v>23.148281249999993</v>
      </c>
      <c r="M28">
        <f t="shared" si="5"/>
        <v>24.367499999999986</v>
      </c>
      <c r="N28" s="60">
        <f t="shared" si="0"/>
        <v>19.682999999999986</v>
      </c>
    </row>
    <row r="29" spans="2:14" ht="15.6" x14ac:dyDescent="0.3">
      <c r="B29" s="1">
        <f>B28+$D$6</f>
        <v>2.8499999999999992</v>
      </c>
      <c r="C29" s="1">
        <f>C28+($D$6/6*(D28+2*G28+2*J28+M28))</f>
        <v>23.149124999999991</v>
      </c>
      <c r="D29" s="1">
        <f t="shared" si="1"/>
        <v>24.367499999999986</v>
      </c>
      <c r="E29" s="1">
        <f>B29+$D$6/2</f>
        <v>2.9249999999999994</v>
      </c>
      <c r="F29" s="1">
        <f>C29+(D29*$D$6)/2</f>
        <v>24.97668749999999</v>
      </c>
      <c r="G29" s="1">
        <f t="shared" si="2"/>
        <v>25.666874999999987</v>
      </c>
      <c r="H29" s="1">
        <f t="shared" si="3"/>
        <v>2.9249999999999994</v>
      </c>
      <c r="I29" s="1">
        <f>C29+(G29*$D$6)/2</f>
        <v>25.074140624999991</v>
      </c>
      <c r="J29" s="1">
        <f t="shared" si="4"/>
        <v>25.666874999999987</v>
      </c>
      <c r="K29">
        <f>B29+$D$6</f>
        <v>2.9999999999999991</v>
      </c>
      <c r="L29">
        <f>C29+J29*$D$6</f>
        <v>26.999156249999988</v>
      </c>
      <c r="M29">
        <f t="shared" si="5"/>
        <v>26.999999999999986</v>
      </c>
      <c r="N29" s="60">
        <f t="shared" si="0"/>
        <v>23.14912499999998</v>
      </c>
    </row>
    <row r="30" spans="2:14" ht="15.6" x14ac:dyDescent="0.3">
      <c r="B30" s="48">
        <f>B29+$D$6</f>
        <v>2.9999999999999991</v>
      </c>
      <c r="C30" s="48">
        <f>C29+($D$6/6*(D29+2*G29+2*J29+M29))</f>
        <v>26.999999999999989</v>
      </c>
      <c r="D30" s="1">
        <f t="shared" si="1"/>
        <v>26.999999999999986</v>
      </c>
      <c r="E30" s="1">
        <f>B30+$D$6/2</f>
        <v>3.0749999999999993</v>
      </c>
      <c r="F30" s="1">
        <f>C30+(D30*$D$6)/2</f>
        <v>29.024999999999988</v>
      </c>
      <c r="G30" s="1">
        <f t="shared" si="2"/>
        <v>28.366874999999986</v>
      </c>
      <c r="H30" s="1">
        <f t="shared" si="3"/>
        <v>3.0749999999999993</v>
      </c>
      <c r="I30" s="1">
        <f>C30+(G30*$D$6)/2</f>
        <v>29.127515624999987</v>
      </c>
      <c r="J30" s="1">
        <f t="shared" si="4"/>
        <v>28.366874999999986</v>
      </c>
      <c r="K30">
        <f>B30+$D$6</f>
        <v>3.149999999999999</v>
      </c>
      <c r="L30">
        <f>C30+J30*$D$6</f>
        <v>31.255031249999988</v>
      </c>
      <c r="M30">
        <f t="shared" si="5"/>
        <v>29.767499999999984</v>
      </c>
      <c r="N30" s="60">
        <f t="shared" si="0"/>
        <v>26.999999999999975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Euler y Heun 1</vt:lpstr>
      <vt:lpstr>Euler y Heun 2</vt:lpstr>
      <vt:lpstr>Euler y Heun 3</vt:lpstr>
      <vt:lpstr>Ralston</vt:lpstr>
      <vt:lpstr>RungeKuta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Martínez</dc:creator>
  <cp:lastModifiedBy>Alejandra Martínez</cp:lastModifiedBy>
  <dcterms:created xsi:type="dcterms:W3CDTF">2020-11-30T23:31:33Z</dcterms:created>
  <dcterms:modified xsi:type="dcterms:W3CDTF">2020-12-01T06:29:25Z</dcterms:modified>
</cp:coreProperties>
</file>