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2"/>
  </bookViews>
  <sheets>
    <sheet name="Formula General" sheetId="3" r:id="rId1"/>
    <sheet name="Division Sintetica" sheetId="1" r:id="rId2"/>
    <sheet name="bairstow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I14" i="2"/>
  <c r="I23" i="2"/>
  <c r="H14" i="2"/>
  <c r="H23" i="2"/>
  <c r="G14" i="2"/>
  <c r="G23" i="2"/>
  <c r="F14" i="2"/>
  <c r="F23" i="2"/>
  <c r="E14" i="2"/>
  <c r="E23" i="2"/>
  <c r="E26" i="2"/>
  <c r="E17" i="2"/>
  <c r="F6" i="2"/>
  <c r="F8" i="2"/>
  <c r="G6" i="2"/>
  <c r="G7" i="2"/>
  <c r="G8" i="2"/>
  <c r="H6" i="2"/>
  <c r="H7" i="2"/>
  <c r="H8" i="2"/>
  <c r="I6" i="2"/>
  <c r="I7" i="2"/>
  <c r="I8" i="2"/>
  <c r="M5" i="2"/>
  <c r="E11" i="2"/>
  <c r="F9" i="2"/>
  <c r="F11" i="2"/>
  <c r="O5" i="2"/>
  <c r="N5" i="2"/>
  <c r="G9" i="2"/>
  <c r="G10" i="2"/>
  <c r="G11" i="2"/>
  <c r="P5" i="2"/>
  <c r="H9" i="2"/>
  <c r="H10" i="2"/>
  <c r="H11" i="2"/>
  <c r="Q5" i="2"/>
  <c r="R5" i="2"/>
  <c r="K5" i="2"/>
  <c r="K6" i="2"/>
  <c r="D15" i="2"/>
  <c r="F15" i="2"/>
  <c r="F17" i="2"/>
  <c r="G15" i="2"/>
  <c r="S5" i="2"/>
  <c r="L6" i="2"/>
  <c r="D16" i="2"/>
  <c r="G16" i="2"/>
  <c r="G17" i="2"/>
  <c r="H15" i="2"/>
  <c r="H16" i="2"/>
  <c r="H17" i="2"/>
  <c r="I15" i="2"/>
  <c r="I16" i="2"/>
  <c r="I17" i="2"/>
  <c r="M6" i="2"/>
  <c r="E20" i="2"/>
  <c r="F18" i="2"/>
  <c r="F20" i="2"/>
  <c r="O6" i="2"/>
  <c r="N6" i="2"/>
  <c r="G18" i="2"/>
  <c r="G19" i="2"/>
  <c r="G20" i="2"/>
  <c r="P6" i="2"/>
  <c r="H18" i="2"/>
  <c r="H19" i="2"/>
  <c r="H20" i="2"/>
  <c r="Q6" i="2"/>
  <c r="R6" i="2"/>
  <c r="K7" i="2"/>
  <c r="D24" i="2"/>
  <c r="F24" i="2"/>
  <c r="F26" i="2"/>
  <c r="G24" i="2"/>
  <c r="S6" i="2"/>
  <c r="L7" i="2"/>
  <c r="D25" i="2"/>
  <c r="G25" i="2"/>
  <c r="G26" i="2"/>
  <c r="H24" i="2"/>
  <c r="H25" i="2"/>
  <c r="H26" i="2"/>
  <c r="I24" i="2"/>
  <c r="I25" i="2"/>
  <c r="I26" i="2"/>
  <c r="M7" i="2"/>
  <c r="E29" i="2"/>
  <c r="F27" i="2"/>
  <c r="F29" i="2"/>
  <c r="O7" i="2"/>
  <c r="N7" i="2"/>
  <c r="G27" i="2"/>
  <c r="G28" i="2"/>
  <c r="G29" i="2"/>
  <c r="P7" i="2"/>
  <c r="H27" i="2"/>
  <c r="H28" i="2"/>
  <c r="H29" i="2"/>
  <c r="Q7" i="2"/>
  <c r="R7" i="2"/>
  <c r="K8" i="2"/>
  <c r="L12" i="2"/>
  <c r="P12" i="2"/>
  <c r="S7" i="2"/>
  <c r="L8" i="2"/>
  <c r="M12" i="2"/>
  <c r="N12" i="2"/>
  <c r="R12" i="2"/>
  <c r="L11" i="2"/>
  <c r="P11" i="2"/>
  <c r="M11" i="2"/>
  <c r="N11" i="2"/>
  <c r="R11" i="2"/>
  <c r="L16" i="2"/>
  <c r="L19" i="2"/>
  <c r="S19" i="2"/>
  <c r="S20" i="2"/>
  <c r="R20" i="2"/>
  <c r="N19" i="2"/>
  <c r="K16" i="2"/>
  <c r="M16" i="2"/>
  <c r="O19" i="2"/>
  <c r="P19" i="2"/>
  <c r="Q19" i="2"/>
  <c r="Q20" i="2"/>
  <c r="P20" i="2"/>
  <c r="O20" i="2"/>
  <c r="N20" i="2"/>
  <c r="L20" i="2"/>
  <c r="T7" i="2"/>
  <c r="U7" i="2"/>
  <c r="U6" i="2"/>
  <c r="T6" i="2"/>
  <c r="T5" i="2"/>
  <c r="U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B5" i="2"/>
  <c r="D6" i="1"/>
  <c r="D7" i="1"/>
  <c r="E6" i="1"/>
  <c r="E7" i="1"/>
  <c r="F6" i="1"/>
  <c r="F7" i="1"/>
  <c r="G6" i="1"/>
  <c r="G7" i="1"/>
  <c r="H6" i="1"/>
  <c r="H7" i="1"/>
</calcChain>
</file>

<file path=xl/sharedStrings.xml><?xml version="1.0" encoding="utf-8"?>
<sst xmlns="http://schemas.openxmlformats.org/spreadsheetml/2006/main" count="92" uniqueCount="52">
  <si>
    <t>Ejemplo 1</t>
  </si>
  <si>
    <t>x</t>
  </si>
  <si>
    <t>f(x)</t>
  </si>
  <si>
    <t xml:space="preserve"> </t>
  </si>
  <si>
    <t>Metodo Division sintetica</t>
  </si>
  <si>
    <t>f(x) = x^5 + 3x^4 - 7x^3 + 2x^2 + 8x + 1</t>
  </si>
  <si>
    <t>Metodo de bairstow</t>
  </si>
  <si>
    <t>x^4 - 1.1*x^3 + 2.3x^2 + 0.5*x + 3.3</t>
  </si>
  <si>
    <t>a4</t>
  </si>
  <si>
    <t>a3</t>
  </si>
  <si>
    <t>a2</t>
  </si>
  <si>
    <t>a1</t>
  </si>
  <si>
    <t>a0</t>
  </si>
  <si>
    <t>r</t>
  </si>
  <si>
    <t>s</t>
  </si>
  <si>
    <t>b0</t>
  </si>
  <si>
    <t>b1</t>
  </si>
  <si>
    <t>c3</t>
  </si>
  <si>
    <t>c2</t>
  </si>
  <si>
    <t>c1</t>
  </si>
  <si>
    <t>DeltaR</t>
  </si>
  <si>
    <t>DeltaS</t>
  </si>
  <si>
    <t>Error1</t>
  </si>
  <si>
    <t>Error2</t>
  </si>
  <si>
    <t>r0</t>
  </si>
  <si>
    <t>r1</t>
  </si>
  <si>
    <t>raiz</t>
  </si>
  <si>
    <t>i</t>
  </si>
  <si>
    <t xml:space="preserve"> +</t>
  </si>
  <si>
    <t>-</t>
  </si>
  <si>
    <t>a</t>
  </si>
  <si>
    <t>b</t>
  </si>
  <si>
    <t>c</t>
  </si>
  <si>
    <t>x^2 -</t>
  </si>
  <si>
    <t>2x +</t>
  </si>
  <si>
    <t>r3</t>
  </si>
  <si>
    <t>r4</t>
  </si>
  <si>
    <t>+</t>
  </si>
  <si>
    <t>b*b</t>
  </si>
  <si>
    <t>4ac</t>
  </si>
  <si>
    <t>1.4 i</t>
  </si>
  <si>
    <t>1.4i</t>
  </si>
  <si>
    <t>3*x^2 - 5*x + 2</t>
  </si>
  <si>
    <t>https://www.youtube.com/watch?v=-qq8Vsxjr4w</t>
  </si>
  <si>
    <t>x1</t>
  </si>
  <si>
    <t>x2</t>
  </si>
  <si>
    <t>https://www.youtube.com/watch?v=Y3A5Ml9d5kQ</t>
  </si>
  <si>
    <t>numeros imaginarios</t>
  </si>
  <si>
    <t>(x+1)</t>
  </si>
  <si>
    <t>https://www.youtube.com/watch?v=stIFJ0GnS84</t>
  </si>
  <si>
    <t>( r +- raiz( r*r + 4s) ) /2</t>
  </si>
  <si>
    <t>raiz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</si>
</sst>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65" fontId="0" fillId="0" borderId="0" xfId="0" applyNumberFormat="1"/>
    <xf numFmtId="0" fontId="2" fillId="7" borderId="0" xfId="0" applyFont="1" applyFill="1"/>
    <xf numFmtId="0" fontId="3" fillId="0" borderId="0" xfId="1"/>
    <xf numFmtId="0" fontId="2" fillId="8" borderId="0" xfId="0" applyFont="1" applyFill="1"/>
    <xf numFmtId="165" fontId="0" fillId="9" borderId="0" xfId="0" applyNumberFormat="1" applyFill="1"/>
    <xf numFmtId="0" fontId="2" fillId="9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bairstow!$A$5:$A$45</c:f>
              <c:numCache>
                <c:formatCode>0.0000</c:formatCode>
                <c:ptCount val="41"/>
                <c:pt idx="0">
                  <c:v>-4.0</c:v>
                </c:pt>
                <c:pt idx="1">
                  <c:v>-3.8</c:v>
                </c:pt>
                <c:pt idx="2">
                  <c:v>-3.6</c:v>
                </c:pt>
                <c:pt idx="3">
                  <c:v>-3.399999999999999</c:v>
                </c:pt>
                <c:pt idx="4">
                  <c:v>-3.199999999999999</c:v>
                </c:pt>
                <c:pt idx="5">
                  <c:v>-2.999999999999999</c:v>
                </c:pt>
                <c:pt idx="6">
                  <c:v>-2.799999999999999</c:v>
                </c:pt>
                <c:pt idx="7">
                  <c:v>-2.599999999999999</c:v>
                </c:pt>
                <c:pt idx="8">
                  <c:v>-2.399999999999999</c:v>
                </c:pt>
                <c:pt idx="9">
                  <c:v>-2.199999999999998</c:v>
                </c:pt>
                <c:pt idx="10">
                  <c:v>-1.999999999999998</c:v>
                </c:pt>
                <c:pt idx="11">
                  <c:v>-1.799999999999998</c:v>
                </c:pt>
                <c:pt idx="12">
                  <c:v>-1.599999999999999</c:v>
                </c:pt>
                <c:pt idx="13">
                  <c:v>-1.399999999999999</c:v>
                </c:pt>
                <c:pt idx="14">
                  <c:v>-1.199999999999999</c:v>
                </c:pt>
                <c:pt idx="15">
                  <c:v>-0.999999999999999</c:v>
                </c:pt>
                <c:pt idx="16">
                  <c:v>-0.799999999999999</c:v>
                </c:pt>
                <c:pt idx="17">
                  <c:v>-0.599999999999999</c:v>
                </c:pt>
                <c:pt idx="18">
                  <c:v>-0.399999999999999</c:v>
                </c:pt>
                <c:pt idx="19">
                  <c:v>-0.199999999999999</c:v>
                </c:pt>
                <c:pt idx="20">
                  <c:v>1.27675647831893E-15</c:v>
                </c:pt>
                <c:pt idx="21">
                  <c:v>0.200000000000001</c:v>
                </c:pt>
                <c:pt idx="22">
                  <c:v>0.400000000000001</c:v>
                </c:pt>
                <c:pt idx="23">
                  <c:v>0.600000000000001</c:v>
                </c:pt>
                <c:pt idx="24">
                  <c:v>0.800000000000001</c:v>
                </c:pt>
                <c:pt idx="25">
                  <c:v>1.000000000000001</c:v>
                </c:pt>
                <c:pt idx="26">
                  <c:v>1.200000000000001</c:v>
                </c:pt>
                <c:pt idx="27">
                  <c:v>1.400000000000001</c:v>
                </c:pt>
                <c:pt idx="28">
                  <c:v>1.600000000000001</c:v>
                </c:pt>
                <c:pt idx="29">
                  <c:v>1.800000000000001</c:v>
                </c:pt>
                <c:pt idx="30">
                  <c:v>2.000000000000001</c:v>
                </c:pt>
                <c:pt idx="31">
                  <c:v>2.200000000000001</c:v>
                </c:pt>
                <c:pt idx="32">
                  <c:v>2.400000000000002</c:v>
                </c:pt>
                <c:pt idx="33">
                  <c:v>2.600000000000002</c:v>
                </c:pt>
                <c:pt idx="34">
                  <c:v>2.800000000000002</c:v>
                </c:pt>
                <c:pt idx="35">
                  <c:v>3.000000000000002</c:v>
                </c:pt>
                <c:pt idx="36">
                  <c:v>3.200000000000002</c:v>
                </c:pt>
                <c:pt idx="37">
                  <c:v>3.400000000000003</c:v>
                </c:pt>
                <c:pt idx="38">
                  <c:v>3.600000000000003</c:v>
                </c:pt>
                <c:pt idx="39">
                  <c:v>3.800000000000003</c:v>
                </c:pt>
                <c:pt idx="40">
                  <c:v>4.000000000000003</c:v>
                </c:pt>
              </c:numCache>
            </c:numRef>
          </c:xVal>
          <c:yVal>
            <c:numRef>
              <c:f>bairstow!$B$5:$B$45</c:f>
              <c:numCache>
                <c:formatCode>General</c:formatCode>
                <c:ptCount val="41"/>
                <c:pt idx="0">
                  <c:v>364.5</c:v>
                </c:pt>
                <c:pt idx="1">
                  <c:v>303.4848</c:v>
                </c:pt>
                <c:pt idx="2">
                  <c:v>250.5912</c:v>
                </c:pt>
                <c:pt idx="3">
                  <c:v>205.0559999999999</c:v>
                </c:pt>
                <c:pt idx="4">
                  <c:v>166.1543999999999</c:v>
                </c:pt>
                <c:pt idx="5">
                  <c:v>133.1999999999999</c:v>
                </c:pt>
                <c:pt idx="6">
                  <c:v>105.5447999999999</c:v>
                </c:pt>
                <c:pt idx="7">
                  <c:v>82.57919999999988</c:v>
                </c:pt>
                <c:pt idx="8">
                  <c:v>63.73199999999988</c:v>
                </c:pt>
                <c:pt idx="9">
                  <c:v>48.47039999999988</c:v>
                </c:pt>
                <c:pt idx="10">
                  <c:v>36.2999999999999</c:v>
                </c:pt>
                <c:pt idx="11">
                  <c:v>26.76479999999994</c:v>
                </c:pt>
                <c:pt idx="12">
                  <c:v>19.44719999999995</c:v>
                </c:pt>
                <c:pt idx="13">
                  <c:v>13.96799999999997</c:v>
                </c:pt>
                <c:pt idx="14">
                  <c:v>9.986399999999974</c:v>
                </c:pt>
                <c:pt idx="15">
                  <c:v>7.199999999999985</c:v>
                </c:pt>
                <c:pt idx="16">
                  <c:v>5.34479999999999</c:v>
                </c:pt>
                <c:pt idx="17">
                  <c:v>4.195199999999994</c:v>
                </c:pt>
                <c:pt idx="18">
                  <c:v>3.563999999999997</c:v>
                </c:pt>
                <c:pt idx="19">
                  <c:v>3.302399999999999</c:v>
                </c:pt>
                <c:pt idx="20">
                  <c:v>3.3</c:v>
                </c:pt>
                <c:pt idx="21">
                  <c:v>3.484800000000002</c:v>
                </c:pt>
                <c:pt idx="22">
                  <c:v>3.823200000000003</c:v>
                </c:pt>
                <c:pt idx="23">
                  <c:v>4.320000000000004</c:v>
                </c:pt>
                <c:pt idx="24">
                  <c:v>5.018400000000005</c:v>
                </c:pt>
                <c:pt idx="25">
                  <c:v>6.000000000000007</c:v>
                </c:pt>
                <c:pt idx="26">
                  <c:v>7.38480000000001</c:v>
                </c:pt>
                <c:pt idx="27">
                  <c:v>9.331200000000013</c:v>
                </c:pt>
                <c:pt idx="28">
                  <c:v>12.03600000000002</c:v>
                </c:pt>
                <c:pt idx="29">
                  <c:v>15.73440000000002</c:v>
                </c:pt>
                <c:pt idx="30">
                  <c:v>20.70000000000003</c:v>
                </c:pt>
                <c:pt idx="31">
                  <c:v>27.24480000000006</c:v>
                </c:pt>
                <c:pt idx="32">
                  <c:v>35.71920000000008</c:v>
                </c:pt>
                <c:pt idx="33">
                  <c:v>46.51200000000011</c:v>
                </c:pt>
                <c:pt idx="34">
                  <c:v>60.05040000000015</c:v>
                </c:pt>
                <c:pt idx="35">
                  <c:v>76.80000000000021</c:v>
                </c:pt>
                <c:pt idx="36">
                  <c:v>97.26480000000026</c:v>
                </c:pt>
                <c:pt idx="37">
                  <c:v>121.9872000000004</c:v>
                </c:pt>
                <c:pt idx="38">
                  <c:v>151.5480000000005</c:v>
                </c:pt>
                <c:pt idx="39">
                  <c:v>186.5664000000006</c:v>
                </c:pt>
                <c:pt idx="40">
                  <c:v>227.7000000000006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8488"/>
        <c:axId val="2098265384"/>
      </c:scatterChart>
      <c:valAx>
        <c:axId val="209827848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98265384"/>
        <c:crosses val="autoZero"/>
        <c:crossBetween val="midCat"/>
      </c:valAx>
      <c:valAx>
        <c:axId val="209826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7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21</xdr:row>
      <xdr:rowOff>127000</xdr:rowOff>
    </xdr:from>
    <xdr:to>
      <xdr:col>17</xdr:col>
      <xdr:colOff>825500</xdr:colOff>
      <xdr:row>33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-qq8Vsxjr4w" TargetMode="External"/><Relationship Id="rId2" Type="http://schemas.openxmlformats.org/officeDocument/2006/relationships/hyperlink" Target="https://www.youtube.com/watch?v=Y3A5Ml9d5k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stIFJ0GnS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workbookViewId="0">
      <selection activeCell="H3" sqref="H3"/>
    </sheetView>
  </sheetViews>
  <sheetFormatPr baseColWidth="10" defaultRowHeight="15" x14ac:dyDescent="0"/>
  <cols>
    <col min="3" max="3" width="11.5" bestFit="1" customWidth="1"/>
  </cols>
  <sheetData>
    <row r="1" spans="2:12">
      <c r="C1" t="s">
        <v>42</v>
      </c>
      <c r="H1" s="11" t="s">
        <v>43</v>
      </c>
    </row>
    <row r="2" spans="2:12">
      <c r="C2" t="s">
        <v>30</v>
      </c>
      <c r="D2" t="s">
        <v>31</v>
      </c>
      <c r="E2" t="s">
        <v>32</v>
      </c>
    </row>
    <row r="3" spans="2:12">
      <c r="C3">
        <v>3</v>
      </c>
      <c r="D3">
        <v>-5</v>
      </c>
      <c r="E3">
        <v>2</v>
      </c>
      <c r="H3" s="11" t="s">
        <v>46</v>
      </c>
      <c r="L3" t="s">
        <v>47</v>
      </c>
    </row>
    <row r="4" spans="2:12">
      <c r="C4" t="s">
        <v>3</v>
      </c>
      <c r="D4" t="s">
        <v>38</v>
      </c>
      <c r="E4" t="s">
        <v>39</v>
      </c>
    </row>
    <row r="5" spans="2:12">
      <c r="B5" t="s">
        <v>44</v>
      </c>
      <c r="C5">
        <f>D3 * -1</f>
        <v>5</v>
      </c>
      <c r="D5">
        <f>D3*D3</f>
        <v>25</v>
      </c>
      <c r="E5">
        <f>4*C3*E3</f>
        <v>24</v>
      </c>
      <c r="F5">
        <f>D5-E5</f>
        <v>1</v>
      </c>
      <c r="G5">
        <f>SQRT(F5)</f>
        <v>1</v>
      </c>
      <c r="H5">
        <f>C5+G5</f>
        <v>6</v>
      </c>
      <c r="I5">
        <f>H5/(2*C3)</f>
        <v>1</v>
      </c>
    </row>
    <row r="6" spans="2:12">
      <c r="B6" t="s">
        <v>45</v>
      </c>
    </row>
  </sheetData>
  <hyperlinks>
    <hyperlink ref="H1" r:id="rId1"/>
    <hyperlink ref="H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5" sqref="C5"/>
    </sheetView>
  </sheetViews>
  <sheetFormatPr baseColWidth="10" defaultRowHeight="15" x14ac:dyDescent="0"/>
  <cols>
    <col min="2" max="2" width="14.5" customWidth="1"/>
    <col min="3" max="3" width="17" customWidth="1"/>
  </cols>
  <sheetData>
    <row r="1" spans="1:8">
      <c r="B1" t="s">
        <v>4</v>
      </c>
      <c r="E1" s="11" t="s">
        <v>49</v>
      </c>
    </row>
    <row r="3" spans="1:8">
      <c r="B3" t="s">
        <v>0</v>
      </c>
      <c r="C3" t="s">
        <v>5</v>
      </c>
      <c r="F3" t="s">
        <v>48</v>
      </c>
    </row>
    <row r="4" spans="1:8">
      <c r="C4" t="s">
        <v>3</v>
      </c>
    </row>
    <row r="5" spans="1:8">
      <c r="A5" t="s">
        <v>3</v>
      </c>
      <c r="C5">
        <v>1</v>
      </c>
      <c r="D5">
        <v>3</v>
      </c>
      <c r="E5">
        <v>-7</v>
      </c>
      <c r="F5">
        <v>2</v>
      </c>
      <c r="G5">
        <v>8</v>
      </c>
      <c r="H5">
        <v>1</v>
      </c>
    </row>
    <row r="6" spans="1:8">
      <c r="B6">
        <v>-1</v>
      </c>
      <c r="C6" t="s">
        <v>3</v>
      </c>
      <c r="D6">
        <f>C7*B6</f>
        <v>-1</v>
      </c>
      <c r="E6">
        <f>D7*B6</f>
        <v>-2</v>
      </c>
      <c r="F6">
        <f>E7*B6</f>
        <v>9</v>
      </c>
      <c r="G6">
        <f>F7*B6</f>
        <v>-11</v>
      </c>
      <c r="H6">
        <f>G7*B6</f>
        <v>3</v>
      </c>
    </row>
    <row r="7" spans="1:8">
      <c r="C7">
        <v>1</v>
      </c>
      <c r="D7">
        <f>D5+D6</f>
        <v>2</v>
      </c>
      <c r="E7">
        <f>E5+E6</f>
        <v>-9</v>
      </c>
      <c r="F7">
        <f>+F5+F6</f>
        <v>11</v>
      </c>
      <c r="G7">
        <f>G5+G6</f>
        <v>-3</v>
      </c>
      <c r="H7" s="1">
        <f>+H5+H6</f>
        <v>4</v>
      </c>
    </row>
    <row r="8" spans="1:8">
      <c r="C8" t="s">
        <v>3</v>
      </c>
    </row>
    <row r="9" spans="1:8">
      <c r="C9" t="s">
        <v>3</v>
      </c>
    </row>
    <row r="10" spans="1:8">
      <c r="C10" t="s">
        <v>3</v>
      </c>
    </row>
    <row r="11" spans="1:8">
      <c r="C11" t="s">
        <v>3</v>
      </c>
    </row>
    <row r="12" spans="1:8">
      <c r="C12" t="s">
        <v>3</v>
      </c>
    </row>
    <row r="13" spans="1:8">
      <c r="C13" t="s">
        <v>3</v>
      </c>
    </row>
    <row r="14" spans="1:8">
      <c r="B14" t="s">
        <v>3</v>
      </c>
      <c r="C14" t="s">
        <v>3</v>
      </c>
    </row>
    <row r="15" spans="1:8">
      <c r="C15" t="s">
        <v>3</v>
      </c>
    </row>
    <row r="16" spans="1:8">
      <c r="C16" t="s">
        <v>3</v>
      </c>
    </row>
    <row r="17" spans="3:3">
      <c r="C17" t="s">
        <v>3</v>
      </c>
    </row>
  </sheetData>
  <hyperlinks>
    <hyperlink ref="E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Q5" sqref="Q5"/>
    </sheetView>
  </sheetViews>
  <sheetFormatPr baseColWidth="10" defaultRowHeight="15" x14ac:dyDescent="0"/>
  <cols>
    <col min="3" max="3" width="3.1640625" customWidth="1"/>
    <col min="4" max="4" width="9.6640625" customWidth="1"/>
    <col min="11" max="11" width="11.33203125" customWidth="1"/>
    <col min="12" max="12" width="10" customWidth="1"/>
    <col min="13" max="13" width="7.5" customWidth="1"/>
    <col min="14" max="15" width="8.6640625" customWidth="1"/>
    <col min="16" max="16" width="9" customWidth="1"/>
    <col min="17" max="17" width="6.6640625" customWidth="1"/>
    <col min="18" max="18" width="11.1640625" customWidth="1"/>
    <col min="19" max="19" width="9.33203125" customWidth="1"/>
    <col min="20" max="20" width="10.6640625" customWidth="1"/>
  </cols>
  <sheetData>
    <row r="1" spans="1:21">
      <c r="B1" t="s">
        <v>6</v>
      </c>
      <c r="G1" t="s">
        <v>13</v>
      </c>
      <c r="H1" t="s">
        <v>14</v>
      </c>
    </row>
    <row r="2" spans="1:21">
      <c r="C2" t="s">
        <v>7</v>
      </c>
      <c r="G2">
        <v>-1</v>
      </c>
      <c r="H2">
        <v>-1</v>
      </c>
    </row>
    <row r="4" spans="1:21">
      <c r="A4" t="s">
        <v>1</v>
      </c>
      <c r="B4" t="s">
        <v>2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</row>
    <row r="5" spans="1:21">
      <c r="A5" s="2">
        <v>-4</v>
      </c>
      <c r="B5">
        <f>A5^4 - 1.1*A5^3 + 2.3*A5^2 + 0.5*A5 + 3.3</f>
        <v>364.5</v>
      </c>
      <c r="E5">
        <v>1</v>
      </c>
      <c r="F5">
        <v>-1.1000000000000001</v>
      </c>
      <c r="G5">
        <v>2.2999999999999998</v>
      </c>
      <c r="H5">
        <v>0.5</v>
      </c>
      <c r="I5">
        <v>3.3</v>
      </c>
      <c r="K5">
        <f>-1</f>
        <v>-1</v>
      </c>
      <c r="L5">
        <v>-1</v>
      </c>
      <c r="M5">
        <f>I8</f>
        <v>0.69999999999999929</v>
      </c>
      <c r="N5">
        <f>H8</f>
        <v>-0.80000000000000027</v>
      </c>
      <c r="O5">
        <f>F11</f>
        <v>-3.1</v>
      </c>
      <c r="P5">
        <f>G11</f>
        <v>5.5</v>
      </c>
      <c r="Q5">
        <f>H11</f>
        <v>-3.2000000000000006</v>
      </c>
      <c r="R5" s="9">
        <f>((M5*O5)-(N5*P5))/((P5^2)-(Q5*O5))</f>
        <v>0.10969011313330072</v>
      </c>
      <c r="S5" s="9">
        <f>((N5*Q5)-(M5*P5))/((P5^2)-(Q5*O5))</f>
        <v>-6.3453025086079431E-2</v>
      </c>
      <c r="T5" s="9">
        <f t="shared" ref="T5:U7" si="0">ABS((R5/K5)*100)</f>
        <v>10.969011313330073</v>
      </c>
      <c r="U5" s="9">
        <f t="shared" si="0"/>
        <v>6.3453025086079435</v>
      </c>
    </row>
    <row r="6" spans="1:21">
      <c r="A6" s="2">
        <f>A5+0.2</f>
        <v>-3.8</v>
      </c>
      <c r="B6">
        <f t="shared" ref="B6:B45" si="1">A6^4 - 1.1*A6^3 + 2.3*A6^2 + 0.5*A6 + 3.3</f>
        <v>303.48480000000001</v>
      </c>
      <c r="C6" s="12" t="s">
        <v>13</v>
      </c>
      <c r="D6" s="12">
        <v>-1</v>
      </c>
      <c r="F6">
        <f>E8*D6</f>
        <v>-1</v>
      </c>
      <c r="G6">
        <f>F8*D6</f>
        <v>2.1</v>
      </c>
      <c r="H6">
        <f>G8*D6</f>
        <v>-3.4000000000000004</v>
      </c>
      <c r="I6">
        <f>H8*D6</f>
        <v>0.80000000000000027</v>
      </c>
      <c r="K6">
        <f t="shared" ref="K6:L8" si="2">R5+K5</f>
        <v>-0.89030988686669932</v>
      </c>
      <c r="L6">
        <f t="shared" si="2"/>
        <v>-1.0634530250860794</v>
      </c>
      <c r="M6">
        <f>I17</f>
        <v>0.15569768587084498</v>
      </c>
      <c r="N6">
        <f>H17</f>
        <v>-6.1931432002551023E-2</v>
      </c>
      <c r="O6">
        <f>F20</f>
        <v>-2.8806197737333989</v>
      </c>
      <c r="P6">
        <f>G20</f>
        <v>4.5097307848923638</v>
      </c>
      <c r="Q6">
        <f>H20</f>
        <v>-1.0135855243997827</v>
      </c>
      <c r="R6" s="9">
        <f>((M6*O6)-(N6*P6))/((P6^2)-(Q6*O6))</f>
        <v>-9.7148094561487364E-3</v>
      </c>
      <c r="S6" s="9">
        <f>((N6*Q6)-(M6*P6))/((P6^2)-(Q6*O6))</f>
        <v>-3.6708283488334797E-2</v>
      </c>
      <c r="T6" s="9">
        <f t="shared" si="0"/>
        <v>1.0911716919530599</v>
      </c>
      <c r="U6" s="9">
        <f t="shared" si="0"/>
        <v>3.4518011254294474</v>
      </c>
    </row>
    <row r="7" spans="1:21">
      <c r="A7" s="2">
        <f t="shared" ref="A7:A45" si="3">A6+0.2</f>
        <v>-3.5999999999999996</v>
      </c>
      <c r="B7">
        <f t="shared" si="1"/>
        <v>250.5911999999999</v>
      </c>
      <c r="C7" s="12" t="s">
        <v>14</v>
      </c>
      <c r="D7" s="12">
        <v>-1</v>
      </c>
      <c r="G7">
        <f>E8*D7</f>
        <v>-1</v>
      </c>
      <c r="H7">
        <f>F8*D7</f>
        <v>2.1</v>
      </c>
      <c r="I7">
        <f>G8*D7</f>
        <v>-3.4000000000000004</v>
      </c>
      <c r="K7">
        <f t="shared" si="2"/>
        <v>-0.90002469632284809</v>
      </c>
      <c r="L7">
        <f t="shared" si="2"/>
        <v>-1.1001613085744142</v>
      </c>
      <c r="M7">
        <f>I26</f>
        <v>-7.0604065648449676E-4</v>
      </c>
      <c r="N7">
        <f>H26</f>
        <v>3.5642009954717224E-4</v>
      </c>
      <c r="O7">
        <f>F29</f>
        <v>-2.9000493926456961</v>
      </c>
      <c r="P7">
        <f>G29</f>
        <v>4.5098650767345418</v>
      </c>
      <c r="Q7">
        <f>H29</f>
        <v>-0.86811139130195292</v>
      </c>
      <c r="R7" s="9">
        <f>((M7*O7)-(N7*P7))/((P7^2)-(Q7*O7))</f>
        <v>2.4697737828522638E-5</v>
      </c>
      <c r="S7" s="9">
        <f>((N7*Q7)-(M7*P7))/((P7^2)-(Q7*O7))</f>
        <v>1.6130882668436141E-4</v>
      </c>
      <c r="T7" s="13">
        <f t="shared" si="0"/>
        <v>2.7441177924814749E-3</v>
      </c>
      <c r="U7" s="13">
        <f t="shared" si="0"/>
        <v>1.4662288650505709E-2</v>
      </c>
    </row>
    <row r="8" spans="1:21">
      <c r="A8" s="2">
        <f t="shared" si="3"/>
        <v>-3.3999999999999995</v>
      </c>
      <c r="B8">
        <f t="shared" si="1"/>
        <v>205.0559999999999</v>
      </c>
      <c r="E8" s="1">
        <v>1</v>
      </c>
      <c r="F8" s="1">
        <f>F5+F6</f>
        <v>-2.1</v>
      </c>
      <c r="G8" s="1">
        <f>G5+G6+G7</f>
        <v>3.4000000000000004</v>
      </c>
      <c r="H8" s="3">
        <f>H5+H6+H7</f>
        <v>-0.80000000000000027</v>
      </c>
      <c r="I8" s="3">
        <f>I5+I6+I7</f>
        <v>0.69999999999999929</v>
      </c>
      <c r="J8" s="5"/>
      <c r="K8" s="9">
        <f t="shared" si="2"/>
        <v>-0.89999999858501956</v>
      </c>
      <c r="L8" s="9">
        <f t="shared" si="2"/>
        <v>-1.0999999997477299</v>
      </c>
    </row>
    <row r="9" spans="1:21">
      <c r="A9" s="2">
        <f t="shared" si="3"/>
        <v>-3.1999999999999993</v>
      </c>
      <c r="B9">
        <f t="shared" si="1"/>
        <v>166.1543999999999</v>
      </c>
      <c r="F9">
        <f>E11*D6</f>
        <v>-1</v>
      </c>
      <c r="G9">
        <f>F11*D6</f>
        <v>3.1</v>
      </c>
      <c r="H9">
        <f>G11*D6</f>
        <v>-5.5</v>
      </c>
    </row>
    <row r="10" spans="1:21">
      <c r="A10" s="2">
        <f t="shared" si="3"/>
        <v>-2.9999999999999991</v>
      </c>
      <c r="B10">
        <f t="shared" si="1"/>
        <v>133.19999999999987</v>
      </c>
      <c r="G10">
        <f>E11*D7</f>
        <v>-1</v>
      </c>
      <c r="H10">
        <f>F11*D7</f>
        <v>3.1</v>
      </c>
      <c r="K10" t="s">
        <v>50</v>
      </c>
      <c r="M10" s="1" t="s">
        <v>26</v>
      </c>
      <c r="N10" t="s">
        <v>26</v>
      </c>
      <c r="O10" t="s">
        <v>26</v>
      </c>
    </row>
    <row r="11" spans="1:21">
      <c r="A11" s="2">
        <f t="shared" si="3"/>
        <v>-2.7999999999999989</v>
      </c>
      <c r="B11">
        <f t="shared" si="1"/>
        <v>105.54479999999985</v>
      </c>
      <c r="E11" s="1">
        <f>E8</f>
        <v>1</v>
      </c>
      <c r="F11" s="4">
        <f>F8+F9</f>
        <v>-3.1</v>
      </c>
      <c r="G11" s="4">
        <f>G8+G9+G10</f>
        <v>5.5</v>
      </c>
      <c r="H11" s="4">
        <f>H8+H9+H10</f>
        <v>-3.2000000000000006</v>
      </c>
      <c r="K11" t="s">
        <v>24</v>
      </c>
      <c r="L11" s="9">
        <f>K8</f>
        <v>-0.89999999858501956</v>
      </c>
      <c r="M11" s="1">
        <f>(K8^2 + 4*L8)</f>
        <v>-3.5900000015378843</v>
      </c>
      <c r="N11">
        <f>ABS(M11)</f>
        <v>3.5900000015378843</v>
      </c>
      <c r="O11">
        <v>-1</v>
      </c>
      <c r="P11" s="10">
        <f>L11/2</f>
        <v>-0.44999999929250978</v>
      </c>
      <c r="Q11" s="10" t="s">
        <v>28</v>
      </c>
      <c r="R11" s="10">
        <f>SQRT(N11)/2</f>
        <v>0.94736476627773691</v>
      </c>
      <c r="S11" s="10" t="s">
        <v>27</v>
      </c>
      <c r="T11" t="s">
        <v>3</v>
      </c>
    </row>
    <row r="12" spans="1:21">
      <c r="A12" s="2">
        <f t="shared" si="3"/>
        <v>-2.5999999999999988</v>
      </c>
      <c r="B12">
        <f t="shared" si="1"/>
        <v>82.579199999999886</v>
      </c>
      <c r="K12" t="s">
        <v>25</v>
      </c>
      <c r="L12" s="9">
        <f>K8</f>
        <v>-0.89999999858501956</v>
      </c>
      <c r="M12" s="1">
        <f>(K8^2 + 4*L8)</f>
        <v>-3.5900000015378843</v>
      </c>
      <c r="N12">
        <f>ABS(M12)</f>
        <v>3.5900000015378843</v>
      </c>
      <c r="O12">
        <v>-1</v>
      </c>
      <c r="P12" s="10">
        <f>L12/2</f>
        <v>-0.44999999929250978</v>
      </c>
      <c r="Q12" s="10" t="s">
        <v>29</v>
      </c>
      <c r="R12" s="10">
        <f>SQRT(N12)/2</f>
        <v>0.94736476627773691</v>
      </c>
      <c r="S12" s="10" t="s">
        <v>27</v>
      </c>
      <c r="T12" t="s">
        <v>3</v>
      </c>
    </row>
    <row r="13" spans="1:21">
      <c r="A13" s="2">
        <f t="shared" si="3"/>
        <v>-2.3999999999999986</v>
      </c>
      <c r="B13">
        <f t="shared" si="1"/>
        <v>63.731999999999886</v>
      </c>
    </row>
    <row r="14" spans="1:21">
      <c r="A14" s="2">
        <f t="shared" si="3"/>
        <v>-2.1999999999999984</v>
      </c>
      <c r="B14">
        <f t="shared" si="1"/>
        <v>48.470399999999884</v>
      </c>
      <c r="E14">
        <f>E5</f>
        <v>1</v>
      </c>
      <c r="F14">
        <f t="shared" ref="F14:I14" si="4">F5</f>
        <v>-1.1000000000000001</v>
      </c>
      <c r="G14">
        <f t="shared" si="4"/>
        <v>2.2999999999999998</v>
      </c>
      <c r="H14">
        <f t="shared" si="4"/>
        <v>0.5</v>
      </c>
      <c r="I14">
        <f t="shared" si="4"/>
        <v>3.3</v>
      </c>
    </row>
    <row r="15" spans="1:21">
      <c r="A15" s="2">
        <f t="shared" si="3"/>
        <v>-1.9999999999999984</v>
      </c>
      <c r="B15">
        <f t="shared" si="1"/>
        <v>36.299999999999912</v>
      </c>
      <c r="C15" s="12" t="s">
        <v>13</v>
      </c>
      <c r="D15" s="12">
        <f>K6</f>
        <v>-0.89030988686669932</v>
      </c>
      <c r="F15">
        <f>E17*D15</f>
        <v>-0.89030988686669932</v>
      </c>
      <c r="G15">
        <f>F17*D15</f>
        <v>1.7719925702059645</v>
      </c>
      <c r="H15">
        <f>G17*D15</f>
        <v>-2.6785325020496753</v>
      </c>
      <c r="I15">
        <f>H17*D15</f>
        <v>5.5138166219683885E-2</v>
      </c>
      <c r="K15" t="s">
        <v>30</v>
      </c>
      <c r="L15" t="s">
        <v>31</v>
      </c>
      <c r="M15" t="s">
        <v>32</v>
      </c>
    </row>
    <row r="16" spans="1:21">
      <c r="A16" s="2">
        <f t="shared" si="3"/>
        <v>-1.7999999999999985</v>
      </c>
      <c r="B16">
        <f t="shared" si="1"/>
        <v>26.764799999999937</v>
      </c>
      <c r="C16" s="12" t="s">
        <v>14</v>
      </c>
      <c r="D16" s="12">
        <f>L6</f>
        <v>-1.0634530250860794</v>
      </c>
      <c r="G16">
        <f>E17*D16</f>
        <v>-1.0634530250860794</v>
      </c>
      <c r="H16">
        <f>F17*D16</f>
        <v>2.1166010700471243</v>
      </c>
      <c r="I16">
        <f>G17*D16</f>
        <v>-3.1994404803488385</v>
      </c>
      <c r="K16">
        <f>E26</f>
        <v>1</v>
      </c>
      <c r="L16">
        <f>F26</f>
        <v>-2.0000246963228481</v>
      </c>
      <c r="M16">
        <f>G26</f>
        <v>2.9999103113717531</v>
      </c>
    </row>
    <row r="17" spans="1:21">
      <c r="A17" s="2">
        <f t="shared" si="3"/>
        <v>-1.5999999999999985</v>
      </c>
      <c r="B17">
        <f t="shared" si="1"/>
        <v>19.447199999999953</v>
      </c>
      <c r="E17" s="1">
        <f>E14</f>
        <v>1</v>
      </c>
      <c r="F17" s="1">
        <f>F14+F15</f>
        <v>-1.9903098868666995</v>
      </c>
      <c r="G17" s="1">
        <f>G14+G15+G16</f>
        <v>3.0085395451198846</v>
      </c>
      <c r="H17" s="7">
        <f>H14+H15+H16</f>
        <v>-6.1931432002551023E-2</v>
      </c>
      <c r="I17" s="7">
        <f>I14+I15+I16</f>
        <v>0.15569768587084498</v>
      </c>
      <c r="K17" t="s">
        <v>33</v>
      </c>
      <c r="L17" t="s">
        <v>34</v>
      </c>
      <c r="M17">
        <v>3</v>
      </c>
    </row>
    <row r="18" spans="1:21">
      <c r="A18" s="2">
        <f t="shared" si="3"/>
        <v>-1.3999999999999986</v>
      </c>
      <c r="B18">
        <f t="shared" si="1"/>
        <v>13.967999999999968</v>
      </c>
      <c r="F18">
        <f>E20*D15</f>
        <v>-0.89030988686669932</v>
      </c>
      <c r="G18">
        <f>F20*D15</f>
        <v>2.5646442648585595</v>
      </c>
      <c r="H18">
        <f>G20*D15</f>
        <v>-4.0150579048967918</v>
      </c>
      <c r="N18" t="s">
        <v>38</v>
      </c>
      <c r="O18" t="s">
        <v>39</v>
      </c>
      <c r="Q18" t="s">
        <v>51</v>
      </c>
      <c r="R18" t="s">
        <v>26</v>
      </c>
    </row>
    <row r="19" spans="1:21">
      <c r="A19" s="2">
        <f t="shared" si="3"/>
        <v>-1.1999999999999986</v>
      </c>
      <c r="B19">
        <f t="shared" si="1"/>
        <v>9.9863999999999749</v>
      </c>
      <c r="G19">
        <f>E20*D16</f>
        <v>-1.0634530250860794</v>
      </c>
      <c r="H19">
        <f>F20*D16</f>
        <v>3.0634038124995606</v>
      </c>
      <c r="K19" t="s">
        <v>35</v>
      </c>
      <c r="L19">
        <f>L16*-1</f>
        <v>2.0000246963228481</v>
      </c>
      <c r="M19" t="s">
        <v>37</v>
      </c>
      <c r="N19">
        <f>L16^2</f>
        <v>4.0000987859013009</v>
      </c>
      <c r="O19">
        <f>4*K16*M16</f>
        <v>11.999641245487012</v>
      </c>
      <c r="P19">
        <f>N19-O19</f>
        <v>-7.9995424595857116</v>
      </c>
      <c r="Q19">
        <f>SQRT(ABS(P19))/2</f>
        <v>1.4141731205536427</v>
      </c>
      <c r="R19">
        <v>-1</v>
      </c>
      <c r="S19" s="10">
        <f>L19/2</f>
        <v>1.000012348161424</v>
      </c>
      <c r="T19" s="10" t="s">
        <v>37</v>
      </c>
      <c r="U19" s="10" t="s">
        <v>40</v>
      </c>
    </row>
    <row r="20" spans="1:21">
      <c r="A20" s="2">
        <f t="shared" si="3"/>
        <v>-0.99999999999999867</v>
      </c>
      <c r="B20">
        <f t="shared" si="1"/>
        <v>7.1999999999999851</v>
      </c>
      <c r="E20" s="1">
        <f>E17</f>
        <v>1</v>
      </c>
      <c r="F20" s="6">
        <f>F17+F18</f>
        <v>-2.8806197737333989</v>
      </c>
      <c r="G20" s="6">
        <f>G17+G18+G19</f>
        <v>4.5097307848923638</v>
      </c>
      <c r="H20" s="6">
        <f>H17+H18+H19</f>
        <v>-1.0135855243997827</v>
      </c>
      <c r="K20" t="s">
        <v>36</v>
      </c>
      <c r="L20">
        <f>L19</f>
        <v>2.0000246963228481</v>
      </c>
      <c r="M20" t="s">
        <v>29</v>
      </c>
      <c r="N20">
        <f t="shared" ref="N20:S20" si="5">N19</f>
        <v>4.0000987859013009</v>
      </c>
      <c r="O20">
        <f t="shared" si="5"/>
        <v>11.999641245487012</v>
      </c>
      <c r="P20">
        <f t="shared" si="5"/>
        <v>-7.9995424595857116</v>
      </c>
      <c r="Q20">
        <f t="shared" si="5"/>
        <v>1.4141731205536427</v>
      </c>
      <c r="R20">
        <f t="shared" si="5"/>
        <v>-1</v>
      </c>
      <c r="S20" s="10">
        <f t="shared" si="5"/>
        <v>1.000012348161424</v>
      </c>
      <c r="T20" s="10" t="s">
        <v>29</v>
      </c>
      <c r="U20" s="10" t="s">
        <v>41</v>
      </c>
    </row>
    <row r="21" spans="1:21">
      <c r="A21" s="2">
        <f t="shared" si="3"/>
        <v>-0.79999999999999871</v>
      </c>
      <c r="B21">
        <f t="shared" si="1"/>
        <v>5.3447999999999904</v>
      </c>
    </row>
    <row r="22" spans="1:21">
      <c r="A22" s="2">
        <f t="shared" si="3"/>
        <v>-0.59999999999999876</v>
      </c>
      <c r="B22">
        <f t="shared" si="1"/>
        <v>4.1951999999999945</v>
      </c>
    </row>
    <row r="23" spans="1:21">
      <c r="A23" s="2">
        <f t="shared" si="3"/>
        <v>-0.39999999999999875</v>
      </c>
      <c r="B23">
        <f t="shared" si="1"/>
        <v>3.5639999999999974</v>
      </c>
      <c r="E23">
        <f>E14</f>
        <v>1</v>
      </c>
      <c r="F23">
        <f t="shared" ref="F23:I23" si="6">F14</f>
        <v>-1.1000000000000001</v>
      </c>
      <c r="G23">
        <f t="shared" si="6"/>
        <v>2.2999999999999998</v>
      </c>
      <c r="H23">
        <f t="shared" si="6"/>
        <v>0.5</v>
      </c>
      <c r="I23">
        <f t="shared" si="6"/>
        <v>3.3</v>
      </c>
    </row>
    <row r="24" spans="1:21">
      <c r="A24" s="2">
        <f t="shared" si="3"/>
        <v>-0.19999999999999873</v>
      </c>
      <c r="B24">
        <f t="shared" si="1"/>
        <v>3.3023999999999991</v>
      </c>
      <c r="C24" t="s">
        <v>13</v>
      </c>
      <c r="D24">
        <f>K7</f>
        <v>-0.90002469632284809</v>
      </c>
      <c r="F24">
        <f>E26*D24</f>
        <v>-0.90002469632284809</v>
      </c>
      <c r="G24">
        <f>F26*D24</f>
        <v>1.8000716199461677</v>
      </c>
      <c r="H24">
        <f>G26*D24</f>
        <v>-2.6999933669881426</v>
      </c>
      <c r="I24">
        <f>H26*D24</f>
        <v>-3.2078689185830296E-4</v>
      </c>
    </row>
    <row r="25" spans="1:21">
      <c r="A25" s="2">
        <f t="shared" si="3"/>
        <v>1.27675647831893E-15</v>
      </c>
      <c r="B25">
        <f t="shared" si="1"/>
        <v>3.3000000000000003</v>
      </c>
      <c r="C25" t="s">
        <v>14</v>
      </c>
      <c r="D25">
        <f>L7</f>
        <v>-1.1001613085744142</v>
      </c>
      <c r="G25">
        <f>E26*D25</f>
        <v>-1.1001613085744142</v>
      </c>
      <c r="H25">
        <f>F26*D25</f>
        <v>2.2003497870876898</v>
      </c>
      <c r="I25">
        <f>G26*D25</f>
        <v>-3.3003852537646261</v>
      </c>
    </row>
    <row r="26" spans="1:21">
      <c r="A26" s="2">
        <f t="shared" si="3"/>
        <v>0.20000000000000129</v>
      </c>
      <c r="B26">
        <f t="shared" si="1"/>
        <v>3.4848000000000017</v>
      </c>
      <c r="E26" s="14">
        <f>E23</f>
        <v>1</v>
      </c>
      <c r="F26" s="14">
        <f>F23+F24</f>
        <v>-2.0000246963228481</v>
      </c>
      <c r="G26" s="14">
        <f>G23+G24+G25</f>
        <v>2.9999103113717531</v>
      </c>
      <c r="H26" s="8">
        <f>H23+H24+H25</f>
        <v>3.5642009954717224E-4</v>
      </c>
      <c r="I26" s="8">
        <f>I23+I24+I25</f>
        <v>-7.0604065648449676E-4</v>
      </c>
    </row>
    <row r="27" spans="1:21">
      <c r="A27" s="2">
        <f t="shared" si="3"/>
        <v>0.4000000000000013</v>
      </c>
      <c r="B27">
        <f t="shared" si="1"/>
        <v>3.8232000000000026</v>
      </c>
      <c r="F27">
        <f>E29*D24</f>
        <v>-0.90002469632284809</v>
      </c>
      <c r="G27">
        <f>F29*D24</f>
        <v>2.6101160739372027</v>
      </c>
      <c r="H27">
        <f>G29*D24</f>
        <v>-4.0589899461450241</v>
      </c>
    </row>
    <row r="28" spans="1:21">
      <c r="A28" s="2">
        <f t="shared" si="3"/>
        <v>0.60000000000000131</v>
      </c>
      <c r="B28">
        <f t="shared" si="1"/>
        <v>4.3200000000000038</v>
      </c>
      <c r="G28">
        <f>E29*D25</f>
        <v>-1.1001613085744142</v>
      </c>
      <c r="H28">
        <f>F29*D25</f>
        <v>3.190522134743524</v>
      </c>
    </row>
    <row r="29" spans="1:21">
      <c r="A29" s="2">
        <f t="shared" si="3"/>
        <v>0.80000000000000138</v>
      </c>
      <c r="B29">
        <f t="shared" si="1"/>
        <v>5.0184000000000051</v>
      </c>
      <c r="E29" s="1">
        <f>E26</f>
        <v>1</v>
      </c>
      <c r="F29" s="1">
        <f>F26+F27</f>
        <v>-2.9000493926456961</v>
      </c>
      <c r="G29" s="1">
        <f>G26+G27+G28</f>
        <v>4.5098650767345418</v>
      </c>
      <c r="H29" s="1">
        <f>H26+H27+H28</f>
        <v>-0.86811139130195292</v>
      </c>
    </row>
    <row r="30" spans="1:21">
      <c r="A30" s="2">
        <f t="shared" si="3"/>
        <v>1.0000000000000013</v>
      </c>
      <c r="B30">
        <f t="shared" si="1"/>
        <v>6.0000000000000071</v>
      </c>
    </row>
    <row r="31" spans="1:21">
      <c r="A31" s="2">
        <f t="shared" si="3"/>
        <v>1.2000000000000013</v>
      </c>
      <c r="B31">
        <f t="shared" si="1"/>
        <v>7.38480000000001</v>
      </c>
    </row>
    <row r="32" spans="1:21">
      <c r="A32" s="2">
        <f t="shared" si="3"/>
        <v>1.4000000000000012</v>
      </c>
      <c r="B32">
        <f t="shared" si="1"/>
        <v>9.3312000000000133</v>
      </c>
    </row>
    <row r="33" spans="1:2">
      <c r="A33" s="2">
        <f t="shared" si="3"/>
        <v>1.6000000000000012</v>
      </c>
      <c r="B33">
        <f t="shared" si="1"/>
        <v>12.036000000000019</v>
      </c>
    </row>
    <row r="34" spans="1:2">
      <c r="A34" s="2">
        <f t="shared" si="3"/>
        <v>1.8000000000000012</v>
      </c>
      <c r="B34">
        <f t="shared" si="1"/>
        <v>15.734400000000022</v>
      </c>
    </row>
    <row r="35" spans="1:2">
      <c r="A35" s="2">
        <f t="shared" si="3"/>
        <v>2.0000000000000013</v>
      </c>
      <c r="B35">
        <f t="shared" si="1"/>
        <v>20.700000000000035</v>
      </c>
    </row>
    <row r="36" spans="1:2">
      <c r="A36" s="2">
        <f t="shared" si="3"/>
        <v>2.2000000000000015</v>
      </c>
      <c r="B36">
        <f t="shared" si="1"/>
        <v>27.244800000000058</v>
      </c>
    </row>
    <row r="37" spans="1:2">
      <c r="A37" s="2">
        <f t="shared" si="3"/>
        <v>2.4000000000000017</v>
      </c>
      <c r="B37">
        <f t="shared" si="1"/>
        <v>35.719200000000079</v>
      </c>
    </row>
    <row r="38" spans="1:2">
      <c r="A38" s="2">
        <f t="shared" si="3"/>
        <v>2.6000000000000019</v>
      </c>
      <c r="B38">
        <f t="shared" si="1"/>
        <v>46.512000000000114</v>
      </c>
    </row>
    <row r="39" spans="1:2">
      <c r="A39" s="2">
        <f t="shared" si="3"/>
        <v>2.800000000000002</v>
      </c>
      <c r="B39">
        <f t="shared" si="1"/>
        <v>60.050400000000145</v>
      </c>
    </row>
    <row r="40" spans="1:2">
      <c r="A40" s="2">
        <f t="shared" si="3"/>
        <v>3.0000000000000022</v>
      </c>
      <c r="B40">
        <f t="shared" si="1"/>
        <v>76.80000000000021</v>
      </c>
    </row>
    <row r="41" spans="1:2">
      <c r="A41" s="2">
        <f t="shared" si="3"/>
        <v>3.2000000000000024</v>
      </c>
      <c r="B41">
        <f t="shared" si="1"/>
        <v>97.264800000000264</v>
      </c>
    </row>
    <row r="42" spans="1:2">
      <c r="A42" s="2">
        <f t="shared" si="3"/>
        <v>3.4000000000000026</v>
      </c>
      <c r="B42">
        <f t="shared" si="1"/>
        <v>121.98720000000036</v>
      </c>
    </row>
    <row r="43" spans="1:2">
      <c r="A43" s="2">
        <f t="shared" si="3"/>
        <v>3.6000000000000028</v>
      </c>
      <c r="B43">
        <f t="shared" si="1"/>
        <v>151.54800000000046</v>
      </c>
    </row>
    <row r="44" spans="1:2">
      <c r="A44" s="2">
        <f t="shared" si="3"/>
        <v>3.8000000000000029</v>
      </c>
      <c r="B44">
        <f t="shared" si="1"/>
        <v>186.56640000000058</v>
      </c>
    </row>
    <row r="45" spans="1:2">
      <c r="A45" s="2">
        <f t="shared" si="3"/>
        <v>4.0000000000000027</v>
      </c>
      <c r="B45">
        <f t="shared" si="1"/>
        <v>227.70000000000059</v>
      </c>
    </row>
    <row r="46" spans="1:2">
      <c r="A46" s="2" t="s">
        <v>3</v>
      </c>
      <c r="B46" t="s">
        <v>3</v>
      </c>
    </row>
    <row r="47" spans="1:2">
      <c r="A47" s="2" t="s">
        <v>3</v>
      </c>
      <c r="B47" t="s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 General</vt:lpstr>
      <vt:lpstr>Division Sintetica</vt:lpstr>
      <vt:lpstr>bairstow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2020-02-17T14:45:18Z</dcterms:created>
  <dcterms:modified xsi:type="dcterms:W3CDTF">2020-09-01T05:08:33Z</dcterms:modified>
</cp:coreProperties>
</file>